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INFRA\04_OBRAS\01_NOVA SUÍÇA\18_REPAROS NO AUDITÓRIO DO PRED. ADMINISTRATIVO\01_PLANEJAMENTO\02_PLANILHAS\VERSÃO ATUAL - 200MIL\PLANILHA DO PROCESSO\"/>
    </mc:Choice>
  </mc:AlternateContent>
  <bookViews>
    <workbookView xWindow="0" yWindow="0" windowWidth="28800" windowHeight="11700" tabRatio="845" firstSheet="5" activeTab="7"/>
  </bookViews>
  <sheets>
    <sheet name="BD-1SINAPI(Comp)" sheetId="49" state="hidden" r:id="rId1"/>
    <sheet name="BD-2SINAPI(Insum)" sheetId="53" state="hidden" r:id="rId2"/>
    <sheet name="BD-3SETOP-MG" sheetId="52" state="hidden" r:id="rId3"/>
    <sheet name="BD-4SUDECAP-BH(Comp.)" sheetId="54" state="hidden" r:id="rId4"/>
    <sheet name="BD-5SUDECAP-BH(Insum)" sheetId="55" state="hidden" r:id="rId5"/>
    <sheet name="RESUMO" sheetId="38" r:id="rId6"/>
    <sheet name="BDIgeral" sheetId="77" r:id="rId7"/>
    <sheet name="Planilha Serviços" sheetId="57" r:id="rId8"/>
    <sheet name="CPU" sheetId="30" r:id="rId9"/>
    <sheet name="Planilha1" sheetId="71" state="hidden" r:id="rId10"/>
    <sheet name="CRONOGRAMA FIS-FIN" sheetId="69" r:id="rId11"/>
  </sheets>
  <definedNames>
    <definedName name="_xlnm.Print_Area" localSheetId="6">BDIgeral!$A$1:$F$58</definedName>
    <definedName name="_xlnm.Print_Area" localSheetId="8">CPU!$A$1:$G$481</definedName>
    <definedName name="_xlnm.Print_Area" localSheetId="10">'CRONOGRAMA FIS-FIN'!$A$1:$I$43</definedName>
    <definedName name="_xlnm.Print_Area" localSheetId="7">'Planilha Serviços'!$A$1:$J$162</definedName>
    <definedName name="_xlnm.Print_Area" localSheetId="5">RESUMO!$A$1:$F$15</definedName>
    <definedName name="correto" localSheetId="6">#REF!</definedName>
    <definedName name="correto">#REF!</definedName>
    <definedName name="Excel_BuiltIn_Print_Area_6" localSheetId="6">#REF!</definedName>
    <definedName name="Excel_BuiltIn_Print_Area_6">#REF!</definedName>
    <definedName name="Excel_BuiltIn_Print_Titles_10" localSheetId="6">#REF!</definedName>
    <definedName name="Excel_BuiltIn_Print_Titles_10">#REF!</definedName>
    <definedName name="Excel_BuiltIn_Print_Titles_3" localSheetId="6">#REF!</definedName>
    <definedName name="Excel_BuiltIn_Print_Titles_3">#REF!</definedName>
    <definedName name="Excel_BuiltIn_Print_Titles_4" localSheetId="6">#REF!</definedName>
    <definedName name="Excel_BuiltIn_Print_Titles_4">#REF!</definedName>
    <definedName name="Excel_BuiltIn_Print_Titles_5" localSheetId="6">#REF!</definedName>
    <definedName name="Excel_BuiltIn_Print_Titles_5">#REF!</definedName>
    <definedName name="Excel_BuiltIn_Print_Titles_6" localSheetId="6">#REF!</definedName>
    <definedName name="Excel_BuiltIn_Print_Titles_6">#REF!</definedName>
    <definedName name="Excel_BuiltIn_Print_Titles_7" localSheetId="6">#REF!</definedName>
    <definedName name="Excel_BuiltIn_Print_Titles_7">#REF!</definedName>
    <definedName name="Excel_BuiltIn_Print_Titles_9" localSheetId="6">#REF!</definedName>
    <definedName name="Excel_BuiltIn_Print_Titles_9">#REF!</definedName>
    <definedName name="ou" localSheetId="6">#REF!</definedName>
    <definedName name="ou">#REF!</definedName>
    <definedName name="t" localSheetId="6">#REF!</definedName>
    <definedName name="t">#REF!</definedName>
    <definedName name="tdy" localSheetId="6">#REF!</definedName>
    <definedName name="tdy">#REF!</definedName>
    <definedName name="te" localSheetId="6">#REF!</definedName>
    <definedName name="te">#REF!</definedName>
    <definedName name="test" localSheetId="6">#REF!</definedName>
    <definedName name="test">#REF!</definedName>
    <definedName name="test10" localSheetId="6">#REF!</definedName>
    <definedName name="test10">#REF!</definedName>
    <definedName name="test4" localSheetId="6">#REF!</definedName>
    <definedName name="test4">#REF!</definedName>
    <definedName name="test5" localSheetId="6">#REF!</definedName>
    <definedName name="test5">#REF!</definedName>
    <definedName name="test8" localSheetId="6">#REF!</definedName>
    <definedName name="test8">#REF!</definedName>
    <definedName name="teste" localSheetId="6">#REF!</definedName>
    <definedName name="teste">#REF!</definedName>
    <definedName name="_xlnm.Print_Titles" localSheetId="8">CPU!$1:$9</definedName>
    <definedName name="_xlnm.Print_Titles" localSheetId="10">'CRONOGRAMA FIS-FIN'!$1:$17</definedName>
    <definedName name="_xlnm.Print_Titles" localSheetId="7">'Planilha Serviços'!$1:$9</definedName>
    <definedName name="_xlnm.Print_Titles" localSheetId="5">RESUMO!$1:$8</definedName>
  </definedNames>
  <calcPr calcId="162913"/>
</workbook>
</file>

<file path=xl/calcChain.xml><?xml version="1.0" encoding="utf-8"?>
<calcChain xmlns="http://schemas.openxmlformats.org/spreadsheetml/2006/main">
  <c r="G390" i="30" l="1"/>
  <c r="G389" i="30"/>
  <c r="G388" i="30"/>
  <c r="G387" i="30"/>
  <c r="G393" i="30" l="1"/>
  <c r="B328" i="30"/>
  <c r="D19" i="57"/>
  <c r="D56" i="57" l="1"/>
  <c r="B362" i="30"/>
  <c r="G380" i="30"/>
  <c r="G379" i="30"/>
  <c r="G378" i="30"/>
  <c r="B361" i="30"/>
  <c r="G370" i="30"/>
  <c r="G369" i="30"/>
  <c r="G377" i="30"/>
  <c r="G358" i="30"/>
  <c r="G360" i="30"/>
  <c r="G359" i="30"/>
  <c r="G351" i="30"/>
  <c r="G346" i="30"/>
  <c r="G347" i="30"/>
  <c r="G350" i="30"/>
  <c r="G349" i="30"/>
  <c r="G348" i="30"/>
  <c r="G345" i="30"/>
  <c r="G344" i="30"/>
  <c r="G338" i="30"/>
  <c r="G337" i="30"/>
  <c r="G336" i="30"/>
  <c r="G335" i="30"/>
  <c r="G373" i="30" l="1"/>
  <c r="G383" i="30"/>
  <c r="G354" i="30"/>
  <c r="G340" i="30"/>
  <c r="G362" i="30" l="1"/>
  <c r="G361" i="30"/>
  <c r="G365" i="30" l="1"/>
  <c r="G320" i="30"/>
  <c r="G321" i="30"/>
  <c r="G304" i="30"/>
  <c r="G312" i="30"/>
  <c r="G313" i="30"/>
  <c r="G305" i="30"/>
  <c r="G303" i="30"/>
  <c r="D133" i="57"/>
  <c r="G324" i="30" l="1"/>
  <c r="G316" i="30"/>
  <c r="G308" i="30"/>
  <c r="G296" i="30"/>
  <c r="G295" i="30"/>
  <c r="G294" i="30"/>
  <c r="G293" i="30"/>
  <c r="G292" i="30"/>
  <c r="G291" i="30"/>
  <c r="G290" i="30"/>
  <c r="G289" i="30"/>
  <c r="G328" i="30" l="1"/>
  <c r="G331" i="30" s="1"/>
  <c r="G299" i="30"/>
  <c r="G282" i="30" l="1"/>
  <c r="G281" i="30"/>
  <c r="G280" i="30"/>
  <c r="G285" i="30" l="1"/>
  <c r="D109" i="57" l="1"/>
  <c r="D110" i="57"/>
  <c r="G235" i="30"/>
  <c r="G236" i="30"/>
  <c r="B27" i="69"/>
  <c r="A27" i="69"/>
  <c r="I27" i="69"/>
  <c r="D108" i="57"/>
  <c r="D107" i="57"/>
  <c r="G273" i="30"/>
  <c r="G271" i="30"/>
  <c r="G270" i="30"/>
  <c r="G269" i="30"/>
  <c r="G268" i="30"/>
  <c r="G272" i="30" l="1"/>
  <c r="G276" i="30" s="1"/>
  <c r="G445" i="30" l="1"/>
  <c r="G446" i="30"/>
  <c r="G450" i="30"/>
  <c r="G448" i="30"/>
  <c r="G447" i="30"/>
  <c r="G438" i="30"/>
  <c r="G437" i="30"/>
  <c r="G436" i="30"/>
  <c r="G429" i="30"/>
  <c r="G428" i="30"/>
  <c r="G427" i="30"/>
  <c r="G449" i="30" l="1"/>
  <c r="G453" i="30" s="1"/>
  <c r="G441" i="30"/>
  <c r="G432" i="30"/>
  <c r="D50" i="57" l="1"/>
  <c r="D46" i="57"/>
  <c r="K21" i="69" l="1"/>
  <c r="K24" i="69"/>
  <c r="K28" i="69"/>
  <c r="K31" i="69"/>
  <c r="K34" i="69"/>
  <c r="K37" i="69"/>
  <c r="K40" i="69"/>
  <c r="B36" i="69" l="1"/>
  <c r="A36" i="69"/>
  <c r="A35" i="69"/>
  <c r="B35" i="69"/>
  <c r="E36" i="69"/>
  <c r="D35" i="69"/>
  <c r="E35" i="69" s="1"/>
  <c r="D79" i="57" l="1"/>
  <c r="D83" i="57"/>
  <c r="D84" i="57" s="1"/>
  <c r="G254" i="30"/>
  <c r="G19" i="30"/>
  <c r="G257" i="30" l="1"/>
  <c r="G261" i="30"/>
  <c r="G264" i="30" s="1"/>
  <c r="D105" i="57" l="1"/>
  <c r="D104" i="57"/>
  <c r="D103" i="57"/>
  <c r="G246" i="30" l="1"/>
  <c r="G247" i="30"/>
  <c r="G245" i="30"/>
  <c r="G244" i="30"/>
  <c r="G243" i="30"/>
  <c r="D101" i="57"/>
  <c r="G250" i="30" l="1"/>
  <c r="G234" i="30" l="1"/>
  <c r="G233" i="30"/>
  <c r="D96" i="57"/>
  <c r="D95" i="57"/>
  <c r="D93" i="57"/>
  <c r="D92" i="57"/>
  <c r="G239" i="30" l="1"/>
  <c r="G225" i="30" l="1"/>
  <c r="G226" i="30"/>
  <c r="G224" i="30"/>
  <c r="D58" i="57"/>
  <c r="G229" i="30" l="1"/>
  <c r="G215" i="30" l="1"/>
  <c r="G217" i="30"/>
  <c r="G214" i="30"/>
  <c r="G212" i="30"/>
  <c r="G216" i="30"/>
  <c r="G213" i="30"/>
  <c r="G211" i="30"/>
  <c r="G210" i="30"/>
  <c r="G209" i="30"/>
  <c r="G220" i="30" l="1"/>
  <c r="D27" i="57" l="1"/>
  <c r="G202" i="30"/>
  <c r="G201" i="30"/>
  <c r="G200" i="30"/>
  <c r="G205" i="30" l="1"/>
  <c r="D130" i="57"/>
  <c r="D129" i="57"/>
  <c r="G193" i="30" l="1"/>
  <c r="G192" i="30"/>
  <c r="G191" i="30"/>
  <c r="G196" i="30" l="1"/>
  <c r="D126" i="57"/>
  <c r="G179" i="30"/>
  <c r="G184" i="30"/>
  <c r="G180" i="30"/>
  <c r="G183" i="30"/>
  <c r="G182" i="30"/>
  <c r="G181" i="30"/>
  <c r="G178" i="30"/>
  <c r="G177" i="30"/>
  <c r="G187" i="30" l="1"/>
  <c r="B39" i="69" l="1"/>
  <c r="A39" i="69"/>
  <c r="B38" i="69"/>
  <c r="A38" i="69"/>
  <c r="B33" i="69"/>
  <c r="A33" i="69"/>
  <c r="B32" i="69"/>
  <c r="A32" i="69"/>
  <c r="B30" i="69"/>
  <c r="A30" i="69"/>
  <c r="B29" i="69"/>
  <c r="A29" i="69"/>
  <c r="B26" i="69"/>
  <c r="A26" i="69"/>
  <c r="B25" i="69"/>
  <c r="A25" i="69"/>
  <c r="B23" i="69"/>
  <c r="A23" i="69"/>
  <c r="B22" i="69"/>
  <c r="A22" i="69"/>
  <c r="D13" i="57"/>
  <c r="A20" i="69"/>
  <c r="B20" i="69"/>
  <c r="A19" i="69"/>
  <c r="B19" i="69"/>
  <c r="G399" i="30"/>
  <c r="G400" i="30"/>
  <c r="G407" i="30"/>
  <c r="G408" i="30"/>
  <c r="G409" i="30"/>
  <c r="G417" i="30"/>
  <c r="G418" i="30"/>
  <c r="G419" i="30"/>
  <c r="E12" i="77"/>
  <c r="E16" i="77"/>
  <c r="E27" i="77"/>
  <c r="E51" i="77"/>
  <c r="E21" i="77" s="1"/>
  <c r="E23" i="77" s="1"/>
  <c r="F32" i="69" l="1"/>
  <c r="G32" i="69" s="1"/>
  <c r="G403" i="30"/>
  <c r="E45" i="77"/>
  <c r="D31" i="77" s="1"/>
  <c r="F8" i="57" s="1"/>
  <c r="G412" i="30"/>
  <c r="G422" i="30"/>
  <c r="E110" i="57" l="1"/>
  <c r="F110" i="57" s="1"/>
  <c r="E109" i="57"/>
  <c r="F109" i="57" s="1"/>
  <c r="E90" i="57"/>
  <c r="F90" i="57" s="1"/>
  <c r="E89" i="57"/>
  <c r="F89" i="57" s="1"/>
  <c r="E107" i="57"/>
  <c r="F107" i="57" s="1"/>
  <c r="E108" i="57"/>
  <c r="F108" i="57" s="1"/>
  <c r="E79" i="57"/>
  <c r="F79" i="57" s="1"/>
  <c r="E36" i="57"/>
  <c r="F36" i="57" s="1"/>
  <c r="E49" i="57"/>
  <c r="F49" i="57" s="1"/>
  <c r="E88" i="57"/>
  <c r="F88" i="57" s="1"/>
  <c r="E87" i="57"/>
  <c r="F87" i="57" s="1"/>
  <c r="E86" i="57"/>
  <c r="F86" i="57" s="1"/>
  <c r="E85" i="57"/>
  <c r="F85" i="57" s="1"/>
  <c r="E80" i="57"/>
  <c r="F80" i="57" s="1"/>
  <c r="E81" i="57"/>
  <c r="F81" i="57" s="1"/>
  <c r="E84" i="57"/>
  <c r="F84" i="57" s="1"/>
  <c r="E82" i="57"/>
  <c r="F82" i="57" s="1"/>
  <c r="E37" i="57"/>
  <c r="F37" i="57" s="1"/>
  <c r="E38" i="57"/>
  <c r="F38" i="57" s="1"/>
  <c r="E100" i="57"/>
  <c r="F100" i="57" s="1"/>
  <c r="E23" i="57"/>
  <c r="F23" i="57" s="1"/>
  <c r="E101" i="57"/>
  <c r="F101" i="57" s="1"/>
  <c r="E105" i="57"/>
  <c r="F105" i="57" s="1"/>
  <c r="E103" i="57"/>
  <c r="F103" i="57" s="1"/>
  <c r="E104" i="57"/>
  <c r="F104" i="57" s="1"/>
  <c r="E96" i="57"/>
  <c r="F96" i="57" s="1"/>
  <c r="E93" i="57"/>
  <c r="F93" i="57" s="1"/>
  <c r="E95" i="57"/>
  <c r="F95" i="57" s="1"/>
  <c r="E92" i="57"/>
  <c r="F92" i="57" s="1"/>
  <c r="E97" i="57"/>
  <c r="F97" i="57" s="1"/>
  <c r="E99" i="57"/>
  <c r="F99" i="57" s="1"/>
  <c r="E59" i="57"/>
  <c r="F59" i="57" s="1"/>
  <c r="E58" i="57"/>
  <c r="F58" i="57" s="1"/>
  <c r="E19" i="57"/>
  <c r="F19" i="57" s="1"/>
  <c r="E15" i="57"/>
  <c r="F15" i="57" s="1"/>
  <c r="E17" i="57"/>
  <c r="F17" i="57" s="1"/>
  <c r="E16" i="57"/>
  <c r="F16" i="57" s="1"/>
  <c r="E22" i="57"/>
  <c r="F22" i="57" s="1"/>
  <c r="F21" i="57" s="1"/>
  <c r="E130" i="57"/>
  <c r="F130" i="57" s="1"/>
  <c r="E129" i="57"/>
  <c r="F129" i="57" s="1"/>
  <c r="E126" i="57"/>
  <c r="F126" i="57" s="1"/>
  <c r="E127" i="57"/>
  <c r="F127" i="57" s="1"/>
  <c r="E27" i="57"/>
  <c r="F27" i="57" s="1"/>
  <c r="F34" i="57" l="1"/>
  <c r="C27" i="69" s="1"/>
  <c r="G169" i="30"/>
  <c r="G157" i="30"/>
  <c r="G159" i="30"/>
  <c r="G158" i="30"/>
  <c r="G156" i="30"/>
  <c r="G155" i="30"/>
  <c r="G170" i="30"/>
  <c r="G168" i="30"/>
  <c r="G167" i="30"/>
  <c r="G166" i="30"/>
  <c r="D27" i="69" l="1"/>
  <c r="F27" i="69"/>
  <c r="G162" i="30"/>
  <c r="G173" i="30"/>
  <c r="D66" i="57" l="1"/>
  <c r="D67" i="57"/>
  <c r="G58" i="30"/>
  <c r="G57" i="30"/>
  <c r="G56" i="30"/>
  <c r="G55" i="30"/>
  <c r="G54" i="30"/>
  <c r="G53" i="30"/>
  <c r="G71" i="30"/>
  <c r="G70" i="30"/>
  <c r="G69" i="30"/>
  <c r="G68" i="30"/>
  <c r="G67" i="30"/>
  <c r="G66" i="30"/>
  <c r="G61" i="30" l="1"/>
  <c r="G74" i="30"/>
  <c r="G22" i="30" l="1"/>
  <c r="D70" i="57"/>
  <c r="D69" i="57"/>
  <c r="D68" i="57"/>
  <c r="D65" i="57"/>
  <c r="G147" i="30" l="1"/>
  <c r="G148" i="30"/>
  <c r="G146" i="30"/>
  <c r="G145" i="30"/>
  <c r="G144" i="30"/>
  <c r="D64" i="57"/>
  <c r="G151" i="30" l="1"/>
  <c r="D63" i="57" l="1"/>
  <c r="D42" i="57"/>
  <c r="D71" i="57" l="1"/>
  <c r="D77" i="57"/>
  <c r="D76" i="57"/>
  <c r="G137" i="30"/>
  <c r="G136" i="30"/>
  <c r="G135" i="30"/>
  <c r="G134" i="30"/>
  <c r="G133" i="30"/>
  <c r="G132" i="30"/>
  <c r="G131" i="30"/>
  <c r="D75" i="57"/>
  <c r="G124" i="30"/>
  <c r="G123" i="30"/>
  <c r="G122" i="30"/>
  <c r="G115" i="30"/>
  <c r="B114" i="30"/>
  <c r="G108" i="30"/>
  <c r="G107" i="30"/>
  <c r="G106" i="30"/>
  <c r="G140" i="30" l="1"/>
  <c r="G127" i="30"/>
  <c r="G110" i="30"/>
  <c r="G114" i="30" l="1"/>
  <c r="G118" i="30" s="1"/>
  <c r="D112" i="57" l="1"/>
  <c r="D60" i="57"/>
  <c r="D61" i="57"/>
  <c r="G99" i="30"/>
  <c r="G98" i="30"/>
  <c r="G97" i="30"/>
  <c r="G96" i="30"/>
  <c r="G89" i="30"/>
  <c r="G88" i="30"/>
  <c r="G87" i="30"/>
  <c r="G86" i="30"/>
  <c r="G85" i="30"/>
  <c r="G84" i="30"/>
  <c r="G83" i="30"/>
  <c r="G82" i="30"/>
  <c r="G81" i="30"/>
  <c r="G80" i="30"/>
  <c r="G79" i="30"/>
  <c r="G78" i="30"/>
  <c r="D31" i="57"/>
  <c r="G34" i="30"/>
  <c r="G33" i="30"/>
  <c r="G32" i="30"/>
  <c r="G31" i="30"/>
  <c r="G30" i="30"/>
  <c r="G29" i="30"/>
  <c r="G46" i="30"/>
  <c r="G45" i="30"/>
  <c r="G44" i="30"/>
  <c r="G43" i="30"/>
  <c r="G42" i="30"/>
  <c r="G41" i="30"/>
  <c r="G102" i="30" l="1"/>
  <c r="G92" i="30"/>
  <c r="G49" i="30"/>
  <c r="G37" i="30"/>
  <c r="E102" i="57" l="1"/>
  <c r="F102" i="57" s="1"/>
  <c r="F124" i="57" s="1"/>
  <c r="E83" i="57"/>
  <c r="F83" i="57" s="1"/>
  <c r="E94" i="57"/>
  <c r="F94" i="57" s="1"/>
  <c r="G18" i="30"/>
  <c r="G15" i="30"/>
  <c r="G17" i="30"/>
  <c r="F123" i="57" l="1"/>
  <c r="C35" i="69" s="1"/>
  <c r="C36" i="69"/>
  <c r="H36" i="69" s="1"/>
  <c r="I18" i="71"/>
  <c r="I17" i="71"/>
  <c r="I16" i="71"/>
  <c r="I15" i="71"/>
  <c r="I14" i="71"/>
  <c r="G16" i="30"/>
  <c r="G21" i="30"/>
  <c r="G20" i="30"/>
  <c r="G14" i="30"/>
  <c r="B11" i="38"/>
  <c r="I36" i="69" l="1"/>
  <c r="I13" i="71"/>
  <c r="G25" i="30"/>
  <c r="K36" i="69" l="1"/>
  <c r="F35" i="69"/>
  <c r="G35" i="69" s="1"/>
  <c r="G36" i="69"/>
  <c r="H35" i="69"/>
  <c r="E48" i="57"/>
  <c r="F48" i="57" s="1"/>
  <c r="E47" i="57"/>
  <c r="F47" i="57" s="1"/>
  <c r="E122" i="57"/>
  <c r="F122" i="57" s="1"/>
  <c r="E117" i="57"/>
  <c r="F117" i="57" s="1"/>
  <c r="E118" i="57"/>
  <c r="F118" i="57" s="1"/>
  <c r="E119" i="57"/>
  <c r="F119" i="57" s="1"/>
  <c r="E116" i="57"/>
  <c r="F116" i="57" s="1"/>
  <c r="E120" i="57"/>
  <c r="F120" i="57" s="1"/>
  <c r="E121" i="57"/>
  <c r="F121" i="57" s="1"/>
  <c r="E67" i="57"/>
  <c r="F67" i="57" s="1"/>
  <c r="E66" i="57"/>
  <c r="F66" i="57" s="1"/>
  <c r="E70" i="57"/>
  <c r="F70" i="57" s="1"/>
  <c r="E68" i="57"/>
  <c r="F68" i="57" s="1"/>
  <c r="E69" i="57"/>
  <c r="F69" i="57" s="1"/>
  <c r="E64" i="57"/>
  <c r="F64" i="57" s="1"/>
  <c r="E65" i="57"/>
  <c r="F65" i="57" s="1"/>
  <c r="E42" i="57"/>
  <c r="F42" i="57" s="1"/>
  <c r="E63" i="57"/>
  <c r="F63" i="57" s="1"/>
  <c r="E76" i="57"/>
  <c r="F76" i="57" s="1"/>
  <c r="E62" i="57"/>
  <c r="F62" i="57" s="1"/>
  <c r="E77" i="57"/>
  <c r="F77" i="57" s="1"/>
  <c r="E75" i="57"/>
  <c r="F75" i="57" s="1"/>
  <c r="E74" i="57"/>
  <c r="F74" i="57" s="1"/>
  <c r="E53" i="57"/>
  <c r="F53" i="57" s="1"/>
  <c r="E133" i="57"/>
  <c r="E56" i="57"/>
  <c r="F56" i="57" s="1"/>
  <c r="E57" i="57"/>
  <c r="F57" i="57" s="1"/>
  <c r="E52" i="57"/>
  <c r="F52" i="57" s="1"/>
  <c r="E54" i="57"/>
  <c r="F54" i="57" s="1"/>
  <c r="E51" i="57"/>
  <c r="F51" i="57" s="1"/>
  <c r="E60" i="57"/>
  <c r="F60" i="57" s="1"/>
  <c r="E55" i="57"/>
  <c r="F55" i="57" s="1"/>
  <c r="E50" i="57"/>
  <c r="F50" i="57" s="1"/>
  <c r="E112" i="57"/>
  <c r="F112" i="57" s="1"/>
  <c r="E18" i="57"/>
  <c r="F18" i="57" s="1"/>
  <c r="E43" i="57"/>
  <c r="F43" i="57" s="1"/>
  <c r="E14" i="57"/>
  <c r="F14" i="57" s="1"/>
  <c r="E13" i="57"/>
  <c r="F13" i="57" s="1"/>
  <c r="E72" i="57"/>
  <c r="F72" i="57" s="1"/>
  <c r="E29" i="57"/>
  <c r="F29" i="57" s="1"/>
  <c r="E28" i="57"/>
  <c r="F28" i="57" s="1"/>
  <c r="E44" i="57"/>
  <c r="F44" i="57" s="1"/>
  <c r="E32" i="57"/>
  <c r="F32" i="57" s="1"/>
  <c r="E33" i="57"/>
  <c r="F33" i="57" s="1"/>
  <c r="E31" i="57"/>
  <c r="F31" i="57" s="1"/>
  <c r="E71" i="57"/>
  <c r="F71" i="57" s="1"/>
  <c r="E61" i="57"/>
  <c r="F61" i="57" s="1"/>
  <c r="E46" i="57"/>
  <c r="F46" i="57" s="1"/>
  <c r="E45" i="57"/>
  <c r="F45" i="57" s="1"/>
  <c r="F40" i="57" l="1"/>
  <c r="C30" i="69" s="1"/>
  <c r="C23" i="69"/>
  <c r="I35" i="69"/>
  <c r="K35" i="69"/>
  <c r="F114" i="57"/>
  <c r="F133" i="57"/>
  <c r="F132" i="57" s="1"/>
  <c r="C39" i="69" s="1"/>
  <c r="F25" i="57"/>
  <c r="E12" i="57"/>
  <c r="F12" i="57" s="1"/>
  <c r="F23" i="69" l="1"/>
  <c r="D23" i="69"/>
  <c r="H23" i="69"/>
  <c r="C26" i="69"/>
  <c r="F24" i="57"/>
  <c r="D39" i="69"/>
  <c r="H39" i="69"/>
  <c r="I39" i="69" s="1"/>
  <c r="F39" i="69"/>
  <c r="F38" i="69" s="1"/>
  <c r="D30" i="69"/>
  <c r="H30" i="69"/>
  <c r="F30" i="69"/>
  <c r="F11" i="57"/>
  <c r="C20" i="69" s="1"/>
  <c r="F167" i="57"/>
  <c r="F113" i="57"/>
  <c r="C32" i="69" s="1"/>
  <c r="C33" i="69"/>
  <c r="I23" i="69"/>
  <c r="H26" i="69" l="1"/>
  <c r="D26" i="69"/>
  <c r="F26" i="69"/>
  <c r="F25" i="69" s="1"/>
  <c r="G27" i="69"/>
  <c r="K23" i="69"/>
  <c r="F22" i="69"/>
  <c r="G23" i="69"/>
  <c r="G33" i="69"/>
  <c r="D33" i="69"/>
  <c r="K39" i="69"/>
  <c r="D38" i="69"/>
  <c r="E39" i="69"/>
  <c r="G39" i="69"/>
  <c r="C19" i="69"/>
  <c r="H20" i="69"/>
  <c r="D20" i="69"/>
  <c r="F20" i="69"/>
  <c r="G30" i="69"/>
  <c r="F29" i="69"/>
  <c r="K30" i="69"/>
  <c r="H38" i="69"/>
  <c r="H32" i="69"/>
  <c r="F10" i="57"/>
  <c r="E23" i="69"/>
  <c r="D22" i="69"/>
  <c r="I33" i="69"/>
  <c r="E30" i="69"/>
  <c r="D29" i="69"/>
  <c r="I30" i="69"/>
  <c r="H29" i="69"/>
  <c r="I26" i="69"/>
  <c r="H25" i="69"/>
  <c r="H22" i="69"/>
  <c r="G26" i="69" l="1"/>
  <c r="K26" i="69"/>
  <c r="E26" i="69"/>
  <c r="D25" i="69"/>
  <c r="K25" i="69" s="1"/>
  <c r="K38" i="69"/>
  <c r="K27" i="69"/>
  <c r="E27" i="69"/>
  <c r="K22" i="69"/>
  <c r="K33" i="69"/>
  <c r="E33" i="69"/>
  <c r="D32" i="69"/>
  <c r="E32" i="69" s="1"/>
  <c r="K20" i="69"/>
  <c r="E20" i="69"/>
  <c r="F19" i="69" s="1"/>
  <c r="F42" i="69" s="1"/>
  <c r="K29" i="69"/>
  <c r="I32" i="69"/>
  <c r="H19" i="69"/>
  <c r="H42" i="69" s="1"/>
  <c r="K32" i="69" l="1"/>
  <c r="G19" i="69"/>
  <c r="I19" i="69"/>
  <c r="F131" i="57" l="1"/>
  <c r="C38" i="69" s="1"/>
  <c r="F39" i="57"/>
  <c r="I38" i="69" l="1"/>
  <c r="G38" i="69"/>
  <c r="E38" i="69"/>
  <c r="C25" i="69"/>
  <c r="C29" i="69"/>
  <c r="F20" i="57"/>
  <c r="I25" i="69" l="1"/>
  <c r="G25" i="69"/>
  <c r="G29" i="69"/>
  <c r="F135" i="57"/>
  <c r="E25" i="69"/>
  <c r="C22" i="69"/>
  <c r="I29" i="69"/>
  <c r="E29" i="69"/>
  <c r="E38" i="77" l="1"/>
  <c r="E35" i="77" s="1"/>
  <c r="E31" i="77" s="1"/>
  <c r="E36" i="77" s="1"/>
  <c r="C42" i="69"/>
  <c r="G42" i="69" s="1"/>
  <c r="G22" i="69"/>
  <c r="C47" i="69"/>
  <c r="C11" i="38"/>
  <c r="C13" i="38" s="1"/>
  <c r="E22" i="69"/>
  <c r="I22" i="69"/>
  <c r="I42" i="69" l="1"/>
  <c r="C43" i="69"/>
  <c r="F11" i="38"/>
  <c r="F169" i="57" l="1"/>
  <c r="D19" i="69"/>
  <c r="K19" i="69" l="1"/>
  <c r="K42" i="69" s="1"/>
  <c r="D42" i="69"/>
  <c r="E42" i="69" s="1"/>
  <c r="E19" i="69"/>
</calcChain>
</file>

<file path=xl/comments1.xml><?xml version="1.0" encoding="utf-8"?>
<comments xmlns="http://schemas.openxmlformats.org/spreadsheetml/2006/main">
  <authors>
    <author>Willer</author>
  </authors>
  <commentList>
    <comment ref="E290" authorId="0" shapeId="0">
      <text>
        <r>
          <rPr>
            <b/>
            <sz val="9"/>
            <color indexed="81"/>
            <rFont val="Tahoma"/>
            <family val="2"/>
          </rPr>
          <t>Coeficiente da CPU 41665 da SEINF - AM de março/2015</t>
        </r>
        <r>
          <rPr>
            <sz val="9"/>
            <color indexed="81"/>
            <rFont val="Tahoma"/>
            <family val="2"/>
          </rPr>
          <t xml:space="preserve">
</t>
        </r>
      </text>
    </comment>
  </commentList>
</comments>
</file>

<file path=xl/sharedStrings.xml><?xml version="1.0" encoding="utf-8"?>
<sst xmlns="http://schemas.openxmlformats.org/spreadsheetml/2006/main" count="56277" uniqueCount="32833">
  <si>
    <t>Item</t>
  </si>
  <si>
    <t>Descrição dos Serviços</t>
  </si>
  <si>
    <t>Und</t>
  </si>
  <si>
    <t>Qtde</t>
  </si>
  <si>
    <t>Preço Unit. 
(c/ BDI)</t>
  </si>
  <si>
    <t>Preço Total</t>
  </si>
  <si>
    <t>%</t>
  </si>
  <si>
    <t>TOTAL GERAL</t>
  </si>
  <si>
    <t>Código</t>
  </si>
  <si>
    <t>BDI:</t>
  </si>
  <si>
    <t>Fonte</t>
  </si>
  <si>
    <t xml:space="preserve">Descrição </t>
  </si>
  <si>
    <t>Unidade</t>
  </si>
  <si>
    <t>Coeficiente</t>
  </si>
  <si>
    <t>Preço (R$)</t>
  </si>
  <si>
    <t>Preço Total (R$)</t>
  </si>
  <si>
    <t>ORIGEM DA COMPOSIÇÃO:</t>
  </si>
  <si>
    <t>Total (Custo Direto sem LDI)</t>
  </si>
  <si>
    <t>Código Valor Adotado</t>
  </si>
  <si>
    <t>Parâmetro Adotado</t>
  </si>
  <si>
    <t>PLANILHA RESUMO</t>
  </si>
  <si>
    <t>Percentual (%)</t>
  </si>
  <si>
    <t>COFINS</t>
  </si>
  <si>
    <t>PIS</t>
  </si>
  <si>
    <t>LDI (Lucro e Despesas Indiretas)</t>
  </si>
  <si>
    <t>Tabela referencial adotada</t>
  </si>
  <si>
    <t>Valor (R$)</t>
  </si>
  <si>
    <t>MOVIMENTO DE TERRA</t>
  </si>
  <si>
    <t>M2</t>
  </si>
  <si>
    <t>M3</t>
  </si>
  <si>
    <t>CJ</t>
  </si>
  <si>
    <t>LOC-OBR-005</t>
  </si>
  <si>
    <t>M</t>
  </si>
  <si>
    <t>KG</t>
  </si>
  <si>
    <t>ALVENARIA</t>
  </si>
  <si>
    <t>PLU-CAL-030</t>
  </si>
  <si>
    <t>MET-LIG-010</t>
  </si>
  <si>
    <t>13.40.09</t>
  </si>
  <si>
    <t>PIN-ACR-050</t>
  </si>
  <si>
    <t>PAR</t>
  </si>
  <si>
    <t>ACE-BAR-015</t>
  </si>
  <si>
    <t>ACE-BAR-020</t>
  </si>
  <si>
    <t>EQUIPAMENTOS</t>
  </si>
  <si>
    <t>62.01.22</t>
  </si>
  <si>
    <t>CARGA E DESCARGA MECANICA DE SOLO UTILIZANDO CAMINHAO BASCULANTE 6,0M3/16T E PA CARREGADEIRA SOBRE PNEUS 128 HP, CAPACIDADE DA CAÇAMBA 1,7 A 2,8 M3, PESO OPERACIONAL 11632 KG</t>
  </si>
  <si>
    <t>ENSAIO DE COMPACTACAO - AMOSTRAS NAO TRABALHADAS - ENERGIA NORMAL - SOLOS</t>
  </si>
  <si>
    <t>ENSAIO DE LIMITE DE LIQUIDEZ - SOLOS</t>
  </si>
  <si>
    <t>ENSAIO DE LIMITE DE PLASTICIDADE - SOLOS</t>
  </si>
  <si>
    <t>ENSAIO DE TEOR DE UMIDADE - EM LABORATORIO - SOLOS</t>
  </si>
  <si>
    <t>ENSAIO DE GRANULOMETRIA POR PENEIRAMENTO - SOLOS</t>
  </si>
  <si>
    <t>41.02.01</t>
  </si>
  <si>
    <t>INSTALACAO PROVISORIA DE AGUA</t>
  </si>
  <si>
    <t>41.02.02</t>
  </si>
  <si>
    <t>INSTALACAO PROVISORIA DE ENERGIA ELETRICA</t>
  </si>
  <si>
    <t>TELHA DE ACO ZINCADO TRAPEZOIDAL, A = *40* MM, E = 0,5 MM, SEM PINTURA</t>
  </si>
  <si>
    <t>PREGO DE ACO POLIDO COM CABECA 18 X 30 (2 3/4 X 10)</t>
  </si>
  <si>
    <t>H</t>
  </si>
  <si>
    <t>SERVENTE COM ENCARGOS COMPLEMENTARES</t>
  </si>
  <si>
    <t>ARAME GALVANIZADO 16 BWG, 1,65MM (0,0166 KG/M)</t>
  </si>
  <si>
    <t>CARPINTEIRO DE FORMAS COM ENCARGOS COMPLEMENTARES</t>
  </si>
  <si>
    <t>EPI (ENCARGOS COMPLEMENTARES) - MENSALISTA</t>
  </si>
  <si>
    <t>MES</t>
  </si>
  <si>
    <t>ENGENHEIRO CIVIL DE OBRA JUNIOR COM ENCARGOS COMPLEMENTARES</t>
  </si>
  <si>
    <t>FUN-TRA-025</t>
  </si>
  <si>
    <t>04.04.01</t>
  </si>
  <si>
    <t>FUN-TRA-035</t>
  </si>
  <si>
    <t>04.04.02</t>
  </si>
  <si>
    <t>CHP</t>
  </si>
  <si>
    <t>CHI</t>
  </si>
  <si>
    <t>SERVIÇOS TÉCNICOS ESPECIALIZADOS PARA ACOMPANHAMENTO DE EXECUÇÃO DE FUNDAÇÕES PROFUNDAS E ESTRUTURAS DE CONTENÇÃO</t>
  </si>
  <si>
    <t>04.15.07</t>
  </si>
  <si>
    <t>ARMADOR COM ENCARGOS COMPLEMENTARES</t>
  </si>
  <si>
    <t>AJUDANTE DE ARMADOR COM ENCARGOS COMPLEMENTARES</t>
  </si>
  <si>
    <t>ACO CA-50, 10,0 MM, DOBRADO E CORTADO</t>
  </si>
  <si>
    <t>ACO CA-60, 5,0 MM, DOBRADO E CORTADO</t>
  </si>
  <si>
    <t>ARAME RECOZIDO 18 BWG, 1,25 MM (0,01 KG/M)</t>
  </si>
  <si>
    <t>ESPACADOR / DISTANCIADOR TIPO GARRA DUPLA, EM PLASTICO, COBRIMENTO *20* MM, PARA FERRAGENS DE LAJES E FUNDO DE VIGAS</t>
  </si>
  <si>
    <t>ESPACADOR / DISTANCIADOR CIRCULAR COM ENTRADA LATERAL, EM PLASTICO, PARA VERGALHAO *4,2 A 12,5* MM, COBRIMENTO 20 MM</t>
  </si>
  <si>
    <t>05.07.45</t>
  </si>
  <si>
    <t>VIBRADOR DE IMERSÃO, DIÂMETRO DE PONTEIRA 45MM, MOTOR ELÉTRICO TRIFÁSICO POTÊNCIA DE 2 CV - CHP DIURNO. AF_06/2015</t>
  </si>
  <si>
    <t>VIBRADOR DE IMERSÃO, DIÂMETRO DE PONTEIRA 45MM, MOTOR ELÉTRICO TRIFÁSICO POTÊNCIA DE 2 CV - CHI DIURNO. AF_06/2015</t>
  </si>
  <si>
    <t>PEDREIRO COM ENCARGOS COMPLEMENTARES</t>
  </si>
  <si>
    <t>AJUDANTE DE PEDREIRO COM ENCARGOS COMPLEMENTARES</t>
  </si>
  <si>
    <t>FUN-PRE-075</t>
  </si>
  <si>
    <t>ENS-CON-045</t>
  </si>
  <si>
    <t>FUN-FOR-005</t>
  </si>
  <si>
    <t>04.13.04</t>
  </si>
  <si>
    <t>FUN-LAS-005</t>
  </si>
  <si>
    <t>04.21.10</t>
  </si>
  <si>
    <t>EST-CON-085</t>
  </si>
  <si>
    <t>TER-REA-010</t>
  </si>
  <si>
    <t>40.32.31</t>
  </si>
  <si>
    <t>ARM-AÇO-020</t>
  </si>
  <si>
    <t>06.01.16</t>
  </si>
  <si>
    <t>LOUÇAS</t>
  </si>
  <si>
    <t>QUADRA</t>
  </si>
  <si>
    <t>PREGO DE ACO POLIDO COM CABECA 15 X 18 (1 1/2 X 13)</t>
  </si>
  <si>
    <t>ENCANADOR OU BOMBEIRO HIDRÁULICO COM ENCARGOS COMPLEMENTARES</t>
  </si>
  <si>
    <t>TELHA DE FIBROCIMENTO ONDULADA E = 4 MM, DE 2,44 X 0,50 M (SEM AMIANTO)</t>
  </si>
  <si>
    <t>REGISTRO DE GAVETA BRUTO, LATÃO, ROSCÁVEL, 3/4", FORNECIDO E INSTALADO EM RAMAL DE ÁGUA. AF_12/2014</t>
  </si>
  <si>
    <t>TUBO PVC, SERIE NORMAL, ESGOTO PREDIAL, DN 100 MM, FORNECIDO E INSTALADO EM RAMAL DE DESCARGA OU RAMAL DE ESGOTO SANITÁRIO. AF_12/2014</t>
  </si>
  <si>
    <t>VASO SANITARIO SIFONADO CONVENCIONAL COM LOUÇA BRANCA, INCLUSO CONJUNTO DE LIGAÇÃO PARA BACIA SANITÁRIA AJUSTÁVEL - FORNECIMENTO E INSTALAÇÃO. AF_10/2016</t>
  </si>
  <si>
    <t>LAVATÓRIO LOUÇA BRANCA SUSPENSO, 29,5 X 39CM OU EQUIVALENTE, PADRÃO POPULAR, INCLUSO SIFÃO FLEXÍVEL EM PVC, VÁLVULA E ENGATE FLEXÍVEL 30CM EM PLÁSTICO E TORNEIRA CROMADA DE MESA, PADRÃO POPULAR - FORNECIMENTO E INSTALAÇÃO. AF_12/2013</t>
  </si>
  <si>
    <t>REGISTRO DE GAVETA BRUTO, LATÃO, ROSCÁVEL, 1/2", FORNECIDO E INSTALADO EM RAMAL DE ÁGUA. AF_12/2014</t>
  </si>
  <si>
    <t>CHUVEIRO ELETRICO COMUM CORPO PLASTICO TIPO DUCHA, FORNECIMENTO E INSTALACAO</t>
  </si>
  <si>
    <t>TUBO PVC, SERIE NORMAL, ESGOTO PREDIAL, DN 50 MM, FORNECIDO E INSTALADO EM RAMAL DE DESCARGA OU RAMAL DE ESGOTO SANITÁRIO. AF_12/2014</t>
  </si>
  <si>
    <t>CPU-Civil-001</t>
  </si>
  <si>
    <t>COMPOSIÇÕES DE PREÇO UNITÁRIO - CIVIL</t>
  </si>
  <si>
    <t>ENCARREGADO GERAL DE OBRAS (MENSALISTA)</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</si>
  <si>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</si>
  <si>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GEOTEXTIL NAO TECIDO AGULHADO DE FILAMENTOS CONTINUOS 100% POLIESTER, RESITENCIA A TRACAO = 10 KN/M</t>
  </si>
  <si>
    <t>VB</t>
  </si>
  <si>
    <t>SERRALHEIRO COM ENCARGOS COMPLEMENTARES</t>
  </si>
  <si>
    <t>EST-GRO-010</t>
  </si>
  <si>
    <t>GRAUTE CIMENTICIO PARA USO GERAL</t>
  </si>
  <si>
    <t>LANÇAMENTO COM USO DE BALDES, ADENSAMENTO E ACABAMENTO DE CONCRETO EM ESTRUTURAS. AF_12/2015</t>
  </si>
  <si>
    <t>GUINDASTE HIDRÁULICO AUTOPROPELIDO, COM LANÇA TELESCÓPICA 28,80 M, CAPACIDADE MÁXIMA 30 T, POTÊNCIA 97 KW, TRAÇÃO 4 X 4 - CHP DIURNO. AF_11/2014</t>
  </si>
  <si>
    <t>79.02.08</t>
  </si>
  <si>
    <t>TIJOLO CERAMICO FURADO 9 FUROS 29X19X14CM C/FRETE</t>
  </si>
  <si>
    <t>TELA DE ACO SOLDADA GALVANIZADA/ZINCADA PARA ALVENARIA, FIO  D = *1,20 A 1,70* MM, MALHA 15 X 15 MM, (C X L) *50 X 12* CM</t>
  </si>
  <si>
    <t>PINO DE ACO COM FURO, HASTE = 27 MM (ACAO DIRETA)</t>
  </si>
  <si>
    <t>ARGAMASSA TRAÇO 1:2:8 (CIMENTO, CAL E AREIA MÉDIA) PARA EMBOÇO/MASSA ÚNICA/ASSENTAMENTO DE ALVENARIA DE VEDAÇÃO, PREPARO MECÂNICO COM BETONEIRA 400 L. AF_06/2014</t>
  </si>
  <si>
    <t>BLOCO CERAMICO (ALVENARIA DE VEDACAO), 8 FUROS, DE 9 X 19 X 29 CM</t>
  </si>
  <si>
    <t>SELANTE ELASTICO MONOCOMPONENTE A BASE DE POLIURETANO PARA JUNTAS DIVERSAS</t>
  </si>
  <si>
    <t>PREGO DE ACO POLIDO COM CABECA 18 X 27 (2 1/2 X 10)</t>
  </si>
  <si>
    <t>REBITE DE ALUMINIO VAZADO DE REPUXO, 3,2 X 8 MM (1KG = 1025 UNIDADES)</t>
  </si>
  <si>
    <t>SOLDA EM BARRA DE ESTANHO-CHUMBO 50/50</t>
  </si>
  <si>
    <t>67.85.10</t>
  </si>
  <si>
    <t>CALHA / RUFO DE CHAPA GALV. No.22 GSG, DESENV=1.0M</t>
  </si>
  <si>
    <t>TELHADISTA COM ENCARGOS COMPLEMENTARES</t>
  </si>
  <si>
    <t>GUINCHO ELÉTRICO DE COLUNA, CAPACIDADE 400 KG, COM MOTO FREIO, MOTOR TRIFÁSICO DE 1,25 CV - CHP DIURNO. AF_03/2016</t>
  </si>
  <si>
    <t>GUINCHO ELÉTRICO DE COLUNA, CAPACIDADE 400 KG, COM MOTO FREIO, MOTOR TRIFÁSICO DE 1,25 CV - CHI DIURNO. AF_03/2016</t>
  </si>
  <si>
    <t>TUBO, PVC, SOLDÁVEL, DN 60MM,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</si>
  <si>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</si>
  <si>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</si>
  <si>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UNIÃO, PVC, SOLDÁVEL, DN 60MM, INSTALADO EM PRUMADA DE ÁGUA - FORNECIMENTO E INSTALAÇÃO. AF_12/2014</t>
  </si>
  <si>
    <t>TE, PVC, SOLDÁVEL, DN 60MM, INSTALADO EM PRUMADA DE ÁGUA - FORNECIMENTO E INSTALAÇÃO. AF_12/2014</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</si>
  <si>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</si>
  <si>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</si>
  <si>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</si>
  <si>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</si>
  <si>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TUBO, PVC, SOLDÁVEL, DN 85MM, INSTALADO EM PRUMADA DE ÁGUA - FORNECIMENTO E INSTALAÇÃO. AF_12/2014</t>
  </si>
  <si>
    <t>JOELHO 90 GRAUS, PVC, SOLDÁVEL, DN 85MM, INSTALADO EM PRUMADA DE ÁGUA - FORNECIMENTO E INSTALAÇÃO. AF_12/2014</t>
  </si>
  <si>
    <t>JOELHO 45 GRAUS, PVC, SOLDÁVEL, DN 85MM,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</si>
  <si>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</si>
  <si>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</si>
  <si>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TE, PVC, SOLDÁVEL, DN 85MM, INSTALADO EM PRUMADA DE ÁGUA - FORNECIMENTO E INSTALAÇÃO. AF_12/2014</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</si>
  <si>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</si>
  <si>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</si>
  <si>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</si>
  <si>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</si>
  <si>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LUVA, PVC, SOLDÁVEL, DN 60MM, INSTALADO EM PRUMADA DE ÁGUA - FORNECIMENTO E INSTALAÇÃO. AF_12/2014</t>
  </si>
  <si>
    <t>10.48.40</t>
  </si>
  <si>
    <t>TERMINAL DE VENTILACAO, 50 MM, SERIE NORMAL, ESGOTO PREDIAL</t>
  </si>
  <si>
    <t>AUXILIAR DE ENCANADOR OU BOMBEIRO HIDRÁULICO COM ENCARGOS COMPLEMENTARES</t>
  </si>
  <si>
    <t>ARGAMASSA TRAÇO 1:4 (CIMENTO E AREIA GROSSA) PARA CHAPISCO CONVENCIONAL, PREPARO MECÂNICO COM BETONEIRA 400 L. AF_06/2014</t>
  </si>
  <si>
    <t>ADESIVO PLASTICO PARA PVC, FRASCO COM 850 GR</t>
  </si>
  <si>
    <t>ANEL BORRACHA PARA TUBO ESGOTO PREDIAL DN 50 MM (NBR 5688)</t>
  </si>
  <si>
    <t>PASTA LUBRIFICANTE PARA TUBOS E CONEXOES COM JUNTA ELASTICA (USO EM PVC, ACO, POLIETILENO E OUTROS) ( DE *400* G)</t>
  </si>
  <si>
    <t>SOLUCAO LIMPADORA PARA PVC, FRASCO COM 1000 CM3</t>
  </si>
  <si>
    <t>LIXA D'AGUA EM FOLHA, GRAO 100</t>
  </si>
  <si>
    <t>FITA VEDA ROSCA EM ROLOS DE 18 MM X 10 M (L X C)</t>
  </si>
  <si>
    <t>TORNEIRA CROMADA DE MESA PARA LAVATORIO TEMPORIZADA PRESSAO BICA BAIXA</t>
  </si>
  <si>
    <t>ESTOPA</t>
  </si>
  <si>
    <t>FUNDO ANTICORROSIVO PARA METAIS FERROSOS (ZARCAO)</t>
  </si>
  <si>
    <t>L</t>
  </si>
  <si>
    <t>10.27.51</t>
  </si>
  <si>
    <t>73.41.71</t>
  </si>
  <si>
    <t>TUBO LIGAÇAO AGUA-VASO METAL CROM. C /SOBRECANOPLA</t>
  </si>
  <si>
    <t>10.25.20</t>
  </si>
  <si>
    <t>FITA VEDA ROSCA EM ROLOS DE 18 MM X 50 M (L X C)</t>
  </si>
  <si>
    <t>PARAFUSO NIQUELADO COM ACABAMENTO CROMADO PARA FIXAR PECA SANITARIA, INCLUI PORCA CEGA, ARRUELA E BUCHA DE NYLON TAMANHO S-10</t>
  </si>
  <si>
    <t>VEDACAO PVC, 100 MM, PARA SAIDA VASO SANITARIO</t>
  </si>
  <si>
    <t>REJUNTE EPOXI BRANCO</t>
  </si>
  <si>
    <t>ASSENTO SANITARIO DE PLASTICO, TIPO CONVENCIONAL</t>
  </si>
  <si>
    <t>PARAFUSO NIQUELADO 3 1/2" COM ACABAMENTO CROMADO PARA FIXAR PECA SANITARIA, INCLUI PORCA CEGA, ARRUELA E BUCHA DE NYLON TAMANHO S-8</t>
  </si>
  <si>
    <t>CHUVEIRO COMUM EM PLASTICO BRANCO, COM CANO, 3 TEMPERATURAS, 5500 W (110/220 V)</t>
  </si>
  <si>
    <t>ELETRICISTA COM ENCARGOS COMPLEMENTARES</t>
  </si>
  <si>
    <t>BRACO / CANO PARA CHUVEIRO ELETRICO, EM ALUMINIO, 30 CM X 1/2 "</t>
  </si>
  <si>
    <t>ADAPTADOR PVC ROSCAVEL, COM FLANGES E ANEL DE VEDACAO, 1/2", PARA CAIXA D' AGUA</t>
  </si>
  <si>
    <t>ADAPTADOR PVC SOLDAVEL, COM FLANGES LIVRES, 32 MM X 1", PARA CAIXA D' AGUA</t>
  </si>
  <si>
    <t>ADAPTADOR PVC SOLDAVEL, LONGO, COM FLANGE LIVRE,  25 MM X 3/4", PARA CAIXA D' AGUA</t>
  </si>
  <si>
    <t>ADESIVO PLASTICO PARA PVC, BISNAGA COM 75 GR</t>
  </si>
  <si>
    <t>JOELHO PVC, SOLDAVEL, 90 GRAUS, 32 MM, PARA AGUA FRIA PREDIAL</t>
  </si>
  <si>
    <t>TE SOLDAVEL, PVC, 90 GRAUS, 32 MM, PARA AGUA FRIA PREDIAL (NBR 5648)</t>
  </si>
  <si>
    <t>TUBO PVC, SOLDAVEL, DN 25 MM, AGUA FRIA (NBR-5648)</t>
  </si>
  <si>
    <t>TUBO PVC, SOLDAVEL, DN 32 MM, AGUA FRIA (NBR-5648)</t>
  </si>
  <si>
    <t>REGISTRO DE ESFERA, PVC, COM VOLANTE, VS, SOLDAVEL, DN 32 MM, COM CORPO DIVIDIDO</t>
  </si>
  <si>
    <t>CAIXA D'AGUA EM POLIETILENO 2000 LITROS, COM TAMPA</t>
  </si>
  <si>
    <t>BUCHA DE NYLON, DIAMETRO DO FURO 8 MM, COMPRIMENTO 40 MM, COM PARAFUSO DE ROSCA SOBERBA, CABECA CHATA, FENDA SIMPLES, 4,8 X 50 MM</t>
  </si>
  <si>
    <t>EXTINTOR DE INCENDIO PORTATIL COM CARGA DE AGUA PRESSURIZADA DE 10 L, CLASSE A</t>
  </si>
  <si>
    <t>PLACA DE SINALIZACAO DE SEGURANCA CONTRA INCENDIO, FOTOLUMINESCENTE, QUADRADA, *20 X 20* CM, EM PVC *2* MM ANTI-CHAMAS (SIMBOLOS, CORES E PICTOGRAMAS CONFORME NBR 13434)</t>
  </si>
  <si>
    <t>EXTINTOR PO QUIMICO SECO ABC 4KG CAP. 2-A: 20-B: C</t>
  </si>
  <si>
    <t>73.55.33</t>
  </si>
  <si>
    <t>EXTINTOR DE INCENDIO PORTATIL COM CARGA DE PO QUIMICO SECO (PQS) DE 4 KG, CLASSE BC</t>
  </si>
  <si>
    <t>PLACA DE SINALIZACAO DE SEGURANCA CONTRA INCENDIO, FOTOLUMINESCENTE, RETANGULAR, *20 X 40* CM, EM PVC *2* MM ANTI-CHAMAS (SIMBOLOS, CORES E PICTOGRAMAS CONFORME NBR 13434)</t>
  </si>
  <si>
    <t>INC-PLA-035</t>
  </si>
  <si>
    <t>RALO FOFO SEMIESFERICO, 100 MM, PARA LAJES/ CALHAS</t>
  </si>
  <si>
    <t>73.24.06</t>
  </si>
  <si>
    <t>10.10.06</t>
  </si>
  <si>
    <t>73.27.12</t>
  </si>
  <si>
    <t>ANEL DE VEDACAO P/ESGOTO PRIMARIO D=200MM T.BRANCO</t>
  </si>
  <si>
    <t>LASTRO DE VALA COM PREPARO DE FUNDO, LARGURA MENOR QUE 1,5 M, COM CAMADA DE BRITA, LANÇAMENTO MANUAL, EM LOCAL COM NÍVEL BAIXO DE INTERFERÊNCIA. AF_06/2016</t>
  </si>
  <si>
    <t>CALHA/CANALETA DE CONCRETO SIMPLES, TIPO MEIA CANA, D = 30 CM, PARA AGUA PLUVIAL</t>
  </si>
  <si>
    <t>ARGAMASSA TRAÇO 1:3 (CIMENTO E AREIA MÉDIA), PREPARO MECÂNICO COM BETONEIRA 400 L. AF_08/2014</t>
  </si>
  <si>
    <t>ALVENARIA EM TIJOLO CERAMICO MACICO 5X10X20CM 1 VEZ (ESPESSURA 20CM), ASSENTADO COM ARGAMASSA TRACO 1:2:8 (CIMENTO, CAL E AREIA)</t>
  </si>
  <si>
    <t>LANCAMENTO/APLICACAO MANUAL DE CONCRETO EM FUNDACOES</t>
  </si>
  <si>
    <t>CHAPA DE ALUMINIO, E = 3 MM, L = 1000 MM - 8,10 KG/M2 (LIGA 1200 - H14)</t>
  </si>
  <si>
    <t>BUCHA DE NYLON SEM ABA S8, COM PARAFUSO DE 4,80 X 50 MM EM ACO ZINCADO COM ROSCA SOBERBA, CABECA CHATA E FENDA PHILLIPS</t>
  </si>
  <si>
    <t>MASSA PARA VIDRO</t>
  </si>
  <si>
    <t>VIDRACEIRO COM ENCARGOS COMPLEMENTARES</t>
  </si>
  <si>
    <t>VIDRO MARTELADO OU CANELADO, 4 MM - SEM COLOCACAO</t>
  </si>
  <si>
    <t>PEDRA BRITADA N. 2 (19 A 38 MM) POSTO PEDREIRA/FORNECEDOR, SEM FRETE</t>
  </si>
  <si>
    <t>PIS-LON-005</t>
  </si>
  <si>
    <t>LONA PLASTICA PRETA, E= 150 MICRA</t>
  </si>
  <si>
    <t>PIS-CON-015</t>
  </si>
  <si>
    <t>15.04.07</t>
  </si>
  <si>
    <t>CIMENTO PORTLAND COMPOSTO CP II-32</t>
  </si>
  <si>
    <t>ARGAMASSA TRAÇO 1:3 (CIMENTO E AREIA MÉDIA) PARA CONTRAPISO, PREPARO MECÂNICO COM BETONEIRA 400 L. AF_06/2014</t>
  </si>
  <si>
    <t>REGULARIZAÇAO E COMPACT.TERRENO C/PLACA VIBRATORIA</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</si>
  <si>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</si>
  <si>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</si>
  <si>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JUNTA PLASTICA DE DILATACAO PARA PISOS, COR CINZA, 17 X 3 MM (ALTURA X ESPESSURA)</t>
  </si>
  <si>
    <t>POLIDORA DE PISO (POLITRIZ), PESO DE 100KG, DIÂMETRO 450 MM, MOTOR ELÉTRICO, POTÊNCIA 4 HP - CHP DIURNO. AF_09/2016</t>
  </si>
  <si>
    <t>TINTA A BASE DE RESINA ACRILICA, PARA SINALIZACAO HORIZONTAL VIARIA (NBR 11862)</t>
  </si>
  <si>
    <t>PINTOR COM ENCARGOS COMPLEMENTARES</t>
  </si>
  <si>
    <t>URB-MFC-010</t>
  </si>
  <si>
    <t>21.03.04</t>
  </si>
  <si>
    <t>MEIO-FIO OU GUIA DE CONCRETO, PRE-MOLDADO, COMP 80 CM, *45 X 18 /12* CM (H X L1/L2)</t>
  </si>
  <si>
    <t>CIMENTO BRANCO</t>
  </si>
  <si>
    <t>MARMORISTA/GRANITEIRO COM ENCARGOS COMPLEMENTARES</t>
  </si>
  <si>
    <t>ARGAMASSA COLANTE TIPO ACIII</t>
  </si>
  <si>
    <t>REV-AZU-015</t>
  </si>
  <si>
    <t>SUPORTE MAO-FRANCESA EM ACO, ABAS IGUAIS 30 CM, CAPACIDADE MINIMA 60 KG, BRANCO</t>
  </si>
  <si>
    <t>ARGAMASSA COLANTE TIPO ACIII E</t>
  </si>
  <si>
    <t>MASSA PLASTICA PARA MARMORE/GRANITO</t>
  </si>
  <si>
    <t>LAVATORIO/CUBA DE SOBREPOR OVAL PEQUENA LOUCA BRANCA SEM LADRAO *31 X 44*</t>
  </si>
  <si>
    <t>FIXAÇÃO UTILIZANDO PARAFUSO E BUCHA DE NYLON, SOMENTE MÃO DE OBRA. AF_10/2016</t>
  </si>
  <si>
    <t>CARGA MANUAL DE ENTULHO EM CAMINHAO BASCULANTE 6 M3</t>
  </si>
  <si>
    <t>PREPARO DE FUNDO DE VALA COM LARGURA MENOR QUE 1,5 M, EM LOCAL COM NÍVEL BAIXO DE INTERFERÊNCIA. AF_06/2016</t>
  </si>
  <si>
    <t>FITA CREPE ROLO DE 25 MM X 50 M</t>
  </si>
  <si>
    <t>89.37.50</t>
  </si>
  <si>
    <t>POLIMENTO MECANICO PISO CONCRETO NIVELAMENTO LASER</t>
  </si>
  <si>
    <t>UN</t>
  </si>
  <si>
    <t>PIN-ESM-030</t>
  </si>
  <si>
    <t>SOLVENTE DILUENTE A BASE DE AGUARRAS</t>
  </si>
  <si>
    <t>TINTA ESMALTE SINTETICO PREMIUM ACETINADO</t>
  </si>
  <si>
    <t>GRUPO DE SOLDAGEM COM GERADOR A DIESEL 60 CV PARA SOLDA ELÉTRICA, SOBRE 04 RODAS, COM MOTOR 4 CILINDROS 600 A - CHP DIURNO. AF_02/2016</t>
  </si>
  <si>
    <t>ELETRODO REVESTIDO AWS - E7018, DIAMETRO IGUAL A 4,00 MM</t>
  </si>
  <si>
    <t>GRAUTE FGK=25 MPA; TRAÇO 1:1,2:1,5 (CIMENTO/ AREIA GROSSA/ BRITA 0/ ADITIVO) - PREPARO MECÂNICO COM BETONEIRA 400 L. AF_02/2015</t>
  </si>
  <si>
    <t>PIS-POL-010</t>
  </si>
  <si>
    <t>DEM-ALA-005</t>
  </si>
  <si>
    <t>02.23.03</t>
  </si>
  <si>
    <t>REMOÇÃO DE ALAMBRADO</t>
  </si>
  <si>
    <t>CPU-Elet-001</t>
  </si>
  <si>
    <t>CÓDIGO</t>
  </si>
  <si>
    <t>DESCRIÇÃO</t>
  </si>
  <si>
    <t>74209/1</t>
  </si>
  <si>
    <t>73866/4</t>
  </si>
  <si>
    <t>73866/5</t>
  </si>
  <si>
    <t>73866/6</t>
  </si>
  <si>
    <t>73866/7</t>
  </si>
  <si>
    <t>73866/8</t>
  </si>
  <si>
    <t>73866/9</t>
  </si>
  <si>
    <t>73867/1</t>
  </si>
  <si>
    <t>73867/2</t>
  </si>
  <si>
    <t>73867/3</t>
  </si>
  <si>
    <t>73867/4</t>
  </si>
  <si>
    <t>74045/2</t>
  </si>
  <si>
    <t>73970/1</t>
  </si>
  <si>
    <t>73970/2</t>
  </si>
  <si>
    <t>73891/1</t>
  </si>
  <si>
    <t>73882/1</t>
  </si>
  <si>
    <t>73882/5</t>
  </si>
  <si>
    <t>73816/1</t>
  </si>
  <si>
    <t>73816/2</t>
  </si>
  <si>
    <t>73881/1</t>
  </si>
  <si>
    <t>73881/3</t>
  </si>
  <si>
    <t>73883/1</t>
  </si>
  <si>
    <t>73883/2</t>
  </si>
  <si>
    <t>73883/3</t>
  </si>
  <si>
    <t>73902/1</t>
  </si>
  <si>
    <t>73968/1</t>
  </si>
  <si>
    <t>73969/1</t>
  </si>
  <si>
    <t>74017/1</t>
  </si>
  <si>
    <t>74017/2</t>
  </si>
  <si>
    <t>75029/1</t>
  </si>
  <si>
    <t>73890/1</t>
  </si>
  <si>
    <t>73890/2</t>
  </si>
  <si>
    <t>73843/1</t>
  </si>
  <si>
    <t>73844/1</t>
  </si>
  <si>
    <t>73844/2</t>
  </si>
  <si>
    <t>73846/1</t>
  </si>
  <si>
    <t>73846/2</t>
  </si>
  <si>
    <t>73799/1</t>
  </si>
  <si>
    <t>73856/1</t>
  </si>
  <si>
    <t>73856/2</t>
  </si>
  <si>
    <t>73856/3</t>
  </si>
  <si>
    <t>73856/4</t>
  </si>
  <si>
    <t>73856/5</t>
  </si>
  <si>
    <t>73856/6</t>
  </si>
  <si>
    <t>73856/7</t>
  </si>
  <si>
    <t>73856/8</t>
  </si>
  <si>
    <t>73856/9</t>
  </si>
  <si>
    <t>73856/10</t>
  </si>
  <si>
    <t>73856/11</t>
  </si>
  <si>
    <t>73856/12</t>
  </si>
  <si>
    <t>73856/13</t>
  </si>
  <si>
    <t>73856/14</t>
  </si>
  <si>
    <t>73856/15</t>
  </si>
  <si>
    <t>74224/1</t>
  </si>
  <si>
    <t>73910/8</t>
  </si>
  <si>
    <t>73910/9</t>
  </si>
  <si>
    <t>73813/1</t>
  </si>
  <si>
    <t>73933/1</t>
  </si>
  <si>
    <t>73933/3</t>
  </si>
  <si>
    <t>73933/4</t>
  </si>
  <si>
    <t>74073/1</t>
  </si>
  <si>
    <t>74073/2</t>
  </si>
  <si>
    <t>74136/1</t>
  </si>
  <si>
    <t>74136/2</t>
  </si>
  <si>
    <t>74136/3</t>
  </si>
  <si>
    <t>73932/1</t>
  </si>
  <si>
    <t>74195/1</t>
  </si>
  <si>
    <t>74072/2</t>
  </si>
  <si>
    <t>74072/3</t>
  </si>
  <si>
    <t>74194/1</t>
  </si>
  <si>
    <t>73737/1</t>
  </si>
  <si>
    <t>73737/2</t>
  </si>
  <si>
    <t>73737/3</t>
  </si>
  <si>
    <t>73736/1</t>
  </si>
  <si>
    <t>74046/2</t>
  </si>
  <si>
    <t>74047/2</t>
  </si>
  <si>
    <t>74084/1</t>
  </si>
  <si>
    <t>73838/1</t>
  </si>
  <si>
    <t>74125/1</t>
  </si>
  <si>
    <t>74125/2</t>
  </si>
  <si>
    <t>74100/1</t>
  </si>
  <si>
    <t>74238/2</t>
  </si>
  <si>
    <t>73908/1</t>
  </si>
  <si>
    <t>73908/2</t>
  </si>
  <si>
    <t>73771/1</t>
  </si>
  <si>
    <t>73990/1</t>
  </si>
  <si>
    <t>74157/4</t>
  </si>
  <si>
    <t>74141/1</t>
  </si>
  <si>
    <t>74141/2</t>
  </si>
  <si>
    <t>74141/3</t>
  </si>
  <si>
    <t>74141/4</t>
  </si>
  <si>
    <t>74202/1</t>
  </si>
  <si>
    <t>74202/2</t>
  </si>
  <si>
    <t>73817/1</t>
  </si>
  <si>
    <t>73817/2</t>
  </si>
  <si>
    <t>74078/1</t>
  </si>
  <si>
    <t>73898/1</t>
  </si>
  <si>
    <t>74144/2</t>
  </si>
  <si>
    <t>74033/1</t>
  </si>
  <si>
    <t>73762/4</t>
  </si>
  <si>
    <t>74066/2</t>
  </si>
  <si>
    <t>74106/1</t>
  </si>
  <si>
    <t>73872/1</t>
  </si>
  <si>
    <t>73872/2</t>
  </si>
  <si>
    <t>74025/1</t>
  </si>
  <si>
    <t>74190/1</t>
  </si>
  <si>
    <t>73798/1</t>
  </si>
  <si>
    <t>73798/3</t>
  </si>
  <si>
    <t>73782/2</t>
  </si>
  <si>
    <t>73782/3</t>
  </si>
  <si>
    <t>73782/4</t>
  </si>
  <si>
    <t>73782/5</t>
  </si>
  <si>
    <t>74130/1</t>
  </si>
  <si>
    <t>74130/2</t>
  </si>
  <si>
    <t>74130/3</t>
  </si>
  <si>
    <t>74130/4</t>
  </si>
  <si>
    <t>74130/5</t>
  </si>
  <si>
    <t>74130/6</t>
  </si>
  <si>
    <t>74130/7</t>
  </si>
  <si>
    <t>74130/8</t>
  </si>
  <si>
    <t>74130/9</t>
  </si>
  <si>
    <t>74130/10</t>
  </si>
  <si>
    <t>74131/1</t>
  </si>
  <si>
    <t>74131/4</t>
  </si>
  <si>
    <t>74131/5</t>
  </si>
  <si>
    <t>74131/6</t>
  </si>
  <si>
    <t>74131/7</t>
  </si>
  <si>
    <t>74131/8</t>
  </si>
  <si>
    <t>73953/4</t>
  </si>
  <si>
    <t>73953/8</t>
  </si>
  <si>
    <t>73953/9</t>
  </si>
  <si>
    <t>73767/1</t>
  </si>
  <si>
    <t>73767/2</t>
  </si>
  <si>
    <t>73767/3</t>
  </si>
  <si>
    <t>73767/4</t>
  </si>
  <si>
    <t>73767/5</t>
  </si>
  <si>
    <t>73781/1</t>
  </si>
  <si>
    <t>73781/2</t>
  </si>
  <si>
    <t>73781/3</t>
  </si>
  <si>
    <t>73769/1</t>
  </si>
  <si>
    <t>73769/2</t>
  </si>
  <si>
    <t>73769/3</t>
  </si>
  <si>
    <t>73769/4</t>
  </si>
  <si>
    <t>73855/1</t>
  </si>
  <si>
    <t>73831/2</t>
  </si>
  <si>
    <t>73831/3</t>
  </si>
  <si>
    <t>73831/4</t>
  </si>
  <si>
    <t>73831/5</t>
  </si>
  <si>
    <t>73831/6</t>
  </si>
  <si>
    <t>73831/7</t>
  </si>
  <si>
    <t>73831/8</t>
  </si>
  <si>
    <t>73831/9</t>
  </si>
  <si>
    <t>74231/1</t>
  </si>
  <si>
    <t>74246/1</t>
  </si>
  <si>
    <t>73857/1</t>
  </si>
  <si>
    <t>73857/2</t>
  </si>
  <si>
    <t>73857/3</t>
  </si>
  <si>
    <t>73857/4</t>
  </si>
  <si>
    <t>73857/5</t>
  </si>
  <si>
    <t>73857/6</t>
  </si>
  <si>
    <t>73857/7</t>
  </si>
  <si>
    <t>73857/8</t>
  </si>
  <si>
    <t>73857/9</t>
  </si>
  <si>
    <t>73857/10</t>
  </si>
  <si>
    <t>73780/2</t>
  </si>
  <si>
    <t>73780/3</t>
  </si>
  <si>
    <t>73780/4</t>
  </si>
  <si>
    <t>73775/1</t>
  </si>
  <si>
    <t>73775/2</t>
  </si>
  <si>
    <t>73749/1</t>
  </si>
  <si>
    <t>73749/2</t>
  </si>
  <si>
    <t>73749/3</t>
  </si>
  <si>
    <t>73768/1</t>
  </si>
  <si>
    <t>74003/1</t>
  </si>
  <si>
    <t>74166/1</t>
  </si>
  <si>
    <t>74166/2</t>
  </si>
  <si>
    <t>74234/1</t>
  </si>
  <si>
    <t>74093/1</t>
  </si>
  <si>
    <t>74169/1</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</si>
  <si>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</si>
  <si>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</si>
  <si>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</si>
  <si>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</si>
  <si>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</si>
  <si>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</si>
  <si>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</si>
  <si>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</si>
  <si>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</si>
  <si>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</si>
  <si>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</si>
  <si>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</si>
  <si>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</si>
  <si>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</si>
  <si>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</si>
  <si>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</si>
  <si>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</si>
  <si>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</si>
  <si>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</si>
  <si>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</si>
  <si>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</si>
  <si>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</si>
  <si>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</si>
  <si>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73827/1</t>
  </si>
  <si>
    <t>74218/1</t>
  </si>
  <si>
    <t>74253/1</t>
  </si>
  <si>
    <t>73903/1</t>
  </si>
  <si>
    <t>74151/1</t>
  </si>
  <si>
    <t>74153/1</t>
  </si>
  <si>
    <t>74154/1</t>
  </si>
  <si>
    <t>74155/1</t>
  </si>
  <si>
    <t>74155/2</t>
  </si>
  <si>
    <t>74205/1</t>
  </si>
  <si>
    <t>73965/9</t>
  </si>
  <si>
    <t>79506/2</t>
  </si>
  <si>
    <t>74010/1</t>
  </si>
  <si>
    <t>74005/1</t>
  </si>
  <si>
    <t>74005/2</t>
  </si>
  <si>
    <t>74034/1</t>
  </si>
  <si>
    <t>73937/1</t>
  </si>
  <si>
    <t>73937/3</t>
  </si>
  <si>
    <t>73937/5</t>
  </si>
  <si>
    <t>73774/1</t>
  </si>
  <si>
    <t>73909/1</t>
  </si>
  <si>
    <t>74229/1</t>
  </si>
  <si>
    <t>73863/1</t>
  </si>
  <si>
    <t>73863/2</t>
  </si>
  <si>
    <t>73790/2</t>
  </si>
  <si>
    <t>73790/4</t>
  </si>
  <si>
    <t>83695/1</t>
  </si>
  <si>
    <t>73760/1</t>
  </si>
  <si>
    <t>73849/1</t>
  </si>
  <si>
    <t>73849/2</t>
  </si>
  <si>
    <t>73770/1</t>
  </si>
  <si>
    <t>73770/2</t>
  </si>
  <si>
    <t>83696/1</t>
  </si>
  <si>
    <t>73759/2</t>
  </si>
  <si>
    <t>74133/1</t>
  </si>
  <si>
    <t>74133/2</t>
  </si>
  <si>
    <t>79494/1</t>
  </si>
  <si>
    <t>79514/1</t>
  </si>
  <si>
    <t>73739/1</t>
  </si>
  <si>
    <t>74065/1</t>
  </si>
  <si>
    <t>74065/2</t>
  </si>
  <si>
    <t>74065/3</t>
  </si>
  <si>
    <t>79497/1</t>
  </si>
  <si>
    <t>73794/1</t>
  </si>
  <si>
    <t>73865/1</t>
  </si>
  <si>
    <t>73924/1</t>
  </si>
  <si>
    <t>73924/2</t>
  </si>
  <si>
    <t>73924/3</t>
  </si>
  <si>
    <t>74064/1</t>
  </si>
  <si>
    <t>74064/2</t>
  </si>
  <si>
    <t>74145/1</t>
  </si>
  <si>
    <t>79498/1</t>
  </si>
  <si>
    <t>79499/1</t>
  </si>
  <si>
    <t>79515/1</t>
  </si>
  <si>
    <t>73978/1</t>
  </si>
  <si>
    <t>74245/1</t>
  </si>
  <si>
    <t>79500/2</t>
  </si>
  <si>
    <t>73734/1</t>
  </si>
  <si>
    <t>73743/1</t>
  </si>
  <si>
    <t>73921/2</t>
  </si>
  <si>
    <t>73876/1</t>
  </si>
  <si>
    <t>74111/1</t>
  </si>
  <si>
    <t>73886/1</t>
  </si>
  <si>
    <t>73850/1</t>
  </si>
  <si>
    <t>73807/1</t>
  </si>
  <si>
    <t>73833/1</t>
  </si>
  <si>
    <t>73806/1</t>
  </si>
  <si>
    <t>73948/2</t>
  </si>
  <si>
    <t>73948/3</t>
  </si>
  <si>
    <t>73948/8</t>
  </si>
  <si>
    <t>73948/9</t>
  </si>
  <si>
    <t>73948/11</t>
  </si>
  <si>
    <t>73948/15</t>
  </si>
  <si>
    <t>73948/16</t>
  </si>
  <si>
    <t>74086/1</t>
  </si>
  <si>
    <t>74163/1</t>
  </si>
  <si>
    <t>74163/2</t>
  </si>
  <si>
    <t>73916/2</t>
  </si>
  <si>
    <t>73822/2</t>
  </si>
  <si>
    <t>73859/1</t>
  </si>
  <si>
    <t>73859/2</t>
  </si>
  <si>
    <t>74220/1</t>
  </si>
  <si>
    <t>74221/1</t>
  </si>
  <si>
    <t>74219/1</t>
  </si>
  <si>
    <t>74219/2</t>
  </si>
  <si>
    <t>74020/1</t>
  </si>
  <si>
    <t>74021/3</t>
  </si>
  <si>
    <t>74021/6</t>
  </si>
  <si>
    <t>74022/3</t>
  </si>
  <si>
    <t>74022/6</t>
  </si>
  <si>
    <t>74022/8</t>
  </si>
  <si>
    <t>74022/9</t>
  </si>
  <si>
    <t>74022/10</t>
  </si>
  <si>
    <t>74022/15</t>
  </si>
  <si>
    <t>74022/19</t>
  </si>
  <si>
    <t>74022/23</t>
  </si>
  <si>
    <t>74022/25</t>
  </si>
  <si>
    <t>74022/27</t>
  </si>
  <si>
    <t>74022/30</t>
  </si>
  <si>
    <t>74022/32</t>
  </si>
  <si>
    <t>74022/37</t>
  </si>
  <si>
    <t>74022/42</t>
  </si>
  <si>
    <t>74022/58</t>
  </si>
  <si>
    <t>74038/1</t>
  </si>
  <si>
    <t>74039/1</t>
  </si>
  <si>
    <t>74142/1</t>
  </si>
  <si>
    <t>74142/2</t>
  </si>
  <si>
    <t>74142/3</t>
  </si>
  <si>
    <t>74142/4</t>
  </si>
  <si>
    <t>74143/1</t>
  </si>
  <si>
    <t>74143/2</t>
  </si>
  <si>
    <t>73787/1</t>
  </si>
  <si>
    <t>74244/1</t>
  </si>
  <si>
    <t>73788/2</t>
  </si>
  <si>
    <t>UNIDADE</t>
  </si>
  <si>
    <t>PREÇO UNIT. (R$)</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</si>
  <si>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</si>
  <si>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</si>
  <si>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</si>
  <si>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</si>
  <si>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</si>
  <si>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</si>
  <si>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</si>
  <si>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</si>
  <si>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</si>
  <si>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</si>
  <si>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</si>
  <si>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</si>
  <si>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</si>
  <si>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</si>
  <si>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</si>
  <si>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</si>
  <si>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</si>
  <si>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</si>
  <si>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</si>
  <si>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</si>
  <si>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</si>
  <si>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</si>
  <si>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</si>
  <si>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</si>
  <si>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</si>
  <si>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</si>
  <si>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</si>
  <si>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</si>
  <si>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</si>
  <si>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</si>
  <si>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</si>
  <si>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</si>
  <si>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</si>
  <si>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</si>
  <si>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</si>
  <si>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</si>
  <si>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</si>
  <si>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</si>
  <si>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</si>
  <si>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</si>
  <si>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</si>
  <si>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</si>
  <si>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</si>
  <si>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</si>
  <si>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</si>
  <si>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</si>
  <si>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</si>
  <si>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</si>
  <si>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</si>
  <si>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</si>
  <si>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</si>
  <si>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</si>
  <si>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</si>
  <si>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</si>
  <si>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</si>
  <si>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</si>
  <si>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</si>
  <si>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</si>
  <si>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</si>
  <si>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</si>
  <si>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</si>
  <si>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</si>
  <si>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</si>
  <si>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</si>
  <si>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</si>
  <si>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</si>
  <si>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</si>
  <si>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</si>
  <si>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</si>
  <si>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</si>
  <si>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</si>
  <si>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</si>
  <si>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</si>
  <si>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</si>
  <si>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</si>
  <si>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</si>
  <si>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</si>
  <si>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</si>
  <si>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</si>
  <si>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</si>
  <si>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</si>
  <si>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</si>
  <si>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</si>
  <si>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</si>
  <si>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</si>
  <si>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</si>
  <si>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</si>
  <si>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</si>
  <si>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</si>
  <si>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</si>
  <si>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</si>
  <si>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</si>
  <si>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</si>
  <si>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</si>
  <si>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</si>
  <si>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</si>
  <si>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</si>
  <si>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</si>
  <si>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</si>
  <si>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</si>
  <si>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</si>
  <si>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</si>
  <si>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</si>
  <si>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</si>
  <si>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</si>
  <si>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</si>
  <si>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</si>
  <si>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</si>
  <si>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</si>
  <si>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</si>
  <si>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</si>
  <si>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</si>
  <si>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</si>
  <si>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</si>
  <si>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</si>
  <si>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</si>
  <si>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</si>
  <si>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</si>
  <si>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</si>
  <si>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</si>
  <si>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</si>
  <si>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</si>
  <si>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</si>
  <si>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</si>
  <si>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</si>
  <si>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</si>
  <si>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</si>
  <si>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</si>
  <si>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</si>
  <si>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</si>
  <si>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</si>
  <si>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</si>
  <si>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</si>
  <si>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</si>
  <si>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</si>
  <si>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</si>
  <si>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</si>
  <si>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</si>
  <si>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</si>
  <si>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</si>
  <si>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</si>
  <si>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</si>
  <si>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</si>
  <si>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</si>
  <si>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</si>
  <si>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</si>
  <si>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</si>
  <si>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</si>
  <si>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</si>
  <si>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</si>
  <si>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</si>
  <si>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</si>
  <si>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</si>
  <si>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</si>
  <si>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</si>
  <si>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</si>
  <si>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</si>
  <si>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</si>
  <si>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</si>
  <si>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</si>
  <si>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</si>
  <si>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</si>
  <si>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</si>
  <si>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</si>
  <si>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</si>
  <si>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</si>
  <si>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</si>
  <si>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</si>
  <si>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</si>
  <si>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</si>
  <si>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</si>
  <si>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</si>
  <si>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</si>
  <si>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</si>
  <si>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</si>
  <si>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</si>
  <si>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</si>
  <si>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</si>
  <si>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</si>
  <si>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</si>
  <si>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</si>
  <si>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</si>
  <si>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</si>
  <si>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</si>
  <si>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</si>
  <si>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</si>
  <si>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</si>
  <si>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</si>
  <si>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</si>
  <si>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</si>
  <si>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</si>
  <si>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</si>
  <si>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</si>
  <si>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</si>
  <si>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</si>
  <si>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</si>
  <si>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</si>
  <si>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</si>
  <si>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</si>
  <si>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</si>
  <si>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</si>
  <si>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</si>
  <si>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</si>
  <si>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</si>
  <si>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</si>
  <si>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</si>
  <si>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</si>
  <si>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</si>
  <si>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</si>
  <si>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</si>
  <si>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</si>
  <si>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</si>
  <si>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</si>
  <si>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</si>
  <si>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</si>
  <si>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</si>
  <si>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</si>
  <si>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</si>
  <si>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</si>
  <si>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</si>
  <si>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</si>
  <si>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</si>
  <si>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</si>
  <si>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</si>
  <si>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</si>
  <si>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</si>
  <si>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</si>
  <si>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</si>
  <si>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</si>
  <si>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</si>
  <si>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</si>
  <si>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</si>
  <si>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</si>
  <si>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</si>
  <si>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</si>
  <si>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</si>
  <si>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</si>
  <si>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</si>
  <si>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</si>
  <si>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</si>
  <si>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</si>
  <si>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</si>
  <si>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</si>
  <si>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</si>
  <si>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</si>
  <si>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</si>
  <si>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</si>
  <si>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</si>
  <si>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</si>
  <si>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</si>
  <si>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</si>
  <si>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</si>
  <si>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</si>
  <si>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</si>
  <si>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</si>
  <si>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</si>
  <si>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</si>
  <si>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</si>
  <si>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</si>
  <si>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</si>
  <si>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</si>
  <si>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</si>
  <si>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</si>
  <si>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</si>
  <si>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</si>
  <si>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</si>
  <si>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</si>
  <si>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</si>
  <si>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</si>
  <si>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</si>
  <si>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</si>
  <si>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</si>
  <si>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</si>
  <si>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</si>
  <si>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</si>
  <si>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</si>
  <si>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</si>
  <si>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</si>
  <si>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</si>
  <si>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</si>
  <si>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</si>
  <si>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</si>
  <si>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</si>
  <si>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</si>
  <si>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</si>
  <si>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</si>
  <si>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</si>
  <si>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</si>
  <si>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</si>
  <si>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</si>
  <si>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</si>
  <si>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</si>
  <si>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</si>
  <si>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</si>
  <si>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</si>
  <si>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</si>
  <si>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</si>
  <si>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</si>
  <si>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</si>
  <si>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</si>
  <si>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</si>
  <si>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</si>
  <si>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</si>
  <si>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</si>
  <si>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</si>
  <si>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</si>
  <si>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</si>
  <si>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</si>
  <si>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</si>
  <si>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</si>
  <si>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</si>
  <si>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</si>
  <si>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</si>
  <si>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</si>
  <si>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</si>
  <si>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</si>
  <si>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</si>
  <si>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</si>
  <si>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</si>
  <si>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</si>
  <si>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</si>
  <si>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</si>
  <si>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</si>
  <si>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</si>
  <si>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</si>
  <si>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</si>
  <si>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</si>
  <si>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</si>
  <si>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</si>
  <si>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</si>
  <si>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</si>
  <si>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</si>
  <si>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</si>
  <si>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</si>
  <si>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</si>
  <si>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</si>
  <si>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</si>
  <si>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</si>
  <si>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</si>
  <si>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</si>
  <si>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</si>
  <si>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</si>
  <si>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</si>
  <si>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</si>
  <si>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</si>
  <si>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</si>
  <si>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</si>
  <si>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</si>
  <si>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</si>
  <si>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</si>
  <si>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</si>
  <si>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</si>
  <si>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</si>
  <si>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</si>
  <si>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</si>
  <si>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</si>
  <si>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</si>
  <si>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</si>
  <si>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</si>
  <si>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</si>
  <si>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</si>
  <si>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</si>
  <si>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</si>
  <si>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</si>
  <si>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</si>
  <si>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</si>
  <si>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</si>
  <si>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</si>
  <si>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</si>
  <si>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</si>
  <si>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</si>
  <si>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</si>
  <si>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</si>
  <si>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</si>
  <si>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</si>
  <si>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</si>
  <si>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</si>
  <si>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</si>
  <si>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</si>
  <si>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</si>
  <si>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</si>
  <si>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</si>
  <si>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</si>
  <si>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</si>
  <si>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</si>
  <si>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</si>
  <si>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</si>
  <si>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</si>
  <si>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</si>
  <si>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</si>
  <si>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</si>
  <si>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</si>
  <si>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</si>
  <si>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</si>
  <si>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</si>
  <si>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</si>
  <si>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</si>
  <si>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</si>
  <si>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</si>
  <si>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</si>
  <si>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</si>
  <si>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</si>
  <si>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</si>
  <si>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</si>
  <si>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</si>
  <si>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</si>
  <si>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</si>
  <si>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</si>
  <si>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</si>
  <si>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</si>
  <si>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</si>
  <si>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</si>
  <si>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</si>
  <si>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</si>
  <si>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</si>
  <si>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</si>
  <si>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</si>
  <si>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</si>
  <si>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</si>
  <si>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</si>
  <si>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</si>
  <si>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</si>
  <si>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</si>
  <si>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</si>
  <si>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</si>
  <si>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</si>
  <si>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</si>
  <si>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</si>
  <si>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</si>
  <si>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</si>
  <si>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</si>
  <si>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</si>
  <si>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</si>
  <si>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</si>
  <si>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</si>
  <si>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</si>
  <si>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</si>
  <si>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</si>
  <si>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</si>
  <si>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</si>
  <si>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</si>
  <si>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</si>
  <si>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</si>
  <si>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</si>
  <si>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</si>
  <si>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</si>
  <si>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</si>
  <si>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</si>
  <si>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</si>
  <si>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</si>
  <si>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</si>
  <si>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</si>
  <si>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</si>
  <si>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</si>
  <si>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</si>
  <si>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</si>
  <si>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</si>
  <si>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</si>
  <si>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</si>
  <si>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</si>
  <si>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</si>
  <si>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</si>
  <si>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</si>
  <si>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</si>
  <si>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</si>
  <si>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</si>
  <si>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</si>
  <si>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</si>
  <si>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</si>
  <si>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</si>
  <si>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</si>
  <si>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</si>
  <si>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</si>
  <si>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</si>
  <si>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</si>
  <si>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</si>
  <si>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</si>
  <si>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</si>
  <si>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</si>
  <si>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</si>
  <si>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</si>
  <si>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</si>
  <si>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</si>
  <si>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</si>
  <si>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</si>
  <si>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</si>
  <si>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</si>
  <si>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</si>
  <si>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</si>
  <si>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</si>
  <si>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</si>
  <si>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</si>
  <si>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</si>
  <si>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</si>
  <si>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</si>
  <si>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</si>
  <si>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</si>
  <si>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</si>
  <si>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</si>
  <si>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</si>
  <si>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</si>
  <si>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</si>
  <si>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</si>
  <si>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</si>
  <si>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</si>
  <si>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</si>
  <si>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</si>
  <si>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</si>
  <si>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</si>
  <si>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</si>
  <si>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</si>
  <si>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</si>
  <si>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</si>
  <si>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</si>
  <si>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</si>
  <si>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</si>
  <si>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</si>
  <si>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</si>
  <si>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</si>
  <si>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</si>
  <si>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</si>
  <si>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</si>
  <si>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</si>
  <si>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</si>
  <si>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</si>
  <si>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</si>
  <si>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</si>
  <si>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</si>
  <si>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</si>
  <si>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</si>
  <si>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</si>
  <si>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</si>
  <si>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</si>
  <si>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</si>
  <si>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</si>
  <si>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</si>
  <si>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</si>
  <si>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</si>
  <si>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</si>
  <si>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</si>
  <si>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</si>
  <si>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</si>
  <si>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</si>
  <si>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</si>
  <si>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</si>
  <si>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</si>
  <si>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</si>
  <si>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</si>
  <si>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</si>
  <si>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</si>
  <si>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</si>
  <si>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</si>
  <si>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</si>
  <si>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</si>
  <si>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</si>
  <si>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</si>
  <si>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</si>
  <si>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</si>
  <si>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</si>
  <si>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</si>
  <si>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</si>
  <si>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</si>
  <si>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</si>
  <si>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</si>
  <si>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</si>
  <si>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</si>
  <si>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</si>
  <si>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</si>
  <si>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</si>
  <si>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</si>
  <si>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</si>
  <si>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</si>
  <si>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</si>
  <si>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</si>
  <si>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</si>
  <si>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</si>
  <si>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</si>
  <si>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</si>
  <si>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</si>
  <si>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</si>
  <si>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</si>
  <si>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</si>
  <si>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</si>
  <si>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</si>
  <si>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</si>
  <si>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</si>
  <si>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</si>
  <si>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</si>
  <si>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</si>
  <si>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</si>
  <si>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</si>
  <si>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</si>
  <si>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</si>
  <si>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</si>
  <si>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</si>
  <si>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</si>
  <si>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</si>
  <si>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</si>
  <si>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</si>
  <si>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</si>
  <si>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</si>
  <si>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</si>
  <si>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</si>
  <si>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</si>
  <si>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</si>
  <si>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</si>
  <si>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</si>
  <si>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</si>
  <si>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</si>
  <si>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</si>
  <si>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</si>
  <si>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</si>
  <si>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</si>
  <si>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</si>
  <si>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</si>
  <si>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</si>
  <si>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</si>
  <si>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</si>
  <si>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</si>
  <si>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</si>
  <si>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</si>
  <si>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</si>
  <si>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</si>
  <si>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</si>
  <si>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</si>
  <si>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</si>
  <si>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</si>
  <si>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</si>
  <si>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</si>
  <si>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</si>
  <si>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</si>
  <si>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</si>
  <si>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</si>
  <si>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</si>
  <si>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</si>
  <si>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</si>
  <si>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</si>
  <si>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</si>
  <si>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</si>
  <si>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</si>
  <si>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</si>
  <si>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</si>
  <si>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</si>
  <si>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</si>
  <si>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</si>
  <si>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</si>
  <si>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</si>
  <si>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</si>
  <si>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</si>
  <si>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</si>
  <si>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</si>
  <si>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</si>
  <si>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</si>
  <si>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</si>
  <si>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</si>
  <si>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</si>
  <si>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</si>
  <si>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</si>
  <si>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</si>
  <si>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</si>
  <si>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</si>
  <si>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</si>
  <si>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</si>
  <si>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</si>
  <si>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</si>
  <si>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</si>
  <si>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</si>
  <si>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</si>
  <si>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</si>
  <si>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</si>
  <si>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</si>
  <si>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</si>
  <si>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</si>
  <si>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</si>
  <si>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</si>
  <si>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</si>
  <si>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</si>
  <si>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</si>
  <si>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</si>
  <si>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</si>
  <si>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</si>
  <si>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</si>
  <si>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</si>
  <si>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</si>
  <si>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</si>
  <si>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</si>
  <si>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</si>
  <si>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</si>
  <si>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</si>
  <si>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</si>
  <si>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</si>
  <si>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</si>
  <si>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</si>
  <si>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</si>
  <si>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</si>
  <si>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</si>
  <si>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</si>
  <si>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</si>
  <si>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</si>
  <si>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</si>
  <si>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</si>
  <si>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</si>
  <si>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</si>
  <si>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</si>
  <si>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</si>
  <si>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</si>
  <si>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</si>
  <si>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</si>
  <si>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</si>
  <si>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</si>
  <si>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</si>
  <si>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</si>
  <si>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</si>
  <si>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</si>
  <si>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</si>
  <si>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</si>
  <si>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</si>
  <si>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</si>
  <si>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</si>
  <si>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</si>
  <si>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</si>
  <si>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</si>
  <si>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</si>
  <si>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</si>
  <si>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</si>
  <si>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</si>
  <si>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</si>
  <si>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</si>
  <si>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</si>
  <si>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</si>
  <si>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</si>
  <si>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</si>
  <si>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</si>
  <si>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</si>
  <si>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</si>
  <si>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</si>
  <si>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</si>
  <si>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</si>
  <si>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</si>
  <si>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</si>
  <si>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</si>
  <si>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</si>
  <si>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</si>
  <si>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</si>
  <si>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</si>
  <si>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</si>
  <si>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</si>
  <si>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</si>
  <si>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</si>
  <si>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</si>
  <si>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</si>
  <si>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</si>
  <si>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</si>
  <si>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</si>
  <si>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</si>
  <si>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</si>
  <si>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</si>
  <si>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</si>
  <si>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</si>
  <si>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</si>
  <si>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</si>
  <si>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</si>
  <si>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</si>
  <si>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</si>
  <si>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</si>
  <si>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</si>
  <si>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</si>
  <si>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</si>
  <si>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</si>
  <si>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</si>
  <si>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</si>
  <si>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</si>
  <si>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</si>
  <si>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</si>
  <si>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</si>
  <si>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</si>
  <si>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</si>
  <si>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</si>
  <si>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</si>
  <si>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</si>
  <si>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</si>
  <si>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</si>
  <si>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</si>
  <si>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</si>
  <si>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</si>
  <si>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</si>
  <si>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</si>
  <si>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</si>
  <si>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</si>
  <si>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</si>
  <si>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</si>
  <si>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</si>
  <si>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</si>
  <si>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</si>
  <si>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</si>
  <si>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</si>
  <si>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</si>
  <si>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</si>
  <si>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</si>
  <si>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</si>
  <si>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</si>
  <si>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</si>
  <si>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</si>
  <si>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</si>
  <si>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</si>
  <si>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</si>
  <si>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</si>
  <si>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</si>
  <si>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</si>
  <si>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</si>
  <si>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</si>
  <si>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</si>
  <si>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</si>
  <si>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</si>
  <si>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</si>
  <si>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</si>
  <si>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</si>
  <si>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</si>
  <si>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</si>
  <si>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</si>
  <si>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</si>
  <si>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</si>
  <si>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</si>
  <si>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</si>
  <si>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</si>
  <si>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</si>
  <si>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</si>
  <si>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</si>
  <si>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</si>
  <si>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</si>
  <si>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</si>
  <si>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</si>
  <si>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</si>
  <si>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</si>
  <si>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</si>
  <si>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</si>
  <si>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</si>
  <si>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</si>
  <si>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</si>
  <si>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</si>
  <si>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</si>
  <si>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</si>
  <si>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</si>
  <si>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</si>
  <si>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</si>
  <si>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</si>
  <si>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</si>
  <si>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</si>
  <si>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</si>
  <si>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</si>
  <si>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</si>
  <si>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</si>
  <si>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</si>
  <si>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</si>
  <si>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</si>
  <si>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</si>
  <si>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</si>
  <si>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</si>
  <si>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</si>
  <si>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</si>
  <si>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</si>
  <si>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</si>
  <si>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</si>
  <si>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</si>
  <si>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</si>
  <si>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</si>
  <si>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</si>
  <si>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</si>
  <si>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</si>
  <si>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</si>
  <si>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</si>
  <si>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</si>
  <si>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</si>
  <si>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</si>
  <si>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</si>
  <si>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</si>
  <si>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</si>
  <si>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</si>
  <si>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</si>
  <si>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</si>
  <si>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</si>
  <si>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</si>
  <si>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</si>
  <si>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</si>
  <si>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</si>
  <si>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</si>
  <si>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</si>
  <si>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</si>
  <si>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</si>
  <si>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</si>
  <si>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</si>
  <si>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</si>
  <si>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</si>
  <si>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</si>
  <si>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</si>
  <si>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</si>
  <si>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</si>
  <si>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</si>
  <si>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</si>
  <si>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</si>
  <si>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</si>
  <si>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</si>
  <si>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</si>
  <si>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</si>
  <si>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</si>
  <si>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</si>
  <si>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</si>
  <si>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</si>
  <si>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</si>
  <si>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</si>
  <si>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</si>
  <si>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</si>
  <si>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</si>
  <si>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</si>
  <si>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</si>
  <si>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</si>
  <si>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</si>
  <si>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</si>
  <si>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</si>
  <si>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</si>
  <si>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</si>
  <si>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</si>
  <si>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</si>
  <si>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</si>
  <si>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</si>
  <si>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</si>
  <si>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</si>
  <si>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</si>
  <si>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</si>
  <si>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</si>
  <si>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</si>
  <si>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</si>
  <si>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</si>
  <si>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</si>
  <si>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</si>
  <si>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</si>
  <si>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</si>
  <si>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</si>
  <si>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</si>
  <si>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</si>
  <si>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</si>
  <si>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</si>
  <si>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</si>
  <si>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</si>
  <si>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</si>
  <si>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</si>
  <si>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</si>
  <si>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</si>
  <si>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</si>
  <si>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</si>
  <si>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</si>
  <si>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</si>
  <si>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</si>
  <si>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</si>
  <si>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</si>
  <si>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</si>
  <si>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</si>
  <si>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</si>
  <si>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</si>
  <si>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</si>
  <si>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</si>
  <si>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</si>
  <si>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</si>
  <si>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</si>
  <si>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</si>
  <si>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</si>
  <si>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</si>
  <si>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</si>
  <si>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</si>
  <si>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</si>
  <si>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</si>
  <si>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</si>
  <si>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</si>
  <si>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</si>
  <si>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</si>
  <si>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</si>
  <si>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</si>
  <si>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</si>
  <si>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</si>
  <si>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</si>
  <si>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</si>
  <si>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</si>
  <si>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</si>
  <si>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</si>
  <si>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</si>
  <si>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</si>
  <si>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</si>
  <si>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</si>
  <si>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</si>
  <si>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</si>
  <si>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</si>
  <si>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</si>
  <si>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</si>
  <si>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</si>
  <si>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</si>
  <si>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</si>
  <si>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</si>
  <si>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</si>
  <si>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</si>
  <si>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</si>
  <si>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</si>
  <si>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</si>
  <si>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</si>
  <si>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</si>
  <si>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</si>
  <si>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</si>
  <si>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</si>
  <si>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</si>
  <si>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</si>
  <si>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</si>
  <si>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</si>
  <si>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</si>
  <si>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</si>
  <si>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</si>
  <si>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</si>
  <si>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</si>
  <si>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</si>
  <si>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</si>
  <si>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</si>
  <si>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</si>
  <si>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</si>
  <si>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</si>
  <si>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</si>
  <si>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</si>
  <si>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</si>
  <si>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</si>
  <si>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</si>
  <si>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</si>
  <si>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</si>
  <si>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</si>
  <si>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</si>
  <si>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</si>
  <si>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</si>
  <si>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</si>
  <si>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</si>
  <si>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</si>
  <si>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</si>
  <si>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</si>
  <si>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</si>
  <si>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</si>
  <si>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</si>
  <si>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</si>
  <si>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</si>
  <si>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</si>
  <si>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</si>
  <si>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</si>
  <si>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</si>
  <si>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</si>
  <si>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</si>
  <si>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</si>
  <si>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</si>
  <si>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</si>
  <si>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</si>
  <si>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</si>
  <si>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</si>
  <si>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</si>
  <si>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</si>
  <si>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</si>
  <si>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</si>
  <si>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</si>
  <si>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</si>
  <si>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</si>
  <si>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</si>
  <si>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</si>
  <si>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</si>
  <si>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</si>
  <si>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</si>
  <si>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</si>
  <si>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</si>
  <si>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</si>
  <si>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</si>
  <si>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</si>
  <si>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</si>
  <si>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</si>
  <si>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</si>
  <si>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</si>
  <si>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</si>
  <si>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</si>
  <si>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</si>
  <si>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</si>
  <si>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</si>
  <si>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</si>
  <si>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</si>
  <si>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</si>
  <si>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</si>
  <si>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</si>
  <si>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</si>
  <si>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</si>
  <si>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</si>
  <si>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</si>
  <si>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</si>
  <si>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</si>
  <si>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</si>
  <si>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</si>
  <si>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</si>
  <si>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</si>
  <si>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</si>
  <si>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</si>
  <si>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</si>
  <si>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</si>
  <si>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</si>
  <si>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</si>
  <si>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</si>
  <si>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</si>
  <si>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</si>
  <si>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</si>
  <si>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</si>
  <si>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</si>
  <si>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</si>
  <si>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</si>
  <si>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</si>
  <si>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</si>
  <si>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</si>
  <si>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</si>
  <si>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</si>
  <si>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</si>
  <si>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</si>
  <si>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</si>
  <si>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</si>
  <si>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</si>
  <si>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</si>
  <si>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ESGOTAMENTO COM MOTO-BOMBA AUTOESCOVANTE</t>
  </si>
  <si>
    <t>CALHA EM CONCRETO SIMPLES, EM MEIA CANA, DIAMETRO 200 MM</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</si>
  <si>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</si>
  <si>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</si>
  <si>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</si>
  <si>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</si>
  <si>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</si>
  <si>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</si>
  <si>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</si>
  <si>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</si>
  <si>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CAMADA DRENANTE COM BRITA NUM 3</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</si>
  <si>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</si>
  <si>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</si>
  <si>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</si>
  <si>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</si>
  <si>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</si>
  <si>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</si>
  <si>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</si>
  <si>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</si>
  <si>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</si>
  <si>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</si>
  <si>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</si>
  <si>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</si>
  <si>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</si>
  <si>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</si>
  <si>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</si>
  <si>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</si>
  <si>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</si>
  <si>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</si>
  <si>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</si>
  <si>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</si>
  <si>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</si>
  <si>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</si>
  <si>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</si>
  <si>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</si>
  <si>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</si>
  <si>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</si>
  <si>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</si>
  <si>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</si>
  <si>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</si>
  <si>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</si>
  <si>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</si>
  <si>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</si>
  <si>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</si>
  <si>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</si>
  <si>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</si>
  <si>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</si>
  <si>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</si>
  <si>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 DE ARRIMO DE CONCRETO CICLOPICO COM 30% DE PEDRA DE MAO</t>
  </si>
  <si>
    <t>MURO DE ARRIMO DE ALVENARIA DE PEDRA ARGAMASSADA</t>
  </si>
  <si>
    <t>MURO DE ARRIMO DE ALVENARIA DE TIJOLOS</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</si>
  <si>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</si>
  <si>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</si>
  <si>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</si>
  <si>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</si>
  <si>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</si>
  <si>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</si>
  <si>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</si>
  <si>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</si>
  <si>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</si>
  <si>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</si>
  <si>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</si>
  <si>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</si>
  <si>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</si>
  <si>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</si>
  <si>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</si>
  <si>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</si>
  <si>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</si>
  <si>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</si>
  <si>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</si>
  <si>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</si>
  <si>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</si>
  <si>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</si>
  <si>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</si>
  <si>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</si>
  <si>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</si>
  <si>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</si>
  <si>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</si>
  <si>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</si>
  <si>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</si>
  <si>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</si>
  <si>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</si>
  <si>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</si>
  <si>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</si>
  <si>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</si>
  <si>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</si>
  <si>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</si>
  <si>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</si>
  <si>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</si>
  <si>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</si>
  <si>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</si>
  <si>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</si>
  <si>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</si>
  <si>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</si>
  <si>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</si>
  <si>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</si>
  <si>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</si>
  <si>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</si>
  <si>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</si>
  <si>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</si>
  <si>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</si>
  <si>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</si>
  <si>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</si>
  <si>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</si>
  <si>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</si>
  <si>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</si>
  <si>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</si>
  <si>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GRELHA EM FERRO FUNDIDO SIMPLES COM REQUADRO, CARGA MÁXIMA 12,5 T,  300 X 1000 MM, E = 15 MM, FORNECIDA E ASSENTADA COM ARGAMASSA 1:4 CIMENTO:AREIA.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</si>
  <si>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</si>
  <si>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</si>
  <si>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</si>
  <si>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</si>
  <si>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</si>
  <si>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</si>
  <si>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</si>
  <si>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</si>
  <si>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</si>
  <si>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</si>
  <si>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</si>
  <si>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</si>
  <si>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</si>
  <si>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</si>
  <si>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</si>
  <si>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</si>
  <si>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</si>
  <si>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</si>
  <si>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</si>
  <si>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</si>
  <si>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</si>
  <si>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</si>
  <si>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</si>
  <si>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</si>
  <si>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</si>
  <si>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</si>
  <si>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</si>
  <si>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</si>
  <si>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</si>
  <si>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</si>
  <si>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</si>
  <si>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</si>
  <si>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</si>
  <si>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</si>
  <si>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</si>
  <si>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</si>
  <si>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</si>
  <si>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</si>
  <si>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</si>
  <si>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</si>
  <si>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</si>
  <si>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</si>
  <si>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</si>
  <si>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</si>
  <si>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</si>
  <si>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</si>
  <si>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</si>
  <si>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</si>
  <si>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</si>
  <si>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</si>
  <si>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</si>
  <si>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</si>
  <si>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</si>
  <si>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</si>
  <si>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</si>
  <si>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</si>
  <si>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</si>
  <si>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</si>
  <si>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</si>
  <si>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</si>
  <si>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</si>
  <si>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</si>
  <si>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</si>
  <si>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</si>
  <si>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</si>
  <si>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</si>
  <si>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</si>
  <si>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</si>
  <si>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</si>
  <si>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</si>
  <si>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</si>
  <si>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</si>
  <si>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</si>
  <si>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</si>
  <si>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</si>
  <si>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</si>
  <si>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</si>
  <si>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</si>
  <si>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</si>
  <si>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</si>
  <si>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</si>
  <si>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</si>
  <si>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</si>
  <si>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</si>
  <si>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</si>
  <si>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</si>
  <si>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</si>
  <si>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</si>
  <si>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</si>
  <si>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</si>
  <si>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</si>
  <si>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</si>
  <si>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</si>
  <si>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</si>
  <si>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</si>
  <si>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</si>
  <si>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</si>
  <si>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</si>
  <si>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</si>
  <si>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</si>
  <si>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</si>
  <si>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</si>
  <si>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</si>
  <si>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</si>
  <si>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</si>
  <si>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</si>
  <si>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</si>
  <si>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</si>
  <si>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</si>
  <si>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</si>
  <si>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</si>
  <si>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</si>
  <si>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</si>
  <si>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</si>
  <si>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</si>
  <si>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</si>
  <si>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</si>
  <si>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</si>
  <si>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</si>
  <si>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</si>
  <si>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</si>
  <si>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</si>
  <si>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</si>
  <si>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</si>
  <si>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</si>
  <si>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</si>
  <si>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</si>
  <si>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</si>
  <si>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</si>
  <si>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</si>
  <si>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</si>
  <si>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</si>
  <si>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</si>
  <si>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</si>
  <si>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</si>
  <si>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</si>
  <si>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</si>
  <si>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</si>
  <si>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</si>
  <si>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</si>
  <si>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</si>
  <si>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</si>
  <si>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</si>
  <si>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</si>
  <si>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</si>
  <si>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</si>
  <si>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</si>
  <si>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</si>
  <si>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</si>
  <si>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</si>
  <si>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</si>
  <si>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</si>
  <si>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</si>
  <si>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</si>
  <si>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</si>
  <si>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</si>
  <si>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</si>
  <si>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</si>
  <si>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</si>
  <si>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</si>
  <si>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</si>
  <si>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</si>
  <si>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</si>
  <si>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</si>
  <si>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</si>
  <si>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</si>
  <si>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</si>
  <si>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</si>
  <si>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</si>
  <si>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</si>
  <si>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</si>
  <si>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</si>
  <si>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</si>
  <si>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</si>
  <si>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GRADE DE FERRO EM BARRA CHATA 3/16"</t>
  </si>
  <si>
    <t>GUARDA-CORPO EM TUBO DE ACO GALVANIZADO 1 1/2"</t>
  </si>
  <si>
    <t>GUARDA-CORPO  COM CORRIMAO EM FERRO BARRA CHATA 3/16"</t>
  </si>
  <si>
    <t>ESCADA TIPO MARINHEIRO EM ACO CA-50 9,52MM INCLUSO PINTURA COM FUNDO ANTICORROSIVO TIPO ZARCAO</t>
  </si>
  <si>
    <t>CORRIMAO EM TUBO ACO GALVANIZADO 2 1/2" COM BRACADEIRA</t>
  </si>
  <si>
    <t>CORRIMAO EM TUBO ACO GALVANIZADO 1 1/4" COM BRACADEIRA</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</si>
  <si>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</si>
  <si>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</si>
  <si>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</si>
  <si>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</si>
  <si>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</si>
  <si>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</si>
  <si>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</si>
  <si>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</si>
  <si>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</si>
  <si>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</si>
  <si>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</si>
  <si>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</si>
  <si>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</si>
  <si>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</si>
  <si>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</si>
  <si>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</si>
  <si>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</si>
  <si>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TARJETA TIPO LIVRE/OCUPADO PARA PORTA DE BANHEIRO</t>
  </si>
  <si>
    <t>DOBRADICA EM ACO/FERRO, 3" X 21/2", E=1,9 A 2 MM, SEM ANEL, CROMADO OU ZINCADO, TAMPA BOLA, COM PARAFUSOS</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</si>
  <si>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</si>
  <si>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</si>
  <si>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</si>
  <si>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</si>
  <si>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</si>
  <si>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</si>
  <si>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</si>
  <si>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</si>
  <si>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</si>
  <si>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</si>
  <si>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 0,9X2,10M, ESPESSURA 10MM, INCLUSIVE ACESSORIOS</t>
  </si>
  <si>
    <t>ESPELHO CRISTAL ESPESSURA 4MM, COM MOLDURA DE MADEIRA</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</si>
  <si>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</si>
  <si>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</si>
  <si>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</si>
  <si>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</si>
  <si>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</si>
  <si>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</si>
  <si>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</si>
  <si>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</si>
  <si>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PORTAO DE FERRO COM VARA 1/2", COM REQUADRO</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</si>
  <si>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</si>
  <si>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</si>
  <si>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</si>
  <si>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</si>
  <si>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</si>
  <si>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</si>
  <si>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</si>
  <si>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</si>
  <si>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</si>
  <si>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</si>
  <si>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</si>
  <si>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</si>
  <si>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</si>
  <si>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</si>
  <si>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</si>
  <si>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</si>
  <si>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</si>
  <si>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</si>
  <si>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</si>
  <si>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</si>
  <si>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CANTONEIRA DE ALUMINIO 2"X2",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</si>
  <si>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</si>
  <si>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</si>
  <si>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</si>
  <si>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</si>
  <si>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</si>
  <si>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</si>
  <si>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</si>
  <si>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</si>
  <si>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</si>
  <si>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</si>
  <si>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</si>
  <si>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</si>
  <si>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</si>
  <si>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</si>
  <si>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</si>
  <si>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</si>
  <si>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</si>
  <si>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</si>
  <si>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</si>
  <si>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</si>
  <si>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</si>
  <si>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</si>
  <si>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</si>
  <si>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</si>
  <si>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</si>
  <si>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</si>
  <si>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</si>
  <si>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</si>
  <si>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</si>
  <si>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</si>
  <si>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</si>
  <si>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</si>
  <si>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</si>
  <si>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</si>
  <si>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</si>
  <si>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</si>
  <si>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</si>
  <si>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</si>
  <si>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</si>
  <si>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</si>
  <si>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</si>
  <si>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</si>
  <si>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</si>
  <si>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</si>
  <si>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</si>
  <si>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</si>
  <si>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</si>
  <si>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</si>
  <si>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</si>
  <si>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</si>
  <si>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</si>
  <si>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</si>
  <si>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</si>
  <si>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</si>
  <si>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</si>
  <si>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</si>
  <si>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</si>
  <si>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</si>
  <si>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</si>
  <si>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</si>
  <si>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</si>
  <si>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</si>
  <si>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</si>
  <si>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</si>
  <si>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</si>
  <si>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</si>
  <si>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</si>
  <si>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</si>
  <si>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</si>
  <si>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</si>
  <si>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</si>
  <si>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</si>
  <si>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</si>
  <si>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</si>
  <si>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</si>
  <si>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</si>
  <si>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</si>
  <si>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</si>
  <si>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</si>
  <si>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</si>
  <si>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</si>
  <si>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</si>
  <si>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</si>
  <si>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</si>
  <si>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</si>
  <si>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</si>
  <si>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</si>
  <si>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</si>
  <si>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</si>
  <si>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</si>
  <si>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</si>
  <si>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</si>
  <si>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</si>
  <si>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</si>
  <si>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</si>
  <si>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</si>
  <si>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</si>
  <si>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</si>
  <si>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</si>
  <si>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</si>
  <si>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</si>
  <si>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</si>
  <si>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</si>
  <si>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</si>
  <si>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</si>
  <si>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</si>
  <si>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</si>
  <si>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</si>
  <si>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</si>
  <si>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</si>
  <si>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</si>
  <si>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</si>
  <si>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</si>
  <si>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</si>
  <si>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</si>
  <si>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</si>
  <si>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</si>
  <si>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</si>
  <si>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</si>
  <si>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</si>
  <si>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</si>
  <si>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</si>
  <si>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</si>
  <si>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</si>
  <si>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</si>
  <si>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</si>
  <si>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</si>
  <si>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</si>
  <si>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</si>
  <si>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</si>
  <si>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</si>
  <si>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</si>
  <si>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</si>
  <si>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</si>
  <si>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</si>
  <si>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</si>
  <si>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</si>
  <si>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</si>
  <si>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</si>
  <si>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</si>
  <si>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</si>
  <si>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</si>
  <si>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</si>
  <si>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</si>
  <si>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</si>
  <si>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</si>
  <si>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</si>
  <si>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</si>
  <si>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</si>
  <si>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</si>
  <si>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</si>
  <si>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</si>
  <si>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</si>
  <si>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</si>
  <si>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</si>
  <si>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</si>
  <si>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</si>
  <si>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</si>
  <si>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</si>
  <si>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</si>
  <si>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</si>
  <si>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</si>
  <si>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</si>
  <si>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</si>
  <si>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</si>
  <si>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</si>
  <si>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</si>
  <si>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</si>
  <si>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</si>
  <si>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</si>
  <si>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</si>
  <si>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</si>
  <si>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</si>
  <si>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</si>
  <si>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</si>
  <si>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</si>
  <si>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</si>
  <si>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</si>
  <si>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</si>
  <si>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</si>
  <si>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</si>
  <si>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</si>
  <si>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</si>
  <si>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</si>
  <si>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</si>
  <si>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</si>
  <si>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</si>
  <si>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</si>
  <si>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</si>
  <si>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</si>
  <si>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</si>
  <si>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</si>
  <si>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</si>
  <si>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</si>
  <si>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</si>
  <si>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</si>
  <si>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</si>
  <si>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</si>
  <si>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</si>
  <si>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</si>
  <si>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</si>
  <si>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</si>
  <si>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</si>
  <si>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</si>
  <si>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</si>
  <si>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</si>
  <si>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</si>
  <si>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</si>
  <si>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</si>
  <si>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</si>
  <si>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</si>
  <si>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</si>
  <si>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</si>
  <si>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</si>
  <si>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</si>
  <si>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</si>
  <si>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</si>
  <si>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</si>
  <si>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</si>
  <si>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</si>
  <si>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</si>
  <si>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</si>
  <si>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</si>
  <si>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</si>
  <si>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PROTENSAO DE TIRANTES DE BARRA DE ACO CA-50 EXCL MATERIAIS</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</si>
  <si>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</si>
  <si>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</si>
  <si>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</si>
  <si>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</si>
  <si>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</si>
  <si>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</si>
  <si>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</si>
  <si>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</si>
  <si>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</si>
  <si>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</si>
  <si>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</si>
  <si>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</si>
  <si>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</si>
  <si>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</si>
  <si>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</si>
  <si>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</si>
  <si>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</si>
  <si>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</si>
  <si>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</si>
  <si>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</si>
  <si>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</si>
  <si>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</si>
  <si>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</si>
  <si>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</si>
  <si>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</si>
  <si>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</si>
  <si>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</si>
  <si>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</si>
  <si>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</si>
  <si>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</si>
  <si>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</si>
  <si>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</si>
  <si>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</si>
  <si>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</si>
  <si>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</si>
  <si>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</si>
  <si>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</si>
  <si>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</si>
  <si>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</si>
  <si>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</si>
  <si>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</si>
  <si>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</si>
  <si>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</si>
  <si>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</si>
  <si>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</si>
  <si>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</si>
  <si>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</si>
  <si>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</si>
  <si>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</si>
  <si>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</si>
  <si>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</si>
  <si>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</si>
  <si>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</si>
  <si>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</si>
  <si>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</si>
  <si>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</si>
  <si>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</si>
  <si>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</si>
  <si>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</si>
  <si>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</si>
  <si>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</si>
  <si>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</si>
  <si>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</si>
  <si>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</si>
  <si>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</si>
  <si>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</si>
  <si>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</si>
  <si>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</si>
  <si>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</si>
  <si>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</si>
  <si>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</si>
  <si>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</si>
  <si>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</si>
  <si>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</si>
  <si>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</si>
  <si>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</si>
  <si>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</si>
  <si>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</si>
  <si>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</si>
  <si>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</si>
  <si>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</si>
  <si>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</si>
  <si>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</si>
  <si>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</si>
  <si>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</si>
  <si>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</si>
  <si>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LAJE PRE-MOLD BETA 11 P/1KN/M2 VAOS 4,40M/INCL VIGOTAS TIJOLOS ARMADURA NEGATIVA CAPEAMENTO 3CM CONCRETO 20MPA ESCORAMENTO MATERIAL E MAO  DE OBRA.</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</si>
  <si>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</si>
  <si>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</si>
  <si>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</si>
  <si>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</si>
  <si>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</si>
  <si>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EMBASAMENTO DE MATERIAL GRANULAR - PO DE PEDRA</t>
  </si>
  <si>
    <t>EMBASAMENTO DE MATERIAL GRANULAR - RACHAO</t>
  </si>
  <si>
    <t>AGULHAMENTO FUNDO DE VALAS C/MACO 30KG PEDRA-DE-MAO H=10CM</t>
  </si>
  <si>
    <t>ALVENARIA EMBASAMENTO E=20 CM BLOCO CONCRETO</t>
  </si>
  <si>
    <t>EMBASAMENTO C/PEDRA ARGAMASSADA UTILIZANDO ARG.CIM/AREIA 1:4</t>
  </si>
  <si>
    <t>JUNTA DE DILATACAO COM ISOPOR 10 MM</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</si>
  <si>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</si>
  <si>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</si>
  <si>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</si>
  <si>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</si>
  <si>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</si>
  <si>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</si>
  <si>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</si>
  <si>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</si>
  <si>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</si>
  <si>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</si>
  <si>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</si>
  <si>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</si>
  <si>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</si>
  <si>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</si>
  <si>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</si>
  <si>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</si>
  <si>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</si>
  <si>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</si>
  <si>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</si>
  <si>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</si>
  <si>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</si>
  <si>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</si>
  <si>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</si>
  <si>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</si>
  <si>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</si>
  <si>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</si>
  <si>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</si>
  <si>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</si>
  <si>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</si>
  <si>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</si>
  <si>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</si>
  <si>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</si>
  <si>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</si>
  <si>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</si>
  <si>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</si>
  <si>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</si>
  <si>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</si>
  <si>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</si>
  <si>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</si>
  <si>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</si>
  <si>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</si>
  <si>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</si>
  <si>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</si>
  <si>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</si>
  <si>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</si>
  <si>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</si>
  <si>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</si>
  <si>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</si>
  <si>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</si>
  <si>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</si>
  <si>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IMPERMEABILIZACAO DE SUPERFICIE COM MASTIQUE BETUMINOSO A FRIO, POR AREA.</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</si>
  <si>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</si>
  <si>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</si>
  <si>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</si>
  <si>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</si>
  <si>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</si>
  <si>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</si>
  <si>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</si>
  <si>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</si>
  <si>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</si>
  <si>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</si>
  <si>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</si>
  <si>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</si>
  <si>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</si>
  <si>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</si>
  <si>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</si>
  <si>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</si>
  <si>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</si>
  <si>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</si>
  <si>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</si>
  <si>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</si>
  <si>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</si>
  <si>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</si>
  <si>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</si>
  <si>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</si>
  <si>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</si>
  <si>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</si>
  <si>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</si>
  <si>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</si>
  <si>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</si>
  <si>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</si>
  <si>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TERMINAL OU CONECTOR DE PRESSAO - PARA CABO 50MM2 -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</si>
  <si>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</si>
  <si>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</si>
  <si>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</si>
  <si>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</si>
  <si>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</si>
  <si>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</si>
  <si>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</si>
  <si>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</si>
  <si>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</si>
  <si>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</si>
  <si>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</si>
  <si>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</si>
  <si>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</si>
  <si>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</si>
  <si>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</si>
  <si>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</si>
  <si>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</si>
  <si>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</si>
  <si>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</si>
  <si>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</si>
  <si>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</si>
  <si>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</si>
  <si>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</si>
  <si>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</si>
  <si>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</si>
  <si>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</si>
  <si>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</si>
  <si>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</si>
  <si>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</si>
  <si>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</si>
  <si>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</si>
  <si>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</si>
  <si>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</si>
  <si>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</si>
  <si>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</si>
  <si>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</si>
  <si>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</si>
  <si>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</si>
  <si>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</si>
  <si>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</si>
  <si>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</si>
  <si>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</si>
  <si>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</si>
  <si>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</si>
  <si>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</si>
  <si>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</si>
  <si>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</si>
  <si>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</si>
  <si>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</si>
  <si>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</si>
  <si>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</si>
  <si>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</si>
  <si>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</si>
  <si>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</si>
  <si>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</si>
  <si>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</si>
  <si>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</si>
  <si>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</si>
  <si>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</si>
  <si>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</si>
  <si>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</si>
  <si>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</si>
  <si>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</si>
  <si>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</si>
  <si>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</si>
  <si>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</si>
  <si>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</si>
  <si>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</si>
  <si>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</si>
  <si>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</si>
  <si>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</si>
  <si>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</si>
  <si>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</si>
  <si>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</si>
  <si>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</si>
  <si>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</si>
  <si>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</si>
  <si>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</si>
  <si>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</si>
  <si>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</si>
  <si>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</si>
  <si>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</si>
  <si>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</si>
  <si>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</si>
  <si>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</si>
  <si>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</si>
  <si>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</si>
  <si>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</si>
  <si>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</si>
  <si>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</si>
  <si>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</si>
  <si>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</si>
  <si>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</si>
  <si>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</si>
  <si>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</si>
  <si>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</si>
  <si>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</si>
  <si>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</si>
  <si>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</si>
  <si>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</si>
  <si>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</si>
  <si>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</si>
  <si>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</si>
  <si>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</si>
  <si>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</si>
  <si>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</si>
  <si>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</si>
  <si>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</si>
  <si>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</si>
  <si>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</si>
  <si>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</si>
  <si>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</si>
  <si>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</si>
  <si>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</si>
  <si>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</si>
  <si>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</si>
  <si>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</si>
  <si>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</si>
  <si>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</si>
  <si>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</si>
  <si>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</si>
  <si>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</si>
  <si>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</si>
  <si>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</si>
  <si>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</si>
  <si>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</si>
  <si>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</si>
  <si>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</si>
  <si>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</si>
  <si>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</si>
  <si>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</si>
  <si>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</si>
  <si>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</si>
  <si>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</si>
  <si>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</si>
  <si>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</si>
  <si>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</si>
  <si>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</si>
  <si>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</si>
  <si>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</si>
  <si>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</si>
  <si>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</si>
  <si>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</si>
  <si>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</si>
  <si>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</si>
  <si>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</si>
  <si>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</si>
  <si>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</si>
  <si>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</si>
  <si>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</si>
  <si>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</si>
  <si>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</si>
  <si>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</si>
  <si>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</si>
  <si>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</si>
  <si>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QUADRO DE DISTRIBUICAO DE ENERGIA DE EMBUTIR, EM CHAPA METALICA, PARA 3 DISJUNTORES TERMOMAGNETICOS MONOPOLARES SEM BARRAMENTO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</si>
  <si>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</si>
  <si>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</si>
  <si>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</si>
  <si>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</si>
  <si>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</si>
  <si>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</si>
  <si>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</si>
  <si>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</si>
  <si>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</si>
  <si>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</si>
  <si>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</si>
  <si>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</si>
  <si>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</si>
  <si>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</si>
  <si>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</si>
  <si>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</si>
  <si>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</si>
  <si>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</si>
  <si>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</si>
  <si>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</si>
  <si>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</si>
  <si>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</si>
  <si>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</si>
  <si>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</si>
  <si>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</si>
  <si>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</si>
  <si>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</si>
  <si>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</si>
  <si>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</si>
  <si>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</si>
  <si>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</si>
  <si>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</si>
  <si>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</si>
  <si>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</si>
  <si>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</si>
  <si>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</si>
  <si>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</si>
  <si>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</si>
  <si>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</si>
  <si>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</si>
  <si>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</si>
  <si>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</si>
  <si>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</si>
  <si>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</si>
  <si>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</si>
  <si>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</si>
  <si>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</si>
  <si>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</si>
  <si>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</si>
  <si>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</si>
  <si>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</si>
  <si>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</si>
  <si>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</si>
  <si>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</si>
  <si>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</si>
  <si>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</si>
  <si>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</si>
  <si>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</si>
  <si>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</si>
  <si>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</si>
  <si>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</si>
  <si>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</si>
  <si>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</si>
  <si>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</si>
  <si>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</si>
  <si>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</si>
  <si>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</si>
  <si>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</si>
  <si>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</si>
  <si>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</si>
  <si>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</si>
  <si>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</si>
  <si>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</si>
  <si>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</si>
  <si>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</si>
  <si>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</si>
  <si>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</si>
  <si>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</si>
  <si>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</si>
  <si>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</si>
  <si>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</si>
  <si>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</si>
  <si>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</si>
  <si>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</si>
  <si>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</si>
  <si>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</si>
  <si>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</si>
  <si>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</si>
  <si>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</si>
  <si>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</si>
  <si>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</si>
  <si>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</si>
  <si>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</si>
  <si>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</si>
  <si>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</si>
  <si>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</si>
  <si>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</si>
  <si>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</si>
  <si>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</si>
  <si>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</si>
  <si>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</si>
  <si>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</si>
  <si>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</si>
  <si>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</si>
  <si>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</si>
  <si>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</si>
  <si>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</si>
  <si>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</si>
  <si>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</si>
  <si>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</si>
  <si>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</si>
  <si>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LUMINÁRIAS TIPO CALHA, DE SOBREPOR, COM REATORES DE PARTIDA RÁPIDA E LÂMPADAS FLUORESCENTES 2X2X18W, COMPLETAS, FORNECIMENTO E INSTALAÇÃO</t>
  </si>
  <si>
    <t>LUMINÁRIAS TIPO CALHA, DE SOBREPOR, COM REATORES DE PARTIDA RÁPIDA E LÂMPADAS FLUORESCENTES 2X2X36W, COMPLETAS, FORNECIMENTO E INSTALAÇÃO</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</si>
  <si>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</si>
  <si>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</si>
  <si>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</si>
  <si>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</si>
  <si>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</si>
  <si>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</si>
  <si>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</si>
  <si>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</si>
  <si>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</si>
  <si>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</si>
  <si>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</si>
  <si>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</si>
  <si>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</si>
  <si>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</si>
  <si>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</si>
  <si>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</si>
  <si>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</si>
  <si>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</si>
  <si>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</si>
  <si>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</si>
  <si>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</si>
  <si>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</si>
  <si>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</si>
  <si>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</si>
  <si>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</si>
  <si>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</si>
  <si>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</si>
  <si>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</si>
  <si>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</si>
  <si>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CHUMBADOR DE AÇO PARA FIXAÇÃO DE POSTE DE ACO RETO OU CURVO 7 A 9M COM FLANGE - FORNECIMENTO E INSTALACAO</t>
  </si>
  <si>
    <t>REATOR PARA LAMPADA VAPOR DE MERCURIO USO EXTERNO 220V/400W</t>
  </si>
  <si>
    <t>REATOR PARA LAMPADA VAPOR DE SODIO ALTA PRESSAO - 220V/250W - USO EXTERNO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</si>
  <si>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</si>
  <si>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</si>
  <si>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</si>
  <si>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</si>
  <si>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</si>
  <si>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</si>
  <si>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</si>
  <si>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</si>
  <si>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LUMINARIA ABERTA PARA ILUMINACAO PUBLICA, PARA LAMPADA A VAPOR DE MERCURIO ATE 400W E MISTA ATE 500W, COM BRACO EM TUBO DE ACO GALV D=50MM PROJ HOR=2.500MM E PROJ VERT= 2.200MM, FORNECIMENTO E INSTALACAO</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</si>
  <si>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</si>
  <si>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</si>
  <si>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</si>
  <si>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</si>
  <si>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</si>
  <si>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</si>
  <si>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</si>
  <si>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</si>
  <si>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</si>
  <si>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</si>
  <si>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</si>
  <si>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</si>
  <si>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</si>
  <si>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</si>
  <si>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</si>
  <si>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</si>
  <si>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</si>
  <si>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</si>
  <si>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</si>
  <si>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</si>
  <si>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</si>
  <si>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</si>
  <si>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</si>
  <si>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</si>
  <si>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</si>
  <si>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</si>
  <si>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</si>
  <si>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</si>
  <si>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</si>
  <si>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</si>
  <si>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</si>
  <si>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</si>
  <si>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</si>
  <si>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FUSÍVEL TIPO "DIAZED", TIPO RÁPIDO OU RETARDADO - 2/25A - FORNECIMENTO E INSTALACAO</t>
  </si>
  <si>
    <t>FUSÍVEL TIPO "DIAZED", TIPO RÁPIDO OU RETARDADO - 35/63A - FORNECIMENTO E INSTALACAO</t>
  </si>
  <si>
    <t>FUSÍVEL TIPO NH 200A - TAMANHO 01 - FORNECIMENTO E INSTALACAO</t>
  </si>
  <si>
    <t>CHAVE BLINDADA TRIPOLAR 250V, 30A - FORNECIMENTO E INSTALACAO</t>
  </si>
  <si>
    <t>CHAVE BLINDADA TRIPOLAR 250V, 60A - FORNECIMENTO E INSTALACAO</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</si>
  <si>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</si>
  <si>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</si>
  <si>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</si>
  <si>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</si>
  <si>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</si>
  <si>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</si>
  <si>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</si>
  <si>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</si>
  <si>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</si>
  <si>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</si>
  <si>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</si>
  <si>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</si>
  <si>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</si>
  <si>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</si>
  <si>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EXTINTOR INCENDIO TP PO QUIMICO 4KG FORNECIMENTO E COLOCACAO</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</si>
  <si>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</si>
  <si>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</si>
  <si>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</si>
  <si>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</si>
  <si>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</si>
  <si>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</si>
  <si>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</si>
  <si>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</si>
  <si>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</si>
  <si>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</si>
  <si>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</si>
  <si>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</si>
  <si>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</si>
  <si>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</si>
  <si>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</si>
  <si>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</si>
  <si>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</si>
  <si>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</si>
  <si>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</si>
  <si>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</si>
  <si>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</si>
  <si>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</si>
  <si>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</si>
  <si>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</si>
  <si>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</si>
  <si>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</si>
  <si>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</si>
  <si>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</si>
  <si>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</si>
  <si>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</si>
  <si>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</si>
  <si>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</si>
  <si>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</si>
  <si>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</si>
  <si>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</si>
  <si>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</si>
  <si>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</si>
  <si>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</si>
  <si>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</si>
  <si>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75MM,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</si>
  <si>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</si>
  <si>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</si>
  <si>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</si>
  <si>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</si>
  <si>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</si>
  <si>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</si>
  <si>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</si>
  <si>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</si>
  <si>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</si>
  <si>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</si>
  <si>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PVC, SERIE NORMAL, ESGOTO PREDIAL, DN 40 MM, FORNECIDO E INSTALADO EM RAMAL DE DESCARGA OU RAMAL DE ESGOTO SANITÁRIO. AF_12/2014</t>
  </si>
  <si>
    <t>TUBO PVC, SERIE NORMAL, ESGOTO PREDIAL, DN 75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</si>
  <si>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</si>
  <si>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</si>
  <si>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</si>
  <si>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</si>
  <si>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</si>
  <si>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</si>
  <si>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</si>
  <si>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</si>
  <si>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</si>
  <si>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</si>
  <si>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</si>
  <si>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</si>
  <si>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</si>
  <si>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</si>
  <si>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</si>
  <si>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</si>
  <si>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</si>
  <si>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</si>
  <si>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</si>
  <si>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</si>
  <si>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</si>
  <si>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</si>
  <si>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</si>
  <si>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</si>
  <si>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</si>
  <si>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</si>
  <si>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</si>
  <si>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</si>
  <si>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</si>
  <si>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</si>
  <si>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</si>
  <si>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</si>
  <si>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</si>
  <si>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</si>
  <si>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</si>
  <si>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</si>
  <si>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</si>
  <si>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</si>
  <si>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</si>
  <si>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</si>
  <si>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</si>
  <si>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</si>
  <si>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</si>
  <si>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</si>
  <si>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</si>
  <si>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</si>
  <si>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</si>
  <si>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</si>
  <si>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</si>
  <si>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</si>
  <si>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</si>
  <si>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</si>
  <si>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</si>
  <si>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</si>
  <si>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</si>
  <si>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</si>
  <si>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</si>
  <si>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</si>
  <si>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</si>
  <si>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</si>
  <si>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</si>
  <si>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</si>
  <si>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</si>
  <si>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</si>
  <si>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</si>
  <si>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</si>
  <si>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</si>
  <si>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</si>
  <si>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</si>
  <si>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</si>
  <si>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</si>
  <si>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</si>
  <si>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</si>
  <si>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</si>
  <si>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</si>
  <si>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</si>
  <si>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</si>
  <si>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</si>
  <si>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</si>
  <si>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</si>
  <si>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</si>
  <si>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</si>
  <si>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</si>
  <si>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</si>
  <si>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</si>
  <si>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</si>
  <si>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</si>
  <si>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</si>
  <si>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</si>
  <si>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</si>
  <si>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</si>
  <si>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</si>
  <si>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</si>
  <si>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</si>
  <si>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</si>
  <si>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</si>
  <si>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</si>
  <si>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</si>
  <si>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</si>
  <si>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</si>
  <si>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</si>
  <si>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</si>
  <si>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</si>
  <si>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TE, PVC, SOLDÁVEL, DN 25MM,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</si>
  <si>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</si>
  <si>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</si>
  <si>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</si>
  <si>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</si>
  <si>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</si>
  <si>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</si>
  <si>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</si>
  <si>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</si>
  <si>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</si>
  <si>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</si>
  <si>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</si>
  <si>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</si>
  <si>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</si>
  <si>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</si>
  <si>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</si>
  <si>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</si>
  <si>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</si>
  <si>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</si>
  <si>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</si>
  <si>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</si>
  <si>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</si>
  <si>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</si>
  <si>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</si>
  <si>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UNIÃO, PVC, SOLDÁVEL, DN 25MM,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</si>
  <si>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</si>
  <si>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</si>
  <si>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</si>
  <si>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</si>
  <si>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UNIÃO, PVC, SOLDÁVEL, DN 32MM,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</si>
  <si>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</si>
  <si>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</si>
  <si>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</si>
  <si>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</si>
  <si>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</si>
  <si>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</si>
  <si>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</si>
  <si>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</si>
  <si>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</si>
  <si>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</si>
  <si>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</si>
  <si>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</si>
  <si>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</si>
  <si>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</si>
  <si>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</si>
  <si>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</si>
  <si>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</si>
  <si>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</si>
  <si>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</si>
  <si>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</si>
  <si>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</si>
  <si>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</si>
  <si>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</si>
  <si>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</si>
  <si>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</si>
  <si>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</si>
  <si>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</si>
  <si>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</si>
  <si>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</si>
  <si>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</si>
  <si>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</si>
  <si>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</si>
  <si>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SERIE R, ÁGUA PLUVIAL, DN 75 MM, JUNTA ELÁSTICA, FORNECIDO E INSTALADO EM RAMAL DE ENCAMINHAMENTO.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</si>
  <si>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</si>
  <si>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</si>
  <si>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</si>
  <si>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</si>
  <si>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</si>
  <si>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</si>
  <si>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</si>
  <si>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</si>
  <si>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</si>
  <si>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</si>
  <si>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</si>
  <si>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UNIÃO, PVC, SOLDÁVEL, DN 25MM,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</si>
  <si>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</si>
  <si>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</si>
  <si>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</si>
  <si>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</si>
  <si>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</si>
  <si>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</si>
  <si>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</si>
  <si>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</si>
  <si>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</si>
  <si>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</si>
  <si>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UNIÃO, PVC, SOLDÁVEL, DN 32MM,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</si>
  <si>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</si>
  <si>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</si>
  <si>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</si>
  <si>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</si>
  <si>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</si>
  <si>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</si>
  <si>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</si>
  <si>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</si>
  <si>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</si>
  <si>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</si>
  <si>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</si>
  <si>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</si>
  <si>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</si>
  <si>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</si>
  <si>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</si>
  <si>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</si>
  <si>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</si>
  <si>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</si>
  <si>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</si>
  <si>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</si>
  <si>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</si>
  <si>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</si>
  <si>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</si>
  <si>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</si>
  <si>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</si>
  <si>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</si>
  <si>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</si>
  <si>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</si>
  <si>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</si>
  <si>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</si>
  <si>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UNIÃO, PVC, SOLDÁVEL, DN 50MM,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</si>
  <si>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</si>
  <si>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</si>
  <si>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</si>
  <si>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</si>
  <si>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</si>
  <si>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</si>
  <si>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TE, PVC, SOLDÁVEL, DN 25MM,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</si>
  <si>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</si>
  <si>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</si>
  <si>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</si>
  <si>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</si>
  <si>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</si>
  <si>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</si>
  <si>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</si>
  <si>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</si>
  <si>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</si>
  <si>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</si>
  <si>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</si>
  <si>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</si>
  <si>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</si>
  <si>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</si>
  <si>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</si>
  <si>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</si>
  <si>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</si>
  <si>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</si>
  <si>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</si>
  <si>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LUVA, CPVC, SOLDÁVEL, DN 15MM,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</si>
  <si>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</si>
  <si>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</si>
  <si>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</si>
  <si>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</si>
  <si>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</si>
  <si>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</si>
  <si>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</si>
  <si>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</si>
  <si>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</si>
  <si>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</si>
  <si>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</si>
  <si>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REDUÇÃO EXCÊNTRICA, PVC, SERIE R, ÁGUA PLUVIAL, DN 150 X 100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</si>
  <si>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</si>
  <si>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</si>
  <si>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</si>
  <si>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</si>
  <si>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</si>
  <si>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</si>
  <si>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</si>
  <si>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</si>
  <si>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</si>
  <si>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</si>
  <si>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150 X 150 MM, JUNTA ELÁSTICA, FORNECIDO E INSTALADO EM CONDUTORES VERTICAIS DE ÁGUAS PLUVIAIS.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</si>
  <si>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</si>
  <si>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</si>
  <si>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</si>
  <si>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</si>
  <si>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</si>
  <si>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</si>
  <si>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</si>
  <si>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</si>
  <si>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</si>
  <si>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</si>
  <si>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</si>
  <si>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</si>
  <si>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</si>
  <si>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</si>
  <si>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</si>
  <si>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</si>
  <si>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</si>
  <si>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</si>
  <si>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</si>
  <si>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</si>
  <si>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</si>
  <si>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</si>
  <si>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</si>
  <si>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</si>
  <si>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</si>
  <si>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</si>
  <si>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</si>
  <si>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</si>
  <si>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</si>
  <si>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</si>
  <si>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</si>
  <si>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</si>
  <si>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</si>
  <si>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</si>
  <si>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</si>
  <si>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</si>
  <si>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</si>
  <si>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</si>
  <si>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</si>
  <si>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</si>
  <si>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</si>
  <si>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</si>
  <si>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</si>
  <si>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</si>
  <si>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</si>
  <si>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</si>
  <si>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</si>
  <si>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</si>
  <si>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</si>
  <si>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</si>
  <si>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</si>
  <si>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</si>
  <si>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</si>
  <si>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</si>
  <si>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</si>
  <si>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</si>
  <si>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</si>
  <si>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</si>
  <si>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</si>
  <si>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</si>
  <si>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</si>
  <si>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</si>
  <si>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</si>
  <si>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</si>
  <si>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</si>
  <si>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</si>
  <si>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</si>
  <si>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</si>
  <si>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</si>
  <si>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</si>
  <si>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</si>
  <si>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</si>
  <si>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</si>
  <si>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</si>
  <si>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</si>
  <si>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</si>
  <si>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</si>
  <si>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</si>
  <si>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</si>
  <si>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</si>
  <si>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</si>
  <si>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</si>
  <si>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</si>
  <si>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</si>
  <si>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</si>
  <si>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</si>
  <si>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</si>
  <si>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</si>
  <si>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</si>
  <si>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</si>
  <si>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</si>
  <si>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</si>
  <si>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</si>
  <si>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</si>
  <si>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</si>
  <si>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</si>
  <si>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</si>
  <si>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</si>
  <si>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</si>
  <si>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</si>
  <si>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</si>
  <si>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</si>
  <si>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</si>
  <si>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</si>
  <si>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</si>
  <si>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</si>
  <si>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</si>
  <si>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</si>
  <si>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</si>
  <si>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</si>
  <si>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</si>
  <si>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</si>
  <si>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</si>
  <si>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</si>
  <si>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</si>
  <si>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</si>
  <si>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</si>
  <si>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</si>
  <si>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</si>
  <si>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</si>
  <si>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</si>
  <si>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</si>
  <si>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</si>
  <si>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</si>
  <si>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</si>
  <si>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</si>
  <si>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</si>
  <si>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</si>
  <si>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</si>
  <si>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</si>
  <si>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</si>
  <si>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</si>
  <si>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</si>
  <si>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</si>
  <si>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</si>
  <si>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</si>
  <si>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</si>
  <si>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</si>
  <si>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</si>
  <si>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</si>
  <si>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</si>
  <si>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</si>
  <si>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</si>
  <si>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</si>
  <si>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</si>
  <si>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</si>
  <si>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</si>
  <si>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</si>
  <si>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</si>
  <si>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</si>
  <si>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</si>
  <si>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</si>
  <si>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</si>
  <si>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</si>
  <si>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</si>
  <si>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</si>
  <si>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</si>
  <si>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</si>
  <si>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</si>
  <si>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</si>
  <si>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</si>
  <si>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</si>
  <si>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</si>
  <si>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</si>
  <si>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</si>
  <si>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</si>
  <si>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</si>
  <si>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</si>
  <si>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</si>
  <si>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</si>
  <si>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</si>
  <si>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</si>
  <si>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</si>
  <si>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</si>
  <si>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</si>
  <si>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</si>
  <si>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</si>
  <si>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</si>
  <si>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</si>
  <si>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</si>
  <si>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</si>
  <si>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</si>
  <si>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</si>
  <si>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</si>
  <si>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</si>
  <si>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</si>
  <si>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</si>
  <si>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</si>
  <si>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</si>
  <si>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</si>
  <si>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</si>
  <si>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</si>
  <si>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</si>
  <si>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</si>
  <si>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</si>
  <si>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</si>
  <si>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</si>
  <si>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</si>
  <si>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</si>
  <si>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</si>
  <si>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</si>
  <si>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</si>
  <si>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</si>
  <si>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</si>
  <si>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</si>
  <si>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</si>
  <si>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</si>
  <si>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</si>
  <si>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</si>
  <si>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</si>
  <si>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</si>
  <si>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</si>
  <si>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</si>
  <si>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</si>
  <si>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</si>
  <si>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</si>
  <si>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</si>
  <si>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</si>
  <si>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</si>
  <si>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</si>
  <si>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</si>
  <si>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</si>
  <si>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</si>
  <si>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</si>
  <si>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</si>
  <si>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</si>
  <si>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</si>
  <si>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</si>
  <si>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</si>
  <si>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</si>
  <si>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</si>
  <si>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</si>
  <si>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</si>
  <si>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</si>
  <si>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</si>
  <si>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</si>
  <si>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</si>
  <si>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</si>
  <si>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</si>
  <si>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</si>
  <si>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</si>
  <si>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</si>
  <si>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</si>
  <si>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</si>
  <si>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</si>
  <si>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</si>
  <si>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</si>
  <si>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</si>
  <si>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</si>
  <si>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</si>
  <si>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</si>
  <si>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</si>
  <si>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</si>
  <si>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</si>
  <si>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</si>
  <si>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</si>
  <si>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</si>
  <si>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</si>
  <si>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</si>
  <si>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</si>
  <si>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</si>
  <si>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</si>
  <si>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</si>
  <si>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</si>
  <si>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</si>
  <si>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</si>
  <si>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</si>
  <si>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</si>
  <si>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</si>
  <si>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</si>
  <si>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</si>
  <si>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</si>
  <si>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</si>
  <si>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</si>
  <si>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</si>
  <si>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</si>
  <si>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</si>
  <si>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</si>
  <si>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</si>
  <si>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</si>
  <si>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</si>
  <si>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</si>
  <si>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</si>
  <si>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</si>
  <si>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</si>
  <si>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</si>
  <si>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</si>
  <si>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</si>
  <si>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</si>
  <si>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</si>
  <si>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</si>
  <si>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</si>
  <si>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</si>
  <si>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</si>
  <si>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</si>
  <si>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</si>
  <si>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</si>
  <si>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</si>
  <si>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</si>
  <si>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</si>
  <si>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</si>
  <si>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</si>
  <si>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</si>
  <si>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</si>
  <si>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</si>
  <si>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</si>
  <si>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</si>
  <si>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</si>
  <si>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</si>
  <si>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</si>
  <si>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</si>
  <si>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</si>
  <si>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</si>
  <si>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</si>
  <si>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</si>
  <si>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</si>
  <si>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</si>
  <si>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</si>
  <si>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</si>
  <si>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</si>
  <si>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</si>
  <si>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</si>
  <si>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</si>
  <si>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</si>
  <si>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</si>
  <si>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</si>
  <si>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</si>
  <si>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</si>
  <si>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</si>
  <si>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ENGATE FLEXÍVEL EM PLÁSTICO BRANCO, 1/2" X 30CM - FORNECIMENTO E INSTALAÇÃO. AF_12/2013</t>
  </si>
  <si>
    <t>ENGATE FLEXÍVEL EM PLÁSTICO BRANCO,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</si>
  <si>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</si>
  <si>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</si>
  <si>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</si>
  <si>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</si>
  <si>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</si>
  <si>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</si>
  <si>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</si>
  <si>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</si>
  <si>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</si>
  <si>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</si>
  <si>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</si>
  <si>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</si>
  <si>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</si>
  <si>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</si>
  <si>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</si>
  <si>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</si>
  <si>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</si>
  <si>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</si>
  <si>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</si>
  <si>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</si>
  <si>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</si>
  <si>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</si>
  <si>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</si>
  <si>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</si>
  <si>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</si>
  <si>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</si>
  <si>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</si>
  <si>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</si>
  <si>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</si>
  <si>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</si>
  <si>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</si>
  <si>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</si>
  <si>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</si>
  <si>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</si>
  <si>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</si>
  <si>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</si>
  <si>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</si>
  <si>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</si>
  <si>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</si>
  <si>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</si>
  <si>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</si>
  <si>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</si>
  <si>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</si>
  <si>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</si>
  <si>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</si>
  <si>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</si>
  <si>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</si>
  <si>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VASO SANITARIO SIFONADO CONVENCIONAL COM  LOUÇA BRANCA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</si>
  <si>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</si>
  <si>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</si>
  <si>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</si>
  <si>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</si>
  <si>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</si>
  <si>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</si>
  <si>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</si>
  <si>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</si>
  <si>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</si>
  <si>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</si>
  <si>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</si>
  <si>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PE COM CRIVO BRONZE 1.1/4" - FORNECIMENTO E INSTALACAO</t>
  </si>
  <si>
    <t>REGISTRO DE PRESSÃO BRUTO, LATÃO, ROSCÁVEL, 1/2",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</si>
  <si>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</si>
  <si>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</si>
  <si>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</si>
  <si>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</si>
  <si>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</si>
  <si>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</si>
  <si>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</si>
  <si>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</si>
  <si>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</si>
  <si>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</si>
  <si>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</si>
  <si>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</si>
  <si>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</si>
  <si>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</si>
  <si>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</si>
  <si>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</si>
  <si>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</si>
  <si>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</si>
  <si>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</si>
  <si>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</si>
  <si>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</si>
  <si>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</si>
  <si>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</si>
  <si>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HIDRÔMETRO DN 25 (¾ ), 5,0 M³/H FORNECIMENTO E INSTALAÇÃO. AF_11/2016</t>
  </si>
  <si>
    <t>CAIXA DE AREIA 40X40X40CM EM ALVENARIA - EXECUÇÃO</t>
  </si>
  <si>
    <t>FURO EM ALVENARIA PARA DIÂMETROS MENORES OU IGUAIS A 40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</si>
  <si>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</si>
  <si>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</si>
  <si>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</si>
  <si>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</si>
  <si>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</si>
  <si>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</si>
  <si>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</si>
  <si>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</si>
  <si>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</si>
  <si>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</si>
  <si>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</si>
  <si>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</si>
  <si>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</si>
  <si>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</si>
  <si>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</si>
  <si>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</si>
  <si>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</si>
  <si>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</si>
  <si>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</si>
  <si>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</si>
  <si>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</si>
  <si>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</si>
  <si>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</si>
  <si>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</si>
  <si>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</si>
  <si>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</si>
  <si>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</si>
  <si>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</si>
  <si>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</si>
  <si>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</si>
  <si>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</si>
  <si>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</si>
  <si>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</si>
  <si>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</si>
  <si>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</si>
  <si>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</si>
  <si>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RASGO EM ALVENARIA PARA RAMAIS/ DISTRIBUIÇÃO COM DIÂMETROS MAIORES QUE 40 MM E MENORES OU IGUAIS A 75 MM. AF_05/2015</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</si>
  <si>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</si>
  <si>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</si>
  <si>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</si>
  <si>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</si>
  <si>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</si>
  <si>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</si>
  <si>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</si>
  <si>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</si>
  <si>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</si>
  <si>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</si>
  <si>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</si>
  <si>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</si>
  <si>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</si>
  <si>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</si>
  <si>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</si>
  <si>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</si>
  <si>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</si>
  <si>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</si>
  <si>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</si>
  <si>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</si>
  <si>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</si>
  <si>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</si>
  <si>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</si>
  <si>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</si>
  <si>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</si>
  <si>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</si>
  <si>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</si>
  <si>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</si>
  <si>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KIT CAVALETE PVC COM REGISTRO 1/2" - FORNECIMENTO E INSTALAÇÃO</t>
  </si>
  <si>
    <t>KIT CAVALETE PVC COM REGISTRO 3/4" - FORNECIMENTO E INSTALACAO</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</si>
  <si>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</si>
  <si>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</si>
  <si>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</si>
  <si>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</si>
  <si>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</si>
  <si>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</si>
  <si>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</si>
  <si>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</si>
  <si>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</si>
  <si>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</si>
  <si>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</si>
  <si>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</si>
  <si>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</si>
  <si>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</si>
  <si>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LIMPEZA SUPERFICIAL DA CAMADA VEGETAL EM JAZIDA</t>
  </si>
  <si>
    <t>ESCAVACAO E CARGA MATERIAL 1A CATEGORIA, UTILIZANDO TRATOR DE ESTEIRAS DE 110 A 160HP COM LAMINA, PESO OPERACIONAL * 13T  E PA CARREGADEIRA COM 170 HP.</t>
  </si>
  <si>
    <t>ESPALHAMENTO MECANIZADO (COM MOTONIVELADORA 140 HP) MATERIAL 1A. CATEGORIA</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</si>
  <si>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</si>
  <si>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</si>
  <si>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</si>
  <si>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</si>
  <si>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</si>
  <si>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</si>
  <si>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</si>
  <si>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</si>
  <si>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</si>
  <si>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</si>
  <si>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</si>
  <si>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</si>
  <si>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</si>
  <si>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</si>
  <si>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</si>
  <si>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</si>
  <si>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</si>
  <si>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</si>
  <si>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</si>
  <si>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</si>
  <si>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</si>
  <si>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</si>
  <si>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</si>
  <si>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</si>
  <si>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</si>
  <si>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</si>
  <si>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</si>
  <si>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</si>
  <si>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</si>
  <si>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</si>
  <si>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</si>
  <si>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</si>
  <si>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</si>
  <si>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</si>
  <si>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</si>
  <si>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</si>
  <si>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</si>
  <si>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</si>
  <si>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</si>
  <si>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</si>
  <si>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</si>
  <si>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</si>
  <si>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</si>
  <si>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</si>
  <si>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</si>
  <si>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</si>
  <si>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</si>
  <si>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</si>
  <si>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</si>
  <si>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</si>
  <si>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</si>
  <si>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</si>
  <si>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</si>
  <si>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</si>
  <si>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</si>
  <si>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</si>
  <si>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</si>
  <si>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</si>
  <si>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</si>
  <si>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</si>
  <si>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</si>
  <si>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</si>
  <si>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</si>
  <si>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</si>
  <si>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</si>
  <si>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</si>
  <si>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</si>
  <si>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</si>
  <si>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</si>
  <si>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</si>
  <si>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</si>
  <si>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</si>
  <si>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</si>
  <si>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</si>
  <si>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</si>
  <si>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</si>
  <si>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</si>
  <si>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</si>
  <si>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</si>
  <si>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</si>
  <si>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</si>
  <si>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</si>
  <si>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</si>
  <si>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</si>
  <si>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</si>
  <si>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</si>
  <si>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</si>
  <si>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</si>
  <si>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</si>
  <si>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</si>
  <si>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</si>
  <si>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</si>
  <si>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</si>
  <si>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</si>
  <si>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</si>
  <si>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</si>
  <si>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</si>
  <si>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</si>
  <si>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</si>
  <si>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</si>
  <si>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</si>
  <si>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</si>
  <si>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</si>
  <si>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</si>
  <si>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</si>
  <si>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</si>
  <si>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</si>
  <si>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</si>
  <si>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</si>
  <si>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</si>
  <si>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</si>
  <si>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</si>
  <si>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</si>
  <si>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</si>
  <si>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</si>
  <si>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</si>
  <si>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</si>
  <si>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</si>
  <si>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</si>
  <si>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</si>
  <si>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</si>
  <si>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</si>
  <si>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</si>
  <si>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TRANSPORTE DE ENTULHO COM CAMINHÃO BASCULANTE 6 M3, RODOVIA PAVIMENTADA, DMT ATE 0,5 KM</t>
  </si>
  <si>
    <t>TRANSPORTE DE ENTULHO COM CAMINHAO BASCULANTE 6 M3, RODOVIA PAVIMENTADA, DMT 0,5 A 1,0 KM</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</si>
  <si>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</si>
  <si>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</si>
  <si>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</si>
  <si>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</si>
  <si>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</si>
  <si>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</si>
  <si>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</si>
  <si>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</si>
  <si>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</si>
  <si>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</si>
  <si>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</si>
  <si>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</si>
  <si>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</si>
  <si>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</si>
  <si>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</si>
  <si>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</si>
  <si>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</si>
  <si>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</si>
  <si>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</si>
  <si>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</si>
  <si>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</si>
  <si>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</si>
  <si>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</si>
  <si>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</si>
  <si>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</si>
  <si>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COMPACTACAO MECANICA, SEM CONTROLE DO GC (C/COMPACTADOR PLACA 400 KG)</t>
  </si>
  <si>
    <t>COMPACTACAO MECANICA C/ CONTROLE DO GC&gt;=95% DO PN (AREAS) (C/MONIVELADORA 140 HP E ROLO COMPRESSOR VIBRATORIO 80 HP)</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</si>
  <si>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</si>
  <si>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</si>
  <si>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</si>
  <si>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</si>
  <si>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</si>
  <si>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</si>
  <si>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</si>
  <si>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</si>
  <si>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</si>
  <si>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</si>
  <si>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</si>
  <si>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</si>
  <si>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</si>
  <si>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</si>
  <si>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</si>
  <si>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</si>
  <si>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</si>
  <si>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</si>
  <si>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</si>
  <si>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</si>
  <si>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</si>
  <si>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</si>
  <si>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</si>
  <si>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</si>
  <si>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</si>
  <si>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</si>
  <si>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</si>
  <si>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</si>
  <si>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</si>
  <si>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</si>
  <si>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</si>
  <si>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</si>
  <si>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</si>
  <si>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</si>
  <si>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</si>
  <si>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</si>
  <si>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</si>
  <si>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</si>
  <si>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</si>
  <si>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</si>
  <si>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</si>
  <si>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</si>
  <si>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</si>
  <si>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</si>
  <si>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</si>
  <si>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</si>
  <si>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</si>
  <si>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</si>
  <si>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</si>
  <si>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</si>
  <si>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</si>
  <si>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</si>
  <si>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</si>
  <si>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</si>
  <si>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</si>
  <si>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</si>
  <si>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</si>
  <si>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</si>
  <si>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</si>
  <si>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</si>
  <si>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</si>
  <si>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</si>
  <si>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</si>
  <si>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</si>
  <si>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</si>
  <si>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</si>
  <si>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</si>
  <si>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</si>
  <si>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</si>
  <si>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</si>
  <si>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</si>
  <si>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</si>
  <si>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</si>
  <si>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</si>
  <si>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</si>
  <si>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</si>
  <si>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</si>
  <si>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</si>
  <si>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</si>
  <si>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</si>
  <si>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</si>
  <si>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</si>
  <si>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</si>
  <si>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</si>
  <si>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</si>
  <si>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</si>
  <si>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</si>
  <si>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</si>
  <si>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</si>
  <si>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</si>
  <si>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</si>
  <si>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</si>
  <si>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</si>
  <si>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</si>
  <si>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</si>
  <si>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</si>
  <si>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</si>
  <si>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</si>
  <si>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</si>
  <si>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</si>
  <si>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</si>
  <si>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</si>
  <si>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</si>
  <si>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</si>
  <si>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</si>
  <si>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</si>
  <si>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</si>
  <si>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</si>
  <si>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</si>
  <si>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</si>
  <si>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</si>
  <si>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</si>
  <si>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</si>
  <si>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</si>
  <si>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</si>
  <si>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</si>
  <si>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</si>
  <si>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</si>
  <si>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</si>
  <si>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</si>
  <si>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</si>
  <si>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</si>
  <si>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</si>
  <si>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</si>
  <si>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</si>
  <si>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</si>
  <si>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</si>
  <si>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</si>
  <si>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</si>
  <si>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</si>
  <si>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</si>
  <si>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</si>
  <si>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</si>
  <si>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</si>
  <si>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</si>
  <si>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</si>
  <si>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</si>
  <si>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</si>
  <si>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</si>
  <si>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</si>
  <si>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</si>
  <si>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</si>
  <si>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</si>
  <si>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</si>
  <si>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</si>
  <si>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</si>
  <si>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</si>
  <si>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</si>
  <si>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</si>
  <si>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</si>
  <si>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</si>
  <si>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</si>
  <si>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</si>
  <si>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</si>
  <si>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</si>
  <si>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</si>
  <si>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</si>
  <si>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</si>
  <si>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</si>
  <si>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</si>
  <si>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</si>
  <si>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</si>
  <si>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</si>
  <si>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</si>
  <si>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</si>
  <si>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</si>
  <si>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</si>
  <si>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</si>
  <si>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</si>
  <si>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</si>
  <si>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</si>
  <si>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</si>
  <si>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</si>
  <si>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</si>
  <si>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</si>
  <si>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</si>
  <si>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</si>
  <si>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</si>
  <si>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</si>
  <si>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</si>
  <si>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</si>
  <si>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</si>
  <si>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</si>
  <si>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</si>
  <si>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</si>
  <si>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</si>
  <si>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</si>
  <si>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</si>
  <si>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</si>
  <si>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</si>
  <si>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</si>
  <si>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</si>
  <si>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</si>
  <si>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</si>
  <si>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</si>
  <si>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</si>
  <si>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</si>
  <si>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</si>
  <si>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</si>
  <si>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</si>
  <si>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</si>
  <si>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</si>
  <si>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</si>
  <si>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</si>
  <si>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</si>
  <si>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</si>
  <si>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</si>
  <si>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</si>
  <si>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</si>
  <si>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</si>
  <si>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</si>
  <si>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</si>
  <si>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</si>
  <si>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</si>
  <si>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</si>
  <si>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</si>
  <si>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</si>
  <si>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</si>
  <si>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</si>
  <si>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</si>
  <si>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</si>
  <si>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</si>
  <si>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</si>
  <si>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</si>
  <si>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PINTURA GUARDA-CORPO GUARDA-RODA E MURETA PROTECAO COM CAL EM PONTES EVIADUTOS MEDIDA PELO DOBRO DA AREA TOTAL (LARGURAXALTURA).</t>
  </si>
  <si>
    <t>USINAGEM DE CBUQ COM CAP 50/70, PARA CAPA DE ROLAMENTO</t>
  </si>
  <si>
    <t>USINAGEM DE CBUQ COM CAP 50/70, PARA BINDER</t>
  </si>
  <si>
    <t>CAIACAO INT OU EXT SOBRE REVESTIMENTO LISO C/ADOCAO DE FIXADOR COM    COM DUAS DEMAOS</t>
  </si>
  <si>
    <t>PINTURA DE SUPERFICIE C/TINTA GRAFITE</t>
  </si>
  <si>
    <t>EMASSAMENTO COM MASSA A OLEO, UMA DEMAO</t>
  </si>
  <si>
    <t>EMASSAMENTO COM MASSA A OLEO, DUAS DEMAOS</t>
  </si>
  <si>
    <t>EMASSAMENTO COM MASSA EPOXI, 2 DEMAOS</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</si>
  <si>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</si>
  <si>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</si>
  <si>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</si>
  <si>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</si>
  <si>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</si>
  <si>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</si>
  <si>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</si>
  <si>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</si>
  <si>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</si>
  <si>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</si>
  <si>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</si>
  <si>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</si>
  <si>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</si>
  <si>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</si>
  <si>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</si>
  <si>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</si>
  <si>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</si>
  <si>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</si>
  <si>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</si>
  <si>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</si>
  <si>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</si>
  <si>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</si>
  <si>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</si>
  <si>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</si>
  <si>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</si>
  <si>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</si>
  <si>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</si>
  <si>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</si>
  <si>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</si>
  <si>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</si>
  <si>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</si>
  <si>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</si>
  <si>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</si>
  <si>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</si>
  <si>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</si>
  <si>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</si>
  <si>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</si>
  <si>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</si>
  <si>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</si>
  <si>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</si>
  <si>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</si>
  <si>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</si>
  <si>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</si>
  <si>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PINTURA EPOXI, TRES DEMAOS</t>
  </si>
  <si>
    <t>PINTURA EPOXI INCLUSO EMASSAMENTO E FUNDO PREPARADOR</t>
  </si>
  <si>
    <t>TRATAMENTO EM  CONCRETO COM ESTUQUE E LIXAMENTO</t>
  </si>
  <si>
    <t>PINTURA EM VERNIZ SINTETICO BRILHANTE EM MADEIRA, TRES DEMAOS</t>
  </si>
  <si>
    <t>VERNIZ SINTETICO EM MADEIRA, DUAS DEMAOS</t>
  </si>
  <si>
    <t>PINTURA ESMALTE ACETINADO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</si>
  <si>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</si>
  <si>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</si>
  <si>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</si>
  <si>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</si>
  <si>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</si>
  <si>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COM VERNIZ POLIURETANO, 2 DEMAOS</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</si>
  <si>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</si>
  <si>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</si>
  <si>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</si>
  <si>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</si>
  <si>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</si>
  <si>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</si>
  <si>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</si>
  <si>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</si>
  <si>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</si>
  <si>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</si>
  <si>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</si>
  <si>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</si>
  <si>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</si>
  <si>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</si>
  <si>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</si>
  <si>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</si>
  <si>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</si>
  <si>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</si>
  <si>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</si>
  <si>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</si>
  <si>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</si>
  <si>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</si>
  <si>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</si>
  <si>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PINTURA HIDROFUGANTE COM SILICONE SOBRE PISO CIMENTADO, UMA DEMAO</t>
  </si>
  <si>
    <t>PINTURA ACRILICA EM PISO CIMENTADO DUAS DEMAOS</t>
  </si>
  <si>
    <t>PINTURA COM TINTA A BASE DE BORRACHA CLORADA , DE FAIXAS DE DEMARCACAO, EM QUADRA POLIESPORTIVA, 5 CM DE LARGURA.</t>
  </si>
  <si>
    <t>ML</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</si>
  <si>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</si>
  <si>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</si>
  <si>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</si>
  <si>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</si>
  <si>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</si>
  <si>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</si>
  <si>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</si>
  <si>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</si>
  <si>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</si>
  <si>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</si>
  <si>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</si>
  <si>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</si>
  <si>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</si>
  <si>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</si>
  <si>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</si>
  <si>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</si>
  <si>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</si>
  <si>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</si>
  <si>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</si>
  <si>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</si>
  <si>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</si>
  <si>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</si>
  <si>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</si>
  <si>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</si>
  <si>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</si>
  <si>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</si>
  <si>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</si>
  <si>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</si>
  <si>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</si>
  <si>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</si>
  <si>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</si>
  <si>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PEDRA SÃO TOME ASSENTADO SOBRE ARGAMASSA 1:3 (CIMENTO E AREIA) REJUNTADO COM CIMENTO BRANCO</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</si>
  <si>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</si>
  <si>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</si>
  <si>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</si>
  <si>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</si>
  <si>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</si>
  <si>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</si>
  <si>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</si>
  <si>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</si>
  <si>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</si>
  <si>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</si>
  <si>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</si>
  <si>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SOLEIRA / TABEIRA EM MARMORE BRANCO COMUM, POLIDO, LARGURA 5 CM, ESPESSURA 2 CM, ASSENTADA COM ARGAMASSA COLANTE</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</si>
  <si>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</si>
  <si>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</si>
  <si>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</si>
  <si>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</si>
  <si>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</si>
  <si>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</si>
  <si>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</si>
  <si>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</si>
  <si>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</si>
  <si>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</si>
  <si>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</si>
  <si>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</si>
  <si>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</si>
  <si>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</si>
  <si>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</si>
  <si>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</si>
  <si>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</si>
  <si>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</si>
  <si>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</si>
  <si>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</si>
  <si>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</si>
  <si>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</si>
  <si>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</si>
  <si>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</si>
  <si>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</si>
  <si>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</si>
  <si>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</si>
  <si>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</si>
  <si>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</si>
  <si>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</si>
  <si>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</si>
  <si>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</si>
  <si>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</si>
  <si>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</si>
  <si>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</si>
  <si>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</si>
  <si>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</si>
  <si>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</si>
  <si>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</si>
  <si>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</si>
  <si>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</si>
  <si>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</si>
  <si>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</si>
  <si>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</si>
  <si>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</si>
  <si>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</si>
  <si>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</si>
  <si>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</si>
  <si>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</si>
  <si>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</si>
  <si>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</si>
  <si>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</si>
  <si>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</si>
  <si>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</si>
  <si>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</si>
  <si>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</si>
  <si>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</si>
  <si>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</si>
  <si>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</si>
  <si>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</si>
  <si>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</si>
  <si>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</si>
  <si>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</si>
  <si>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</si>
  <si>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</si>
  <si>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</si>
  <si>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</si>
  <si>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</si>
  <si>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</si>
  <si>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</si>
  <si>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</si>
  <si>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</si>
  <si>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</si>
  <si>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</si>
  <si>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</si>
  <si>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</si>
  <si>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</si>
  <si>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</si>
  <si>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</si>
  <si>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</si>
  <si>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</si>
  <si>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</si>
  <si>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</si>
  <si>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</si>
  <si>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</si>
  <si>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</si>
  <si>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</si>
  <si>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</si>
  <si>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</si>
  <si>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</si>
  <si>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</si>
  <si>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</si>
  <si>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</si>
  <si>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</si>
  <si>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</si>
  <si>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</si>
  <si>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</si>
  <si>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</si>
  <si>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</si>
  <si>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</si>
  <si>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</si>
  <si>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</si>
  <si>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</si>
  <si>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</si>
  <si>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</si>
  <si>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</si>
  <si>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</si>
  <si>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</si>
  <si>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</si>
  <si>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</si>
  <si>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</si>
  <si>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</si>
  <si>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</si>
  <si>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</si>
  <si>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</si>
  <si>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</si>
  <si>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</si>
  <si>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</si>
  <si>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</si>
  <si>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</si>
  <si>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</si>
  <si>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</si>
  <si>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</si>
  <si>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</si>
  <si>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</si>
  <si>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</si>
  <si>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</si>
  <si>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</si>
  <si>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</si>
  <si>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</si>
  <si>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</si>
  <si>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</si>
  <si>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</si>
  <si>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</si>
  <si>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</si>
  <si>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</si>
  <si>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</si>
  <si>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</si>
  <si>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</si>
  <si>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</si>
  <si>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</si>
  <si>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</si>
  <si>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</si>
  <si>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</si>
  <si>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</si>
  <si>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</si>
  <si>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</si>
  <si>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</si>
  <si>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</si>
  <si>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</si>
  <si>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</si>
  <si>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</si>
  <si>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</si>
  <si>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</si>
  <si>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</si>
  <si>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</si>
  <si>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</si>
  <si>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</si>
  <si>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</si>
  <si>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</si>
  <si>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</si>
  <si>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</si>
  <si>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</si>
  <si>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</si>
  <si>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</si>
  <si>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</si>
  <si>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</si>
  <si>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</si>
  <si>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</si>
  <si>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</si>
  <si>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</si>
  <si>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</si>
  <si>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</si>
  <si>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</si>
  <si>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</si>
  <si>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</si>
  <si>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</si>
  <si>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</si>
  <si>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</si>
  <si>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</si>
  <si>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</si>
  <si>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</si>
  <si>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</si>
  <si>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</si>
  <si>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</si>
  <si>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</si>
  <si>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</si>
  <si>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</si>
  <si>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</si>
  <si>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</si>
  <si>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</si>
  <si>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</si>
  <si>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</si>
  <si>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</si>
  <si>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</si>
  <si>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</si>
  <si>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</si>
  <si>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</si>
  <si>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</si>
  <si>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</si>
  <si>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</si>
  <si>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</si>
  <si>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</si>
  <si>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</si>
  <si>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</si>
  <si>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</si>
  <si>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</si>
  <si>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</si>
  <si>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</si>
  <si>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</si>
  <si>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</si>
  <si>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</si>
  <si>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</si>
  <si>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</si>
  <si>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</si>
  <si>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</si>
  <si>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</si>
  <si>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</si>
  <si>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</si>
  <si>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</si>
  <si>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</si>
  <si>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</si>
  <si>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</si>
  <si>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</si>
  <si>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</si>
  <si>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</si>
  <si>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</si>
  <si>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</si>
  <si>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</si>
  <si>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</si>
  <si>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</si>
  <si>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</si>
  <si>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</si>
  <si>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</si>
  <si>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</si>
  <si>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</si>
  <si>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</si>
  <si>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</si>
  <si>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</si>
  <si>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</si>
  <si>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</si>
  <si>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</si>
  <si>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</si>
  <si>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</si>
  <si>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</si>
  <si>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</si>
  <si>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</si>
  <si>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</si>
  <si>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</si>
  <si>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</si>
  <si>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</si>
  <si>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</si>
  <si>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</si>
  <si>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</si>
  <si>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</si>
  <si>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</si>
  <si>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</si>
  <si>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</si>
  <si>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</si>
  <si>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</si>
  <si>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</si>
  <si>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</si>
  <si>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</si>
  <si>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</si>
  <si>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</si>
  <si>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</si>
  <si>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</si>
  <si>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</si>
  <si>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</si>
  <si>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</si>
  <si>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</si>
  <si>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</si>
  <si>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</si>
  <si>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</si>
  <si>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</si>
  <si>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</si>
  <si>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</si>
  <si>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</si>
  <si>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</si>
  <si>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</si>
  <si>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</si>
  <si>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</si>
  <si>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</si>
  <si>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</si>
  <si>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</si>
  <si>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</si>
  <si>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</si>
  <si>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</si>
  <si>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</si>
  <si>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</si>
  <si>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</si>
  <si>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</si>
  <si>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</si>
  <si>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</si>
  <si>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REVESTIMENTO EM LAMINADO MELAMINICO TEXTURIZADO, ESPESSURA 0,8 MM, FIXADO COM COLA</t>
  </si>
  <si>
    <t>CORRIMAO EM MARMORITE, LARGURA 15CM</t>
  </si>
  <si>
    <t>RECOLOCACO DE FORROS EM REGUA DE PVC E PERFIS, CONSIDERANDO REAPROVEITAMENTO DO MATERIAL</t>
  </si>
  <si>
    <t>ISOLAMENTO TERMICO COM ARGAMASSA TRACO 1:3 (CIMENTO E AREIA GROSSA NAO PENEIRADA), COM ADICAO DE PEROLAS DE ISOPOR, ESPESSURA 6CM, PREPARO MANUAL DA ARGAMASSA</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</si>
  <si>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</si>
  <si>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</si>
  <si>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</si>
  <si>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</si>
  <si>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</si>
  <si>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</si>
  <si>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</si>
  <si>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</si>
  <si>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</si>
  <si>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</si>
  <si>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</si>
  <si>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M/MES</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</si>
  <si>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</si>
  <si>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</si>
  <si>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</si>
  <si>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</si>
  <si>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</si>
  <si>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</si>
  <si>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</si>
  <si>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</si>
  <si>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</si>
  <si>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</si>
  <si>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</si>
  <si>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</si>
  <si>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</si>
  <si>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</si>
  <si>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</si>
  <si>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</si>
  <si>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</si>
  <si>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</si>
  <si>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</si>
  <si>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</si>
  <si>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</si>
  <si>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</si>
  <si>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</si>
  <si>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</si>
  <si>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</si>
  <si>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</si>
  <si>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</si>
  <si>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</si>
  <si>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</si>
  <si>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</si>
  <si>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</si>
  <si>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</si>
  <si>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</si>
  <si>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</si>
  <si>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</si>
  <si>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</si>
  <si>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</si>
  <si>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</si>
  <si>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</si>
  <si>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</si>
  <si>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</si>
  <si>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</si>
  <si>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</si>
  <si>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</si>
  <si>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</si>
  <si>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</si>
  <si>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</si>
  <si>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</si>
  <si>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</si>
  <si>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</si>
  <si>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</si>
  <si>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</si>
  <si>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</si>
  <si>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</si>
  <si>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</si>
  <si>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</si>
  <si>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</si>
  <si>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</si>
  <si>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</si>
  <si>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</si>
  <si>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</si>
  <si>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</si>
  <si>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</si>
  <si>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</si>
  <si>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</si>
  <si>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</si>
  <si>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</si>
  <si>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</si>
  <si>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</si>
  <si>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</si>
  <si>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</si>
  <si>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</si>
  <si>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</si>
  <si>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</si>
  <si>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</si>
  <si>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</si>
  <si>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</si>
  <si>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</si>
  <si>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</si>
  <si>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</si>
  <si>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</si>
  <si>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</si>
  <si>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</si>
  <si>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</si>
  <si>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</si>
  <si>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</si>
  <si>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</si>
  <si>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</si>
  <si>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</si>
  <si>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</si>
  <si>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</si>
  <si>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</si>
  <si>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</si>
  <si>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</si>
  <si>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</si>
  <si>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</si>
  <si>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</si>
  <si>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</si>
  <si>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</si>
  <si>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</si>
  <si>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</si>
  <si>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</si>
  <si>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</si>
  <si>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</si>
  <si>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</si>
  <si>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</si>
  <si>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</si>
  <si>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</si>
  <si>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</si>
  <si>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</si>
  <si>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</si>
  <si>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</si>
  <si>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</si>
  <si>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</si>
  <si>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</si>
  <si>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</si>
  <si>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</si>
  <si>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</si>
  <si>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</si>
  <si>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</si>
  <si>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</si>
  <si>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</si>
  <si>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</si>
  <si>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</si>
  <si>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</si>
  <si>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</si>
  <si>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</si>
  <si>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</si>
  <si>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</si>
  <si>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</si>
  <si>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</si>
  <si>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</si>
  <si>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</si>
  <si>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</si>
  <si>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</si>
  <si>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</si>
  <si>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</si>
  <si>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</si>
  <si>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</si>
  <si>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</si>
  <si>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</si>
  <si>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</si>
  <si>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</si>
  <si>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</si>
  <si>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</si>
  <si>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</si>
  <si>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</si>
  <si>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</si>
  <si>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</si>
  <si>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</si>
  <si>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</si>
  <si>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</si>
  <si>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</si>
  <si>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</si>
  <si>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</si>
  <si>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</si>
  <si>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</si>
  <si>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</si>
  <si>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</si>
  <si>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</si>
  <si>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</si>
  <si>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</si>
  <si>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</si>
  <si>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</si>
  <si>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</si>
  <si>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</si>
  <si>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</si>
  <si>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</si>
  <si>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</si>
  <si>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</si>
  <si>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</si>
  <si>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</si>
  <si>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</si>
  <si>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</si>
  <si>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</si>
  <si>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</si>
  <si>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</si>
  <si>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</si>
  <si>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</si>
  <si>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</si>
  <si>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</si>
  <si>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</si>
  <si>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</si>
  <si>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</si>
  <si>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</si>
  <si>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</si>
  <si>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</si>
  <si>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</si>
  <si>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</si>
  <si>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</si>
  <si>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</si>
  <si>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</si>
  <si>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</si>
  <si>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</si>
  <si>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</si>
  <si>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</si>
  <si>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</si>
  <si>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</si>
  <si>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</si>
  <si>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</si>
  <si>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</si>
  <si>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</si>
  <si>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</si>
  <si>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</si>
  <si>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</si>
  <si>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</si>
  <si>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</si>
  <si>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</si>
  <si>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</si>
  <si>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</si>
  <si>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</si>
  <si>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</si>
  <si>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</si>
  <si>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</si>
  <si>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</si>
  <si>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</si>
  <si>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</si>
  <si>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</si>
  <si>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</si>
  <si>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</si>
  <si>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</si>
  <si>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</si>
  <si>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</si>
  <si>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</si>
  <si>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</si>
  <si>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</si>
  <si>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</si>
  <si>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</si>
  <si>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</si>
  <si>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</si>
  <si>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</si>
  <si>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</si>
  <si>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</si>
  <si>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</si>
  <si>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</si>
  <si>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</si>
  <si>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</si>
  <si>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</si>
  <si>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</si>
  <si>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</si>
  <si>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</si>
  <si>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</si>
  <si>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</si>
  <si>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</si>
  <si>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</si>
  <si>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</si>
  <si>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</si>
  <si>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</si>
  <si>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</si>
  <si>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</si>
  <si>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</si>
  <si>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</si>
  <si>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</si>
  <si>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</si>
  <si>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</si>
  <si>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</si>
  <si>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</si>
  <si>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</si>
  <si>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</si>
  <si>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</si>
  <si>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</si>
  <si>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</si>
  <si>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</si>
  <si>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</si>
  <si>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</si>
  <si>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</si>
  <si>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DE SUPERFICIES COM JATO DE ALTA PRESSAO DE AR E AGUA</t>
  </si>
  <si>
    <t>LIMPEZA/PREPARO SUPERFICIE CONCRETO P/PINTURA</t>
  </si>
  <si>
    <t>LIMPEZA AZULEJO</t>
  </si>
  <si>
    <t>LIMPEZA VIDRO COMUM</t>
  </si>
  <si>
    <t>LIMPEZA FORRO</t>
  </si>
  <si>
    <t>LIMPEZA PISO CERAMICO</t>
  </si>
  <si>
    <t>LIMPEZA PISO MARMORITE/GRANILITE</t>
  </si>
  <si>
    <t>LIMPEZA MANUAL DO TERRENO (C/ RASPAGEM SUPERFICIAL)</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</si>
  <si>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</si>
  <si>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</si>
  <si>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</si>
  <si>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</si>
  <si>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</si>
  <si>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PERFURACAO DE POCO COM PERFURATRIZ PNEUMATICA</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</si>
  <si>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</si>
  <si>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</si>
  <si>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</si>
  <si>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</si>
  <si>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</si>
  <si>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</si>
  <si>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</si>
  <si>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</si>
  <si>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PLACA ESMALTADA PARA IDENTIFICAÇÃO NR DE RUA, DIMENSÕES 45X25CM</t>
  </si>
  <si>
    <t>DESMATAMENTO E LIMPEZA MECANIZADA DE TERRENO COM ARVORES ATE Ø 15CM, UTILIZANDO TRATOR DE ESTEIRAS</t>
  </si>
  <si>
    <t>LIMPEZA MECANIZADA DE TERRENO COM REMOCAO DE CAMADA VEGETAL, UTILIZANDO MOTONIVELADORA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</si>
  <si>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</si>
  <si>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</si>
  <si>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</si>
  <si>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</si>
  <si>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</si>
  <si>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SINALIZACAO DE TRANSITO - NOTURNA</t>
  </si>
  <si>
    <t>PASSADICOS COM TABUAS DE MADEIRA PARA PEDESTRES</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</si>
  <si>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</si>
  <si>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</si>
  <si>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</si>
  <si>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</si>
  <si>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</si>
  <si>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</si>
  <si>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</si>
  <si>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ENSAIO DE PAVIMENTO DE CONCRETO</t>
  </si>
  <si>
    <t>ENSAIO DE TERRAPLENAGEM - CAMADA FINAL DO ATERRO</t>
  </si>
  <si>
    <t>ENSAIOS DE REGULARIZACAO DO SUBLEITO</t>
  </si>
  <si>
    <t>ENSAIOS DE BASE ESTABILIZADA GRANULOMETRICAMENTE</t>
  </si>
  <si>
    <t>ENSAIO DE DETERMINACAO DA PENEIRACAO - EMULSAO ASFALTICA</t>
  </si>
  <si>
    <t>ENSAIO DE GRANULOMETRIA POR PENEIRAMENTO E SEDIMENTACAO - SOLOS</t>
  </si>
  <si>
    <t>ENSAIO DE COMPACTACAO - AMOSTRAS NAO TRABALHADAS - ENERGIA INTERMEDIARIA - SOLOS</t>
  </si>
  <si>
    <t>ENSAIO DE COMPACTACAO - AMOSTRAS NAO TRABALHADAS - ENERGIA MODIFICADA - SOLOS</t>
  </si>
  <si>
    <t>ENSAIO DE COMPACTACAO - AMOSTRAS TRABALHADAS - SOLOS</t>
  </si>
  <si>
    <t>ENSAIO DE MASSA ESPECIFICA - IN SITU - METODO FRASCO DE AREIA - SOLOS</t>
  </si>
  <si>
    <t>ENSAIO DE MASSA ESPECIFICA - IN SITU - METODO BALAO DE BORRACHA - SOLOS</t>
  </si>
  <si>
    <t>ENSAIO DE DENSIDADE REAL - SOLOS</t>
  </si>
  <si>
    <t>ENSAIO DE MASSA ESPECIFICA - IN SITU - EMPREGO DO OLEO - SOLOS</t>
  </si>
  <si>
    <t>ENSAIO DE INDICE DE SUPORTE CALIFORNIA - AMOSTRAS NAO TRABALHADAS - ENERGIA NORMAL - SOLOS</t>
  </si>
  <si>
    <t>ENSAIO DE TEOR DE UMIDADE - METODO EXPEDITO DO ALCOOL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</si>
  <si>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</si>
  <si>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</si>
  <si>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</si>
  <si>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</si>
  <si>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POR COMPRESSAO DIAMETRAL - CONCRETO</t>
  </si>
  <si>
    <t>ENSAIO DE RESISTENCIA A TRACAO NA FLEXAO DE CONCRETO</t>
  </si>
  <si>
    <t>ENSAIO DE RESILIENCIA - SOLOS</t>
  </si>
  <si>
    <t>ENSAIO DE ADESIVIDADE A LIGANTE BETUMINOSO - AGREGADO GRAUDO</t>
  </si>
  <si>
    <t>ENSAIO DE EXPANSIBILIDADE - SOLOS</t>
  </si>
  <si>
    <t>PREPARACAO DE AMOSTRAS PARA ENSAIO DE CARACTERIZACAO - SOLOS</t>
  </si>
  <si>
    <t>ENSAIO DE EQUIVALENTE EM AREIA - SOLOS</t>
  </si>
  <si>
    <t>ENSAIO DE ABATIMENTO DO TRONCO DE CONE</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</si>
  <si>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</si>
  <si>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</si>
  <si>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</si>
  <si>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</si>
  <si>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</si>
  <si>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</si>
  <si>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</si>
  <si>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</si>
  <si>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</si>
  <si>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</si>
  <si>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</si>
  <si>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</si>
  <si>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</si>
  <si>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</si>
  <si>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</si>
  <si>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</si>
  <si>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</si>
  <si>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PORTAO COM MOUROES DE MADEIRA ROLICA, DIAMETRO 11CM, COM 5 FIOS DE ARAME FARPADO Nº 14 CLASSE 250, SEM DOBRADICAS</t>
  </si>
  <si>
    <t>CERCA COM MOUROES DE MADEIRA ROLICA, DIAMETRO 11CM, ESPACAMENTO DE 2M, ALTURA LIVRE DE 1M, CRAVADOS 0,5M, COM 5 FIOS DE ARAME FARPADO Nº 14 CLASSE 250</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</si>
  <si>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</si>
  <si>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</si>
  <si>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</si>
  <si>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</si>
  <si>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</si>
  <si>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</si>
  <si>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</si>
  <si>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</si>
  <si>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</si>
  <si>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</si>
  <si>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</si>
  <si>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</si>
  <si>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</si>
  <si>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</si>
  <si>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</si>
  <si>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</si>
  <si>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CARPINTEIRO COM ENCARGOS COMPLEMENTARES</t>
  </si>
  <si>
    <t>AJUDANTE DE ESTRUTURA METÁLICA COM ENCARGOS COMPLEMENTARES</t>
  </si>
  <si>
    <t>AJUDANTE DE OPERAÇÃO EM GERAL COM ENCARGOS COMPLEMENTARES</t>
  </si>
  <si>
    <t>AJUDANTE ESPECIALIZADO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</si>
  <si>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</si>
  <si>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</si>
  <si>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</si>
  <si>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</si>
  <si>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</si>
  <si>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</si>
  <si>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</si>
  <si>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</si>
  <si>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</si>
  <si>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</si>
  <si>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</si>
  <si>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</si>
  <si>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</si>
  <si>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</si>
  <si>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</si>
  <si>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</si>
  <si>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</si>
  <si>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</si>
  <si>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</si>
  <si>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</si>
  <si>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</si>
  <si>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</si>
  <si>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</si>
  <si>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</si>
  <si>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</si>
  <si>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</si>
  <si>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</si>
  <si>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</si>
  <si>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</si>
  <si>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</si>
  <si>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</si>
  <si>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</si>
  <si>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</si>
  <si>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</si>
  <si>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</si>
  <si>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</si>
  <si>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</si>
  <si>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</si>
  <si>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</si>
  <si>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</si>
  <si>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</si>
  <si>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</si>
  <si>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</si>
  <si>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</si>
  <si>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</si>
  <si>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</si>
  <si>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</si>
  <si>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</si>
  <si>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</si>
  <si>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</si>
  <si>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</si>
  <si>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</si>
  <si>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</si>
  <si>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</si>
  <si>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</si>
  <si>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</si>
  <si>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</si>
  <si>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</si>
  <si>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</si>
  <si>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TRATORISTA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</si>
  <si>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</si>
  <si>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</si>
  <si>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</si>
  <si>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</si>
  <si>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</si>
  <si>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</si>
  <si>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</si>
  <si>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</si>
  <si>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</si>
  <si>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</si>
  <si>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</si>
  <si>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</si>
  <si>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</si>
  <si>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</si>
  <si>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</si>
  <si>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</si>
  <si>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</si>
  <si>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</si>
  <si>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</si>
  <si>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</si>
  <si>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</si>
  <si>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</si>
  <si>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</si>
  <si>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</si>
  <si>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</si>
  <si>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</si>
  <si>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</si>
  <si>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</si>
  <si>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</si>
  <si>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</si>
  <si>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</si>
  <si>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</si>
  <si>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</si>
  <si>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</si>
  <si>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</si>
  <si>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</si>
  <si>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</si>
  <si>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</si>
  <si>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</si>
  <si>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</si>
  <si>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</si>
  <si>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</si>
  <si>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</si>
  <si>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</si>
  <si>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</si>
  <si>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</si>
  <si>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</si>
  <si>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</si>
  <si>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</si>
  <si>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</si>
  <si>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</si>
  <si>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</si>
  <si>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</si>
  <si>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</si>
  <si>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</si>
  <si>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</si>
  <si>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</si>
  <si>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</si>
  <si>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</si>
  <si>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</si>
  <si>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</si>
  <si>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</si>
  <si>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</si>
  <si>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</si>
  <si>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</si>
  <si>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</si>
  <si>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</si>
  <si>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</si>
  <si>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</si>
  <si>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</si>
  <si>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</si>
  <si>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</si>
  <si>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</si>
  <si>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</si>
  <si>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</si>
  <si>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</si>
  <si>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</si>
  <si>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</si>
  <si>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</si>
  <si>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</si>
  <si>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</si>
  <si>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</si>
  <si>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</si>
  <si>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</si>
  <si>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</si>
  <si>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</si>
  <si>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</si>
  <si>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</si>
  <si>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</si>
  <si>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</si>
  <si>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</si>
  <si>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</si>
  <si>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</si>
  <si>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</si>
  <si>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</si>
  <si>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</si>
  <si>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</si>
  <si>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</si>
  <si>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</si>
  <si>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</si>
  <si>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</si>
  <si>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</si>
  <si>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</si>
  <si>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</si>
  <si>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</si>
  <si>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</si>
  <si>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</si>
  <si>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</si>
  <si>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</si>
  <si>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</si>
  <si>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</si>
  <si>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</si>
  <si>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</si>
  <si>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</si>
  <si>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</si>
  <si>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</si>
  <si>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</si>
  <si>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</si>
  <si>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</si>
  <si>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</si>
  <si>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</si>
  <si>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</si>
  <si>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</si>
  <si>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</si>
  <si>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</si>
  <si>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</si>
  <si>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</si>
  <si>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</si>
  <si>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</si>
  <si>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</si>
  <si>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</si>
  <si>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</si>
  <si>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</si>
  <si>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</si>
  <si>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</si>
  <si>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</si>
  <si>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</si>
  <si>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</si>
  <si>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</si>
  <si>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</si>
  <si>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</si>
  <si>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</si>
  <si>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</si>
  <si>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</si>
  <si>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</si>
  <si>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</si>
  <si>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</si>
  <si>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</si>
  <si>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</si>
  <si>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</si>
  <si>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</si>
  <si>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</si>
  <si>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</si>
  <si>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</si>
  <si>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</si>
  <si>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</si>
  <si>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</si>
  <si>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</si>
  <si>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</si>
  <si>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</si>
  <si>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</si>
  <si>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</si>
  <si>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</si>
  <si>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</si>
  <si>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</si>
  <si>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</si>
  <si>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</si>
  <si>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</si>
  <si>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</si>
  <si>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</si>
  <si>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</si>
  <si>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</si>
  <si>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</si>
  <si>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</si>
  <si>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</si>
  <si>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</si>
  <si>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</si>
  <si>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</si>
  <si>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</si>
  <si>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</si>
  <si>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</si>
  <si>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</si>
  <si>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</si>
  <si>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</si>
  <si>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</si>
  <si>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</si>
  <si>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</si>
  <si>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</si>
  <si>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</si>
  <si>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</si>
  <si>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</si>
  <si>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</si>
  <si>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</si>
  <si>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</si>
  <si>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</si>
  <si>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</si>
  <si>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</si>
  <si>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</si>
  <si>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</si>
  <si>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</si>
  <si>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6,3 MM, VERGALHAO</t>
  </si>
  <si>
    <t>ACO CA-25, 8,0 MM, VERGALHAO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</si>
  <si>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</si>
  <si>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</si>
  <si>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</si>
  <si>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</si>
  <si>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</si>
  <si>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</si>
  <si>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</si>
  <si>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</si>
  <si>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</si>
  <si>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</si>
  <si>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</si>
  <si>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</si>
  <si>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</si>
  <si>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</si>
  <si>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</si>
  <si>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</si>
  <si>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</si>
  <si>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</si>
  <si>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</si>
  <si>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</si>
  <si>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</si>
  <si>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</si>
  <si>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</si>
  <si>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</si>
  <si>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</si>
  <si>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</si>
  <si>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</si>
  <si>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</si>
  <si>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</si>
  <si>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</si>
  <si>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</si>
  <si>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</si>
  <si>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</si>
  <si>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</si>
  <si>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</si>
  <si>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</si>
  <si>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</si>
  <si>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</si>
  <si>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</si>
  <si>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</si>
  <si>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</si>
  <si>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</si>
  <si>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</si>
  <si>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</si>
  <si>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</si>
  <si>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</si>
  <si>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</si>
  <si>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</si>
  <si>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</si>
  <si>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</si>
  <si>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</si>
  <si>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</si>
  <si>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</si>
  <si>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</si>
  <si>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</si>
  <si>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</si>
  <si>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</si>
  <si>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</si>
  <si>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</si>
  <si>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</si>
  <si>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</si>
  <si>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</si>
  <si>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</si>
  <si>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</si>
  <si>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</si>
  <si>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</si>
  <si>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</si>
  <si>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</si>
  <si>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</si>
  <si>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</si>
  <si>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</si>
  <si>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</si>
  <si>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</si>
  <si>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</si>
  <si>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</si>
  <si>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</si>
  <si>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</si>
  <si>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</si>
  <si>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</si>
  <si>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</si>
  <si>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</si>
  <si>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</si>
  <si>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</si>
  <si>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</si>
  <si>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FRASCO COM 175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</si>
  <si>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</si>
  <si>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</si>
  <si>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</si>
  <si>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</si>
  <si>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</si>
  <si>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</si>
  <si>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</si>
  <si>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</si>
  <si>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</si>
  <si>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</si>
  <si>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</si>
  <si>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</si>
  <si>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</si>
  <si>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</si>
  <si>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</si>
  <si>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AGUA SANITARIA</t>
  </si>
  <si>
    <t>AJUDANTE DE ARMADOR</t>
  </si>
  <si>
    <t>AJUDANTE DE ARMADOR (MENSALISTA)</t>
  </si>
  <si>
    <t>AJUDANTE DE ELETRICISTA</t>
  </si>
  <si>
    <t>AJUDANTE DE ELETRICISTA (MENSALISTA)</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</si>
  <si>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</si>
  <si>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</si>
  <si>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</si>
  <si>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</si>
  <si>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</si>
  <si>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</si>
  <si>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</si>
  <si>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</si>
  <si>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</si>
  <si>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</si>
  <si>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</si>
  <si>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</si>
  <si>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</si>
  <si>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</si>
  <si>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</si>
  <si>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</si>
  <si>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</si>
  <si>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</si>
  <si>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</si>
  <si>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</si>
  <si>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</si>
  <si>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ALISADORA DE CONCRETO COM MOTOR A GASOLINA DE 5,5 HP, PESO COM MOTOR DE 78 KG, 4 PAS</t>
  </si>
  <si>
    <t>ALMOXARIFE</t>
  </si>
  <si>
    <t>ALMOXARIFE (MENSALISTA)</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</si>
  <si>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</si>
  <si>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</si>
  <si>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</si>
  <si>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</si>
  <si>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</si>
  <si>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</si>
  <si>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</si>
  <si>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</si>
  <si>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</si>
  <si>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</si>
  <si>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</si>
  <si>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</si>
  <si>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</si>
  <si>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</si>
  <si>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</si>
  <si>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</si>
  <si>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</si>
  <si>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</si>
  <si>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</si>
  <si>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</si>
  <si>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</si>
  <si>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</si>
  <si>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</si>
  <si>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</si>
  <si>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</si>
  <si>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</si>
  <si>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</si>
  <si>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</si>
  <si>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</si>
  <si>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</si>
  <si>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</si>
  <si>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</si>
  <si>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</si>
  <si>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</si>
  <si>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</si>
  <si>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</si>
  <si>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</si>
  <si>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</si>
  <si>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</si>
  <si>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</si>
  <si>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</si>
  <si>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</si>
  <si>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</si>
  <si>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</si>
  <si>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</si>
  <si>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</si>
  <si>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</si>
  <si>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</si>
  <si>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</si>
  <si>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</si>
  <si>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</si>
  <si>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</si>
  <si>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</si>
  <si>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</si>
  <si>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</si>
  <si>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</si>
  <si>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</si>
  <si>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</si>
  <si>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</si>
  <si>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</si>
  <si>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</si>
  <si>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</si>
  <si>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</si>
  <si>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</si>
  <si>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</si>
  <si>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</si>
  <si>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</si>
  <si>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</si>
  <si>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</si>
  <si>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</si>
  <si>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</si>
  <si>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</si>
  <si>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</si>
  <si>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</si>
  <si>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</si>
  <si>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</si>
  <si>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</si>
  <si>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</si>
  <si>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</si>
  <si>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</si>
  <si>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</si>
  <si>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</si>
  <si>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</si>
  <si>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</si>
  <si>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</si>
  <si>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</si>
  <si>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</si>
  <si>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</si>
  <si>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</si>
  <si>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</si>
  <si>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</si>
  <si>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</si>
  <si>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</si>
  <si>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</si>
  <si>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18 BWG, 1,24MM (0,009 KG/M)</t>
  </si>
  <si>
    <t>ARAME GALVANIZADO 6 BWG, 5,16 MM (0,157 KG/M)</t>
  </si>
  <si>
    <t>ARAME RECOZIDO 16 BWG, 1,60 MM (0,016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</si>
  <si>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</si>
  <si>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</si>
  <si>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</si>
  <si>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</si>
  <si>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</si>
  <si>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</si>
  <si>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</si>
  <si>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</si>
  <si>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</si>
  <si>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</si>
  <si>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</si>
  <si>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</si>
  <si>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</si>
  <si>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</si>
  <si>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</si>
  <si>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</si>
  <si>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</si>
  <si>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</si>
  <si>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</si>
  <si>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</si>
  <si>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</si>
  <si>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</si>
  <si>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</si>
  <si>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</si>
  <si>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</si>
  <si>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</si>
  <si>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</si>
  <si>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</si>
  <si>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</si>
  <si>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</si>
  <si>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</si>
  <si>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</si>
  <si>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</si>
  <si>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</si>
  <si>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</si>
  <si>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</si>
  <si>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</si>
  <si>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</si>
  <si>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</si>
  <si>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</si>
  <si>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</si>
  <si>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</si>
  <si>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</si>
  <si>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</si>
  <si>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</si>
  <si>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</si>
  <si>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</si>
  <si>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</si>
  <si>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</si>
  <si>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</si>
  <si>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</si>
  <si>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</si>
  <si>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</si>
  <si>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</si>
  <si>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</si>
  <si>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</si>
  <si>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</si>
  <si>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</si>
  <si>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ASSENTO  VASO SANITARIO INFANTIL EM PLASTICO BRANCO</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</si>
  <si>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</si>
  <si>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</si>
  <si>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</si>
  <si>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</si>
  <si>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</si>
  <si>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</si>
  <si>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</si>
  <si>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</si>
  <si>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</si>
  <si>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</si>
  <si>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</si>
  <si>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</si>
  <si>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</si>
  <si>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</si>
  <si>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</si>
  <si>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</si>
  <si>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</si>
  <si>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</si>
  <si>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</si>
  <si>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</si>
  <si>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</si>
  <si>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</si>
  <si>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</si>
  <si>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</si>
  <si>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</si>
  <si>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</si>
  <si>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</si>
  <si>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</si>
  <si>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</si>
  <si>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</si>
  <si>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</si>
  <si>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</si>
  <si>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</si>
  <si>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</si>
  <si>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</si>
  <si>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</si>
  <si>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</si>
  <si>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</si>
  <si>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</si>
  <si>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</si>
  <si>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</si>
  <si>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</si>
  <si>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</si>
  <si>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</si>
  <si>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</si>
  <si>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</si>
  <si>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</si>
  <si>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</si>
  <si>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</si>
  <si>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</si>
  <si>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</si>
  <si>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</si>
  <si>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</si>
  <si>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</si>
  <si>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</si>
  <si>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</si>
  <si>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</si>
  <si>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</si>
  <si>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</si>
  <si>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</si>
  <si>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</si>
  <si>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</si>
  <si>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</si>
  <si>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</si>
  <si>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</si>
  <si>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</si>
  <si>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</si>
  <si>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</si>
  <si>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</si>
  <si>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</si>
  <si>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</si>
  <si>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</si>
  <si>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</si>
  <si>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</si>
  <si>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</si>
  <si>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</si>
  <si>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</si>
  <si>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</si>
  <si>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</si>
  <si>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</si>
  <si>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</si>
  <si>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</si>
  <si>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</si>
  <si>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</si>
  <si>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</si>
  <si>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</si>
  <si>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</si>
  <si>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</si>
  <si>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</si>
  <si>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</si>
  <si>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</si>
  <si>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</si>
  <si>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</si>
  <si>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</si>
  <si>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</si>
  <si>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</si>
  <si>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</si>
  <si>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</si>
  <si>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</si>
  <si>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</si>
  <si>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</si>
  <si>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</si>
  <si>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</si>
  <si>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</si>
  <si>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</si>
  <si>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</si>
  <si>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</si>
  <si>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</si>
  <si>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</si>
  <si>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</si>
  <si>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</si>
  <si>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</si>
  <si>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</si>
  <si>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</si>
  <si>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</si>
  <si>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</si>
  <si>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</si>
  <si>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</si>
  <si>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</si>
  <si>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</si>
  <si>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</si>
  <si>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</si>
  <si>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</si>
  <si>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</si>
  <si>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</si>
  <si>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</si>
  <si>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</si>
  <si>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</si>
  <si>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</si>
  <si>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</si>
  <si>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</si>
  <si>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</si>
  <si>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</si>
  <si>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10 X 30 X 60 CM (E X A X C)</t>
  </si>
  <si>
    <t>BLOCO VEDACAO CONCRETO CELULAR AUTOCLAVADO 15 X 30 X 60 CM (E X A X C)</t>
  </si>
  <si>
    <t>BLOCO VEDACAO CONCRETO CELULAR AUTOCLAVADO 20 X 30 X 60 CM</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</si>
  <si>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</si>
  <si>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</si>
  <si>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</si>
  <si>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</si>
  <si>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</si>
  <si>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RETANGULAR/TIJOLINHO/PAVER/HOLANDES/PARALELEPIPEDO, 20 CM X 10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</si>
  <si>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</si>
  <si>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</si>
  <si>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</si>
  <si>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</si>
  <si>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</si>
  <si>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</si>
  <si>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</si>
  <si>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</si>
  <si>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</si>
  <si>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</si>
  <si>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</si>
  <si>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</si>
  <si>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</si>
  <si>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</si>
  <si>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</si>
  <si>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</si>
  <si>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</si>
  <si>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</si>
  <si>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</si>
  <si>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</si>
  <si>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</si>
  <si>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</si>
  <si>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</si>
  <si>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</si>
  <si>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</si>
  <si>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</si>
  <si>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</si>
  <si>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</si>
  <si>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</si>
  <si>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</si>
  <si>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</si>
  <si>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</si>
  <si>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</si>
  <si>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</si>
  <si>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</si>
  <si>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</si>
  <si>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</si>
  <si>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</si>
  <si>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</si>
  <si>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</si>
  <si>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</si>
  <si>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</si>
  <si>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</si>
  <si>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</si>
  <si>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</si>
  <si>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</si>
  <si>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</si>
  <si>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</si>
  <si>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</si>
  <si>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</si>
  <si>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</si>
  <si>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</si>
  <si>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</si>
  <si>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</si>
  <si>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</si>
  <si>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</si>
  <si>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</si>
  <si>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</si>
  <si>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</si>
  <si>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</si>
  <si>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</si>
  <si>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</si>
  <si>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</si>
  <si>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</si>
  <si>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</si>
  <si>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</si>
  <si>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</si>
  <si>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</si>
  <si>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</si>
  <si>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</si>
  <si>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</si>
  <si>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</si>
  <si>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</si>
  <si>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</si>
  <si>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</si>
  <si>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</si>
  <si>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</si>
  <si>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</si>
  <si>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</si>
  <si>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</si>
  <si>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</si>
  <si>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</si>
  <si>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</si>
  <si>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</si>
  <si>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</si>
  <si>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</si>
  <si>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</si>
  <si>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</si>
  <si>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</si>
  <si>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</si>
  <si>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</si>
  <si>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</si>
  <si>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</si>
  <si>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</si>
  <si>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</si>
  <si>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</si>
  <si>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</si>
  <si>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</si>
  <si>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</si>
  <si>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</si>
  <si>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</si>
  <si>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</si>
  <si>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</si>
  <si>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</si>
  <si>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</si>
  <si>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</si>
  <si>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</si>
  <si>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</si>
  <si>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</si>
  <si>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</si>
  <si>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</si>
  <si>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</si>
  <si>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</si>
  <si>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</si>
  <si>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</si>
  <si>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</si>
  <si>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</si>
  <si>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</si>
  <si>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</si>
  <si>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</si>
  <si>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</si>
  <si>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</si>
  <si>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</si>
  <si>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</si>
  <si>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</si>
  <si>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</si>
  <si>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</si>
  <si>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</si>
  <si>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</si>
  <si>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</si>
  <si>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</si>
  <si>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</si>
  <si>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</si>
  <si>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</si>
  <si>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</si>
  <si>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</si>
  <si>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</si>
  <si>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</si>
  <si>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</si>
  <si>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</si>
  <si>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</si>
  <si>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</si>
  <si>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</si>
  <si>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</si>
  <si>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</si>
  <si>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</si>
  <si>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</si>
  <si>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</si>
  <si>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</si>
  <si>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</si>
  <si>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</si>
  <si>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</si>
  <si>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</si>
  <si>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</si>
  <si>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</si>
  <si>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</si>
  <si>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</si>
  <si>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</si>
  <si>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</si>
  <si>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</si>
  <si>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</si>
  <si>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</si>
  <si>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</si>
  <si>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</si>
  <si>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</si>
  <si>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</si>
  <si>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</si>
  <si>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</si>
  <si>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</si>
  <si>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</si>
  <si>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</si>
  <si>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</si>
  <si>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</si>
  <si>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</si>
  <si>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</si>
  <si>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</si>
  <si>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</si>
  <si>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</si>
  <si>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</si>
  <si>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</si>
  <si>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</si>
  <si>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</si>
  <si>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</si>
  <si>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</si>
  <si>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</si>
  <si>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</si>
  <si>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</si>
  <si>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</si>
  <si>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</si>
  <si>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</si>
  <si>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</si>
  <si>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</si>
  <si>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</si>
  <si>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</si>
  <si>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</si>
  <si>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</si>
  <si>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</si>
  <si>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</si>
  <si>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</si>
  <si>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</si>
  <si>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</si>
  <si>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</si>
  <si>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</si>
  <si>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</si>
  <si>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</si>
  <si>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</si>
  <si>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</si>
  <si>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</si>
  <si>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</si>
  <si>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</si>
  <si>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</si>
  <si>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</si>
  <si>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</si>
  <si>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</si>
  <si>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</si>
  <si>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</si>
  <si>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</si>
  <si>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</si>
  <si>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</si>
  <si>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</si>
  <si>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</si>
  <si>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</si>
  <si>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</si>
  <si>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</si>
  <si>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</si>
  <si>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</si>
  <si>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</si>
  <si>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</si>
  <si>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</si>
  <si>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</si>
  <si>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</si>
  <si>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</si>
  <si>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</si>
  <si>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</si>
  <si>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</si>
  <si>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</si>
  <si>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</si>
  <si>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</si>
  <si>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</si>
  <si>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</si>
  <si>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</si>
  <si>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</si>
  <si>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</si>
  <si>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</si>
  <si>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</si>
  <si>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</si>
  <si>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</si>
  <si>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</si>
  <si>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</si>
  <si>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</si>
  <si>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</si>
  <si>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</si>
  <si>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</si>
  <si>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</si>
  <si>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</si>
  <si>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</si>
  <si>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</si>
  <si>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</si>
  <si>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</si>
  <si>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</si>
  <si>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</si>
  <si>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</si>
  <si>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</si>
  <si>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</si>
  <si>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</si>
  <si>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</si>
  <si>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</si>
  <si>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</si>
  <si>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</si>
  <si>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</si>
  <si>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</si>
  <si>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</si>
  <si>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</si>
  <si>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</si>
  <si>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</si>
  <si>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</si>
  <si>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</si>
  <si>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</si>
  <si>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</si>
  <si>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</si>
  <si>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</si>
  <si>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</si>
  <si>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</si>
  <si>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</si>
  <si>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</si>
  <si>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</si>
  <si>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</si>
  <si>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</si>
  <si>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</si>
  <si>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</si>
  <si>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</si>
  <si>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</si>
  <si>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</si>
  <si>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</si>
  <si>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</si>
  <si>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</si>
  <si>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</si>
  <si>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</si>
  <si>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</si>
  <si>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</si>
  <si>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</si>
  <si>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</si>
  <si>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</si>
  <si>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</si>
  <si>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</si>
  <si>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</si>
  <si>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</si>
  <si>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</si>
  <si>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</si>
  <si>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</si>
  <si>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</si>
  <si>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D'AGUA DE FIBRA DE VIDRO, PARA 500 LITROS, COM TAMPA</t>
  </si>
  <si>
    <t>CAIXA D'AGUA EM POLIETILENO 1000 LITROS, COM TAMPA</t>
  </si>
  <si>
    <t>CAIXA D'AGUA EM POLIETILENO 1500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</si>
  <si>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</si>
  <si>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</si>
  <si>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</si>
  <si>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</si>
  <si>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</si>
  <si>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</si>
  <si>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</si>
  <si>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</si>
  <si>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</si>
  <si>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</si>
  <si>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</si>
  <si>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</si>
  <si>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</si>
  <si>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</si>
  <si>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</si>
  <si>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</si>
  <si>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</si>
  <si>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</si>
  <si>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</si>
  <si>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</si>
  <si>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</si>
  <si>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</si>
  <si>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</si>
  <si>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</si>
  <si>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</si>
  <si>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</si>
  <si>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</si>
  <si>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</si>
  <si>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</si>
  <si>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</si>
  <si>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</si>
  <si>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</si>
  <si>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</si>
  <si>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</si>
  <si>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</si>
  <si>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</si>
  <si>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</si>
  <si>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</si>
  <si>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</si>
  <si>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</si>
  <si>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</si>
  <si>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</si>
  <si>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</si>
  <si>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</si>
  <si>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</si>
  <si>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</si>
  <si>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</si>
  <si>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</si>
  <si>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</si>
  <si>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</si>
  <si>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</si>
  <si>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</si>
  <si>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</si>
  <si>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</si>
  <si>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</si>
  <si>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</si>
  <si>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</si>
  <si>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</si>
  <si>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</si>
  <si>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</si>
  <si>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</si>
  <si>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</si>
  <si>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</si>
  <si>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</si>
  <si>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</si>
  <si>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</si>
  <si>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</si>
  <si>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</si>
  <si>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</si>
  <si>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</si>
  <si>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</si>
  <si>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</si>
  <si>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</si>
  <si>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</si>
  <si>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</si>
  <si>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</si>
  <si>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</si>
  <si>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</si>
  <si>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</si>
  <si>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</si>
  <si>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</si>
  <si>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</si>
  <si>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</si>
  <si>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</si>
  <si>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</si>
  <si>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</si>
  <si>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</si>
  <si>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</si>
  <si>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</si>
  <si>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</si>
  <si>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</si>
  <si>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</si>
  <si>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</si>
  <si>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</si>
  <si>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</si>
  <si>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</si>
  <si>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</si>
  <si>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</si>
  <si>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</si>
  <si>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</si>
  <si>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</si>
  <si>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</si>
  <si>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</si>
  <si>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</si>
  <si>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</si>
  <si>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</si>
  <si>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</si>
  <si>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</si>
  <si>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</si>
  <si>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</si>
  <si>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</si>
  <si>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</si>
  <si>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</si>
  <si>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</si>
  <si>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</si>
  <si>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</si>
  <si>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</si>
  <si>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</si>
  <si>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</si>
  <si>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</si>
  <si>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</si>
  <si>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</si>
  <si>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</si>
  <si>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</si>
  <si>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</si>
  <si>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</si>
  <si>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</si>
  <si>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</si>
  <si>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</si>
  <si>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</si>
  <si>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</si>
  <si>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</si>
  <si>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</si>
  <si>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</si>
  <si>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</si>
  <si>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</si>
  <si>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</si>
  <si>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</si>
  <si>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</si>
  <si>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</si>
  <si>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</si>
  <si>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</si>
  <si>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</si>
  <si>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</si>
  <si>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</si>
  <si>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</si>
  <si>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</si>
  <si>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</si>
  <si>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</si>
  <si>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</si>
  <si>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</si>
  <si>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</si>
  <si>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</si>
  <si>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</si>
  <si>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</si>
  <si>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</si>
  <si>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</si>
  <si>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</si>
  <si>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</si>
  <si>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</si>
  <si>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</si>
  <si>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</si>
  <si>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</si>
  <si>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</si>
  <si>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</si>
  <si>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</si>
  <si>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</si>
  <si>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</si>
  <si>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</si>
  <si>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</si>
  <si>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</si>
  <si>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</si>
  <si>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</si>
  <si>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</si>
  <si>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</si>
  <si>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</si>
  <si>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</si>
  <si>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</si>
  <si>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</si>
  <si>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</si>
  <si>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</si>
  <si>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</si>
  <si>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</si>
  <si>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</si>
  <si>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</si>
  <si>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</si>
  <si>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</si>
  <si>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</si>
  <si>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</si>
  <si>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</si>
  <si>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</si>
  <si>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</si>
  <si>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</si>
  <si>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</si>
  <si>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</si>
  <si>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</si>
  <si>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</si>
  <si>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</si>
  <si>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</si>
  <si>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</si>
  <si>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</si>
  <si>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</si>
  <si>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</si>
  <si>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</si>
  <si>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</si>
  <si>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</si>
  <si>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</si>
  <si>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</si>
  <si>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</si>
  <si>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</si>
  <si>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</si>
  <si>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</si>
  <si>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</si>
  <si>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</si>
  <si>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</si>
  <si>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</si>
  <si>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</si>
  <si>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</si>
  <si>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</si>
  <si>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</si>
  <si>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</si>
  <si>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</si>
  <si>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</si>
  <si>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</si>
  <si>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</si>
  <si>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</si>
  <si>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</si>
  <si>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</si>
  <si>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</si>
  <si>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</si>
  <si>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</si>
  <si>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</si>
  <si>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</si>
  <si>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</si>
  <si>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</si>
  <si>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</si>
  <si>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</si>
  <si>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</si>
  <si>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</si>
  <si>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</si>
  <si>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</si>
  <si>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</si>
  <si>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</si>
  <si>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</si>
  <si>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</si>
  <si>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</si>
  <si>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</si>
  <si>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</si>
  <si>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</si>
  <si>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</si>
  <si>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</si>
  <si>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</si>
  <si>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</si>
  <si>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</si>
  <si>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</si>
  <si>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</si>
  <si>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</si>
  <si>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</si>
  <si>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</si>
  <si>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</si>
  <si>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</si>
  <si>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</si>
  <si>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</si>
  <si>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</si>
  <si>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</si>
  <si>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</si>
  <si>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</si>
  <si>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</si>
  <si>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</si>
  <si>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</si>
  <si>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</si>
  <si>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</si>
  <si>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</si>
  <si>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</si>
  <si>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</si>
  <si>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</si>
  <si>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</si>
  <si>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</si>
  <si>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</si>
  <si>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</si>
  <si>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</si>
  <si>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</si>
  <si>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</si>
  <si>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</si>
  <si>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</si>
  <si>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</si>
  <si>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</si>
  <si>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</si>
  <si>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</si>
  <si>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</si>
  <si>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</si>
  <si>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</si>
  <si>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</si>
  <si>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</si>
  <si>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</si>
  <si>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</si>
  <si>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</si>
  <si>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</si>
  <si>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</si>
  <si>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</si>
  <si>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</si>
  <si>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</si>
  <si>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</si>
  <si>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</si>
  <si>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</si>
  <si>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</si>
  <si>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</si>
  <si>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</si>
  <si>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</si>
  <si>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</si>
  <si>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</si>
  <si>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</si>
  <si>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</si>
  <si>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</si>
  <si>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</si>
  <si>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</si>
  <si>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</si>
  <si>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</si>
  <si>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</si>
  <si>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</si>
  <si>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</si>
  <si>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</si>
  <si>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</si>
  <si>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</si>
  <si>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</si>
  <si>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</si>
  <si>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</si>
  <si>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</si>
  <si>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</si>
  <si>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</si>
  <si>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</si>
  <si>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</si>
  <si>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</si>
  <si>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</si>
  <si>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</si>
  <si>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</si>
  <si>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</si>
  <si>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</si>
  <si>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</si>
  <si>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</si>
  <si>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</si>
  <si>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</si>
  <si>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</si>
  <si>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</si>
  <si>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</si>
  <si>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</si>
  <si>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</si>
  <si>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</si>
  <si>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</si>
  <si>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</si>
  <si>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</si>
  <si>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</si>
  <si>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</si>
  <si>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</si>
  <si>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</si>
  <si>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</si>
  <si>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</si>
  <si>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</si>
  <si>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</si>
  <si>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</si>
  <si>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</si>
  <si>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</si>
  <si>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</si>
  <si>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</si>
  <si>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</si>
  <si>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</si>
  <si>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</si>
  <si>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</si>
  <si>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</si>
  <si>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</si>
  <si>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</si>
  <si>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</si>
  <si>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</si>
  <si>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</si>
  <si>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</si>
  <si>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</si>
  <si>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</si>
  <si>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</si>
  <si>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</si>
  <si>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</si>
  <si>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</si>
  <si>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</si>
  <si>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</si>
  <si>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</si>
  <si>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</si>
  <si>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</si>
  <si>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</si>
  <si>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</si>
  <si>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</si>
  <si>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</si>
  <si>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</si>
  <si>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</si>
  <si>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</si>
  <si>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</si>
  <si>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</si>
  <si>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</si>
  <si>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</si>
  <si>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</si>
  <si>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</si>
  <si>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</si>
  <si>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</si>
  <si>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</si>
  <si>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</si>
  <si>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</si>
  <si>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</si>
  <si>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</si>
  <si>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</si>
  <si>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</si>
  <si>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</si>
  <si>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</si>
  <si>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</si>
  <si>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</si>
  <si>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</si>
  <si>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</si>
  <si>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</si>
  <si>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</si>
  <si>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</si>
  <si>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</si>
  <si>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</si>
  <si>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</si>
  <si>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</si>
  <si>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</si>
  <si>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</si>
  <si>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</si>
  <si>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</si>
  <si>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</si>
  <si>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</si>
  <si>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</si>
  <si>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</si>
  <si>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</si>
  <si>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</si>
  <si>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</si>
  <si>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</si>
  <si>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</si>
  <si>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</si>
  <si>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</si>
  <si>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</si>
  <si>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</si>
  <si>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</si>
  <si>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</si>
  <si>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</si>
  <si>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</si>
  <si>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</si>
  <si>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</si>
  <si>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</si>
  <si>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</si>
  <si>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</si>
  <si>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</si>
  <si>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</si>
  <si>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</si>
  <si>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</si>
  <si>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</si>
  <si>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</si>
  <si>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</si>
  <si>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</si>
  <si>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</si>
  <si>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</si>
  <si>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</si>
  <si>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</si>
  <si>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</si>
  <si>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</si>
  <si>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</si>
  <si>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</si>
  <si>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</si>
  <si>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</si>
  <si>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</si>
  <si>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</si>
  <si>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</si>
  <si>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</si>
  <si>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</si>
  <si>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</si>
  <si>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</si>
  <si>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</si>
  <si>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</si>
  <si>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</si>
  <si>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</si>
  <si>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</si>
  <si>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</si>
  <si>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</si>
  <si>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</si>
  <si>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</si>
  <si>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</si>
  <si>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</si>
  <si>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</si>
  <si>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</si>
  <si>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</si>
  <si>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</si>
  <si>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</si>
  <si>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</si>
  <si>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</si>
  <si>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</si>
  <si>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</si>
  <si>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</si>
  <si>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</si>
  <si>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</si>
  <si>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</si>
  <si>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</si>
  <si>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</si>
  <si>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</si>
  <si>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</si>
  <si>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</si>
  <si>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</si>
  <si>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</si>
  <si>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</si>
  <si>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</si>
  <si>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</si>
  <si>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</si>
  <si>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</si>
  <si>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</si>
  <si>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</si>
  <si>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</si>
  <si>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</si>
  <si>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</si>
  <si>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</si>
  <si>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</si>
  <si>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</si>
  <si>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</si>
  <si>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</si>
  <si>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</si>
  <si>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</si>
  <si>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</si>
  <si>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</si>
  <si>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</si>
  <si>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</si>
  <si>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</si>
  <si>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</si>
  <si>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</si>
  <si>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</si>
  <si>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</si>
  <si>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</si>
  <si>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</si>
  <si>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</si>
  <si>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</si>
  <si>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</si>
  <si>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</si>
  <si>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</si>
  <si>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</si>
  <si>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</si>
  <si>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</si>
  <si>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</si>
  <si>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</si>
  <si>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</si>
  <si>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</si>
  <si>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</si>
  <si>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</si>
  <si>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</si>
  <si>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</si>
  <si>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</si>
  <si>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</si>
  <si>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</si>
  <si>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</si>
  <si>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</si>
  <si>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</si>
  <si>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</si>
  <si>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</si>
  <si>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</si>
  <si>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</si>
  <si>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</si>
  <si>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</si>
  <si>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</si>
  <si>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</si>
  <si>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</si>
  <si>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</si>
  <si>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</si>
  <si>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</si>
  <si>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</si>
  <si>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</si>
  <si>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</si>
  <si>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</si>
  <si>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</si>
  <si>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</si>
  <si>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</si>
  <si>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</si>
  <si>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</si>
  <si>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</si>
  <si>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</si>
  <si>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</si>
  <si>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</si>
  <si>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</si>
  <si>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</si>
  <si>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</si>
  <si>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</si>
  <si>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</si>
  <si>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</si>
  <si>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</si>
  <si>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</si>
  <si>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</si>
  <si>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</si>
  <si>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</si>
  <si>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</si>
  <si>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</si>
  <si>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</si>
  <si>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</si>
  <si>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</si>
  <si>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</si>
  <si>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</si>
  <si>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</si>
  <si>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</si>
  <si>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</si>
  <si>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</si>
  <si>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</si>
  <si>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</si>
  <si>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</si>
  <si>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</si>
  <si>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</si>
  <si>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</si>
  <si>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</si>
  <si>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</si>
  <si>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</si>
  <si>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</si>
  <si>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</si>
  <si>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</si>
  <si>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</si>
  <si>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</si>
  <si>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</si>
  <si>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</si>
  <si>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</si>
  <si>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</si>
  <si>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</si>
  <si>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</si>
  <si>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</si>
  <si>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</si>
  <si>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</si>
  <si>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</si>
  <si>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</si>
  <si>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</si>
  <si>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</si>
  <si>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</si>
  <si>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</si>
  <si>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</si>
  <si>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</si>
  <si>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</si>
  <si>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</si>
  <si>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</si>
  <si>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</si>
  <si>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</si>
  <si>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</si>
  <si>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</si>
  <si>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</si>
  <si>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</si>
  <si>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</si>
  <si>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</si>
  <si>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</si>
  <si>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</si>
  <si>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</si>
  <si>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</si>
  <si>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</si>
  <si>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</si>
  <si>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</si>
  <si>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</si>
  <si>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</si>
  <si>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</si>
  <si>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</si>
  <si>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</si>
  <si>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</si>
  <si>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</si>
  <si>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</si>
  <si>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</si>
  <si>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</si>
  <si>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</si>
  <si>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</si>
  <si>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</si>
  <si>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</si>
  <si>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</si>
  <si>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</si>
  <si>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</si>
  <si>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</si>
  <si>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</si>
  <si>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</si>
  <si>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</si>
  <si>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</si>
  <si>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</si>
  <si>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</si>
  <si>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</si>
  <si>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</si>
  <si>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</si>
  <si>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</si>
  <si>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</si>
  <si>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</si>
  <si>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</si>
  <si>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</si>
  <si>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</si>
  <si>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</si>
  <si>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</si>
  <si>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</si>
  <si>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</si>
  <si>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</si>
  <si>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</si>
  <si>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</si>
  <si>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</si>
  <si>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</si>
  <si>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</si>
  <si>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</si>
  <si>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</si>
  <si>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</si>
  <si>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</si>
  <si>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</si>
  <si>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</si>
  <si>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</si>
  <si>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</si>
  <si>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</si>
  <si>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</si>
  <si>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</si>
  <si>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</si>
  <si>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</si>
  <si>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</si>
  <si>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</si>
  <si>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</si>
  <si>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</si>
  <si>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</si>
  <si>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</si>
  <si>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</si>
  <si>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</si>
  <si>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</si>
  <si>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</si>
  <si>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</si>
  <si>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</si>
  <si>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</si>
  <si>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</si>
  <si>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</si>
  <si>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</si>
  <si>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</si>
  <si>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</si>
  <si>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</si>
  <si>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</si>
  <si>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</si>
  <si>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</si>
  <si>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</si>
  <si>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</si>
  <si>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</si>
  <si>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</si>
  <si>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</si>
  <si>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</si>
  <si>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</si>
  <si>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</si>
  <si>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</si>
  <si>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</si>
  <si>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</si>
  <si>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</si>
  <si>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</si>
  <si>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</si>
  <si>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</si>
  <si>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</si>
  <si>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</si>
  <si>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</si>
  <si>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</si>
  <si>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</si>
  <si>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</si>
  <si>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</si>
  <si>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</si>
  <si>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</si>
  <si>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</si>
  <si>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</si>
  <si>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</si>
  <si>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</si>
  <si>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</si>
  <si>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</si>
  <si>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</si>
  <si>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</si>
  <si>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</si>
  <si>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</si>
  <si>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</si>
  <si>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</si>
  <si>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</si>
  <si>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</si>
  <si>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</si>
  <si>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</si>
  <si>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</si>
  <si>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</si>
  <si>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</si>
  <si>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</si>
  <si>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</si>
  <si>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</si>
  <si>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</si>
  <si>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</si>
  <si>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</si>
  <si>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</si>
  <si>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</si>
  <si>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</si>
  <si>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</si>
  <si>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</si>
  <si>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</si>
  <si>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</si>
  <si>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</si>
  <si>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</si>
  <si>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</si>
  <si>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</si>
  <si>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</si>
  <si>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</si>
  <si>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</si>
  <si>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</si>
  <si>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</si>
  <si>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</si>
  <si>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</si>
  <si>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</si>
  <si>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</si>
  <si>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</si>
  <si>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</si>
  <si>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</si>
  <si>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</si>
  <si>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</si>
  <si>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</si>
  <si>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</si>
  <si>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</si>
  <si>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</si>
  <si>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</si>
  <si>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</si>
  <si>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</si>
  <si>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</si>
  <si>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</si>
  <si>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</si>
  <si>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</si>
  <si>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</si>
  <si>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</si>
  <si>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</si>
  <si>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</si>
  <si>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</si>
  <si>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</si>
  <si>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</si>
  <si>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</si>
  <si>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</si>
  <si>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</si>
  <si>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</si>
  <si>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</si>
  <si>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</si>
  <si>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</si>
  <si>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</si>
  <si>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</si>
  <si>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</si>
  <si>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</si>
  <si>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</si>
  <si>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</si>
  <si>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</si>
  <si>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</si>
  <si>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</si>
  <si>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</si>
  <si>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</si>
  <si>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</si>
  <si>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</si>
  <si>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</si>
  <si>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</si>
  <si>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</si>
  <si>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</si>
  <si>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</si>
  <si>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</si>
  <si>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</si>
  <si>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</si>
  <si>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</si>
  <si>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</si>
  <si>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</si>
  <si>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</si>
  <si>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</si>
  <si>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</si>
  <si>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</si>
  <si>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</si>
  <si>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</si>
  <si>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</si>
  <si>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</si>
  <si>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</si>
  <si>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</si>
  <si>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</si>
  <si>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</si>
  <si>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</si>
  <si>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</si>
  <si>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</si>
  <si>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</si>
  <si>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</si>
  <si>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</si>
  <si>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</si>
  <si>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</si>
  <si>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</si>
  <si>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</si>
  <si>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</si>
  <si>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</si>
  <si>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</si>
  <si>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</si>
  <si>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</si>
  <si>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</si>
  <si>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</si>
  <si>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</si>
  <si>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</si>
  <si>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</si>
  <si>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</si>
  <si>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</si>
  <si>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</si>
  <si>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</si>
  <si>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</si>
  <si>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</si>
  <si>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</si>
  <si>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</si>
  <si>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</si>
  <si>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</si>
  <si>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</si>
  <si>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</si>
  <si>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</si>
  <si>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</si>
  <si>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</si>
  <si>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</si>
  <si>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</si>
  <si>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</si>
  <si>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</si>
  <si>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</si>
  <si>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</si>
  <si>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</si>
  <si>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</si>
  <si>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</si>
  <si>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</si>
  <si>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</si>
  <si>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</si>
  <si>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</si>
  <si>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</si>
  <si>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</si>
  <si>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</si>
  <si>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</si>
  <si>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</si>
  <si>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</si>
  <si>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</si>
  <si>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</si>
  <si>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</si>
  <si>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</si>
  <si>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</si>
  <si>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</si>
  <si>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</si>
  <si>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</si>
  <si>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</si>
  <si>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</si>
  <si>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</si>
  <si>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</si>
  <si>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</si>
  <si>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</si>
  <si>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</si>
  <si>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</si>
  <si>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</si>
  <si>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</si>
  <si>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</si>
  <si>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</si>
  <si>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</si>
  <si>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</si>
  <si>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</si>
  <si>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</si>
  <si>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</si>
  <si>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</si>
  <si>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</si>
  <si>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</si>
  <si>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</si>
  <si>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</si>
  <si>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</si>
  <si>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</si>
  <si>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</si>
  <si>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</si>
  <si>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</si>
  <si>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</si>
  <si>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</si>
  <si>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</si>
  <si>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</si>
  <si>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</si>
  <si>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</si>
  <si>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</si>
  <si>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</si>
  <si>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</si>
  <si>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</si>
  <si>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</si>
  <si>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</si>
  <si>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</si>
  <si>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</si>
  <si>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</si>
  <si>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</si>
  <si>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</si>
  <si>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</si>
  <si>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</si>
  <si>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</si>
  <si>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</si>
  <si>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</si>
  <si>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</si>
  <si>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</si>
  <si>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</si>
  <si>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</si>
  <si>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</si>
  <si>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</si>
  <si>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</si>
  <si>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</si>
  <si>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</si>
  <si>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</si>
  <si>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</si>
  <si>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</si>
  <si>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</si>
  <si>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</si>
  <si>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</si>
  <si>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</si>
  <si>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</si>
  <si>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</si>
  <si>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</si>
  <si>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</si>
  <si>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</si>
  <si>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</si>
  <si>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</si>
  <si>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</si>
  <si>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</si>
  <si>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</si>
  <si>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</si>
  <si>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</si>
  <si>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</si>
  <si>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</si>
  <si>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</si>
  <si>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</si>
  <si>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</si>
  <si>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</si>
  <si>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</si>
  <si>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</si>
  <si>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</si>
  <si>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</si>
  <si>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</si>
  <si>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</si>
  <si>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</si>
  <si>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</si>
  <si>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</si>
  <si>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</si>
  <si>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</si>
  <si>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</si>
  <si>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ENERGIA ELETRICA ATE 2000 KWH INDUSTRIAL, SEM DEMANDA</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</si>
  <si>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</si>
  <si>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</si>
  <si>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</si>
  <si>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</si>
  <si>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</si>
  <si>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</si>
  <si>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</si>
  <si>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</si>
  <si>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</si>
  <si>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</si>
  <si>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</si>
  <si>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</si>
  <si>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</si>
  <si>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</si>
  <si>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</si>
  <si>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</si>
  <si>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</si>
  <si>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</si>
  <si>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</si>
  <si>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</si>
  <si>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</si>
  <si>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</si>
  <si>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</si>
  <si>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</si>
  <si>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</si>
  <si>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</si>
  <si>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</si>
  <si>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</si>
  <si>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</si>
  <si>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</si>
  <si>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</si>
  <si>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</si>
  <si>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</si>
  <si>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</si>
  <si>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</si>
  <si>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</si>
  <si>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</si>
  <si>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</si>
  <si>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</si>
  <si>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</si>
  <si>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</si>
  <si>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</si>
  <si>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</si>
  <si>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</si>
  <si>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</si>
  <si>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</si>
  <si>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</si>
  <si>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</si>
  <si>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</si>
  <si>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</si>
  <si>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</si>
  <si>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</si>
  <si>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</si>
  <si>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</si>
  <si>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</si>
  <si>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</si>
  <si>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</si>
  <si>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</si>
  <si>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</si>
  <si>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</si>
  <si>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</si>
  <si>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</si>
  <si>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</si>
  <si>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</si>
  <si>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</si>
  <si>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</si>
  <si>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</si>
  <si>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</si>
  <si>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</si>
  <si>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</si>
  <si>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</si>
  <si>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</si>
  <si>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</si>
  <si>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</si>
  <si>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ESTOPIM SIMPLES</t>
  </si>
  <si>
    <t>ESTRIBO COM PARAFUSO EM CHAPA DE FERRO FUNDIDO DE 2" X 3/16" X 35 CM, SECAO "U", PARA MADEIRAMENTO DE TELHADO</t>
  </si>
  <si>
    <t>ESTUCADOR</t>
  </si>
  <si>
    <t>ESTUCADOR (MENSALISTA)</t>
  </si>
  <si>
    <t>ETANOL</t>
  </si>
  <si>
    <t>EXTENSAO DE SOLDA 201 ACETILENO, E = *1,5 A 2,5* MM</t>
  </si>
  <si>
    <t>EXTENSAO DE SOLDA 201 GLP, E = *2,5 A 4,0* MM</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</si>
  <si>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</si>
  <si>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</si>
  <si>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</si>
  <si>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</si>
  <si>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</si>
  <si>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</si>
  <si>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</si>
  <si>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</si>
  <si>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</si>
  <si>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</si>
  <si>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</si>
  <si>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</si>
  <si>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</si>
  <si>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</si>
  <si>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</si>
  <si>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</si>
  <si>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</si>
  <si>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</si>
  <si>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</si>
  <si>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</si>
  <si>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</si>
  <si>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</si>
  <si>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</si>
  <si>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</si>
  <si>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</si>
  <si>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</si>
  <si>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</si>
  <si>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</si>
  <si>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</si>
  <si>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</si>
  <si>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</si>
  <si>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</si>
  <si>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</si>
  <si>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</si>
  <si>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</si>
  <si>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</si>
  <si>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</si>
  <si>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</si>
  <si>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</si>
  <si>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</si>
  <si>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</si>
  <si>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</si>
  <si>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</si>
  <si>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</si>
  <si>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</si>
  <si>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</si>
  <si>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</si>
  <si>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</si>
  <si>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</si>
  <si>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</si>
  <si>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</si>
  <si>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</si>
  <si>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</si>
  <si>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</si>
  <si>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</si>
  <si>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</si>
  <si>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</si>
  <si>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</si>
  <si>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</si>
  <si>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</si>
  <si>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</si>
  <si>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</si>
  <si>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</si>
  <si>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</si>
  <si>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</si>
  <si>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</si>
  <si>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</si>
  <si>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</si>
  <si>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</si>
  <si>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</si>
  <si>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</si>
  <si>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</si>
  <si>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</si>
  <si>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</si>
  <si>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</si>
  <si>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</si>
  <si>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</si>
  <si>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</si>
  <si>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</si>
  <si>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</si>
  <si>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</si>
  <si>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FITA ACO INOX PARA CINTAR POSTE, L = 19 MM, E = 0,5 MM (ROLO DE 30M)</t>
  </si>
  <si>
    <t>FITA ADESIVA ANTICORROSIVA DE PVC FLEXIVEL, COR PRETA, PARA PROTECAO TUBULACAO, 50 MM X 30 M (L X C), E= *0,25* MM</t>
  </si>
  <si>
    <t>FITA ADESIVA ASFALTICA ALUMINIZADA MULTIUSO, L = 10 CM, ROLO DE 10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</si>
  <si>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</si>
  <si>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</si>
  <si>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</si>
  <si>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</si>
  <si>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</si>
  <si>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</si>
  <si>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</si>
  <si>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</si>
  <si>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</si>
  <si>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</si>
  <si>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</si>
  <si>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</si>
  <si>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</si>
  <si>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</si>
  <si>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</si>
  <si>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</si>
  <si>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</si>
  <si>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</si>
  <si>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</si>
  <si>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</si>
  <si>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</si>
  <si>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</si>
  <si>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</si>
  <si>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</si>
  <si>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</si>
  <si>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</si>
  <si>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</si>
  <si>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</si>
  <si>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</si>
  <si>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</si>
  <si>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</si>
  <si>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</si>
  <si>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</si>
  <si>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</si>
  <si>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</si>
  <si>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</si>
  <si>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</si>
  <si>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</si>
  <si>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</si>
  <si>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</si>
  <si>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</si>
  <si>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</si>
  <si>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</si>
  <si>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</si>
  <si>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</si>
  <si>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</si>
  <si>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</si>
  <si>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</si>
  <si>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</si>
  <si>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</si>
  <si>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</si>
  <si>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</si>
  <si>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</si>
  <si>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</si>
  <si>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</si>
  <si>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</si>
  <si>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</si>
  <si>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</si>
  <si>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</si>
  <si>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</si>
  <si>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</si>
  <si>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</si>
  <si>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</si>
  <si>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</si>
  <si>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</si>
  <si>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</si>
  <si>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</si>
  <si>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</si>
  <si>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</si>
  <si>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</si>
  <si>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</si>
  <si>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</si>
  <si>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FIO 2 MM, REVESTIDO COM PVC, DIMENSOES 4,0 X 2,0 X 0,3 M (C X L X A)</t>
  </si>
  <si>
    <t>GABIAO SACO MALHA HEXAGONAL 8 X 10 CM (ZN/AL + PVC),  FIO 2,4 MM, DIMENSOES 3,0 X 0,65 M</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</si>
  <si>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</si>
  <si>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</si>
  <si>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</si>
  <si>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</si>
  <si>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</si>
  <si>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</si>
  <si>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</si>
  <si>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</si>
  <si>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</si>
  <si>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GEOTEXTIL NAO TECIDO AGULHADO DE FILAMENTOS CONTINUOS 100% POLIESTER, RESITENCIA A TRACAO = 09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</si>
  <si>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</si>
  <si>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</si>
  <si>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</si>
  <si>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</si>
  <si>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</si>
  <si>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</si>
  <si>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</si>
  <si>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</si>
  <si>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</si>
  <si>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</si>
  <si>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</si>
  <si>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</si>
  <si>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</si>
  <si>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</si>
  <si>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</si>
  <si>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</si>
  <si>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</si>
  <si>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</si>
  <si>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</si>
  <si>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</si>
  <si>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</si>
  <si>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</si>
  <si>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</si>
  <si>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</si>
  <si>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</si>
  <si>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</si>
  <si>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</si>
  <si>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</si>
  <si>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</si>
  <si>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</si>
  <si>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</si>
  <si>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</si>
  <si>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</si>
  <si>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</si>
  <si>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</si>
  <si>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</si>
  <si>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</si>
  <si>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</si>
  <si>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</si>
  <si>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</si>
  <si>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</si>
  <si>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</si>
  <si>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</si>
  <si>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</si>
  <si>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</si>
  <si>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</si>
  <si>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</si>
  <si>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</si>
  <si>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</si>
  <si>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</si>
  <si>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</si>
  <si>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</si>
  <si>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</si>
  <si>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</si>
  <si>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</si>
  <si>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</si>
  <si>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</si>
  <si>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</si>
  <si>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</si>
  <si>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</si>
  <si>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</si>
  <si>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</si>
  <si>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</si>
  <si>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</si>
  <si>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</si>
  <si>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</si>
  <si>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</si>
  <si>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</si>
  <si>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</si>
  <si>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</si>
  <si>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</si>
  <si>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</si>
  <si>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</si>
  <si>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</si>
  <si>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</si>
  <si>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</si>
  <si>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</si>
  <si>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</si>
  <si>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</si>
  <si>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</si>
  <si>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</si>
  <si>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</si>
  <si>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3/4", REVESTIDA COM BAIXA CAMADA DE COBRE, COM CONECTOR TIPO GRAMPO</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</si>
  <si>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</si>
  <si>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</si>
  <si>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</si>
  <si>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</si>
  <si>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</si>
  <si>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</si>
  <si>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</si>
  <si>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</si>
  <si>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</si>
  <si>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</si>
  <si>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</si>
  <si>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</si>
  <si>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</si>
  <si>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</si>
  <si>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</si>
  <si>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</si>
  <si>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</si>
  <si>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</si>
  <si>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</si>
  <si>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</si>
  <si>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</si>
  <si>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</si>
  <si>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</si>
  <si>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</si>
  <si>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</si>
  <si>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</si>
  <si>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</si>
  <si>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</si>
  <si>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</si>
  <si>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</si>
  <si>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</si>
  <si>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</si>
  <si>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</si>
  <si>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</si>
  <si>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</si>
  <si>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</si>
  <si>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</si>
  <si>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</si>
  <si>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</si>
  <si>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</si>
  <si>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</si>
  <si>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</si>
  <si>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</si>
  <si>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</si>
  <si>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</si>
  <si>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</si>
  <si>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</si>
  <si>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</si>
  <si>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</si>
  <si>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</si>
  <si>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</si>
  <si>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</si>
  <si>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</si>
  <si>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</si>
  <si>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</si>
  <si>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</si>
  <si>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</si>
  <si>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</si>
  <si>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</si>
  <si>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</si>
  <si>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</si>
  <si>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</si>
  <si>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</si>
  <si>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</si>
  <si>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</si>
  <si>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</si>
  <si>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</si>
  <si>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</si>
  <si>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</si>
  <si>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</si>
  <si>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</si>
  <si>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</si>
  <si>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</si>
  <si>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</si>
  <si>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</si>
  <si>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</si>
  <si>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</si>
  <si>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</si>
  <si>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</si>
  <si>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</si>
  <si>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</si>
  <si>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</si>
  <si>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</si>
  <si>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</si>
  <si>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</si>
  <si>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</si>
  <si>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</si>
  <si>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</si>
  <si>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</si>
  <si>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</si>
  <si>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</si>
  <si>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</si>
  <si>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</si>
  <si>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</si>
  <si>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</si>
  <si>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</si>
  <si>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</si>
  <si>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</si>
  <si>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</si>
  <si>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</si>
  <si>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</si>
  <si>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</si>
  <si>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</si>
  <si>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</si>
  <si>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</si>
  <si>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</si>
  <si>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</si>
  <si>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</si>
  <si>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</si>
  <si>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</si>
  <si>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</si>
  <si>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</si>
  <si>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</si>
  <si>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</si>
  <si>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</si>
  <si>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</si>
  <si>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</si>
  <si>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</si>
  <si>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</si>
  <si>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</si>
  <si>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</si>
  <si>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</si>
  <si>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</si>
  <si>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</si>
  <si>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</si>
  <si>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</si>
  <si>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</si>
  <si>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</si>
  <si>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</si>
  <si>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</si>
  <si>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</si>
  <si>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</si>
  <si>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</si>
  <si>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</si>
  <si>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</si>
  <si>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</si>
  <si>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</si>
  <si>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</si>
  <si>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</si>
  <si>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</si>
  <si>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</si>
  <si>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</si>
  <si>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</si>
  <si>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</si>
  <si>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</si>
  <si>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</si>
  <si>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</si>
  <si>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</si>
  <si>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</si>
  <si>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</si>
  <si>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</si>
  <si>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</si>
  <si>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</si>
  <si>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</si>
  <si>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</si>
  <si>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</si>
  <si>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</si>
  <si>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</si>
  <si>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</si>
  <si>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</si>
  <si>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</si>
  <si>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</si>
  <si>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</si>
  <si>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</si>
  <si>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</si>
  <si>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</si>
  <si>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</si>
  <si>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</si>
  <si>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</si>
  <si>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</si>
  <si>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</si>
  <si>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</si>
  <si>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</si>
  <si>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</si>
  <si>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</si>
  <si>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</si>
  <si>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</si>
  <si>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</si>
  <si>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</si>
  <si>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</si>
  <si>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</si>
  <si>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</si>
  <si>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</si>
  <si>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</si>
  <si>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</si>
  <si>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</si>
  <si>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</si>
  <si>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</si>
  <si>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</si>
  <si>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</si>
  <si>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</si>
  <si>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</si>
  <si>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</si>
  <si>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</si>
  <si>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</si>
  <si>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</si>
  <si>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</si>
  <si>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</si>
  <si>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</si>
  <si>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</si>
  <si>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</si>
  <si>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</si>
  <si>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</si>
  <si>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</si>
  <si>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</si>
  <si>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</si>
  <si>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</si>
  <si>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</si>
  <si>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</si>
  <si>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</si>
  <si>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</si>
  <si>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</si>
  <si>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</si>
  <si>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</si>
  <si>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</si>
  <si>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</si>
  <si>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</si>
  <si>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</si>
  <si>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</si>
  <si>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</si>
  <si>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</si>
  <si>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</si>
  <si>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</si>
  <si>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</si>
  <si>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</si>
  <si>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</si>
  <si>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</si>
  <si>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</si>
  <si>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27 X 3 MM (ALTURA X ESPESSURA)</t>
  </si>
  <si>
    <t>KIT ACESSORIOS PARA COMPRESSOR DE AR, 5 PECAS (PISTOLAS PINTURA, LIMPEZA E PULVERIZACAO, CALIBRADOR E MANGUEIRA)</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</si>
  <si>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</si>
  <si>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</si>
  <si>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</si>
  <si>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</si>
  <si>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</si>
  <si>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</si>
  <si>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</si>
  <si>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</si>
  <si>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</si>
  <si>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</si>
  <si>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</si>
  <si>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</si>
  <si>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</si>
  <si>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</si>
  <si>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</si>
  <si>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</si>
  <si>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</si>
  <si>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</si>
  <si>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</si>
  <si>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</si>
  <si>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</si>
  <si>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</si>
  <si>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</si>
  <si>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</si>
  <si>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</si>
  <si>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</si>
  <si>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</si>
  <si>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</si>
  <si>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</si>
  <si>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</si>
  <si>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</si>
  <si>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</si>
  <si>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</si>
  <si>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</si>
  <si>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</si>
  <si>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</si>
  <si>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</si>
  <si>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</si>
  <si>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</si>
  <si>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</si>
  <si>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</si>
  <si>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</si>
  <si>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</si>
  <si>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</si>
  <si>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</si>
  <si>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</si>
  <si>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</si>
  <si>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</si>
  <si>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</si>
  <si>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</si>
  <si>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</si>
  <si>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</si>
  <si>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</si>
  <si>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</si>
  <si>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</si>
  <si>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</si>
  <si>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</si>
  <si>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</si>
  <si>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</si>
  <si>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</si>
  <si>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</si>
  <si>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</si>
  <si>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</si>
  <si>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</si>
  <si>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</si>
  <si>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</si>
  <si>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</si>
  <si>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</si>
  <si>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</si>
  <si>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</si>
  <si>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</si>
  <si>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</si>
  <si>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</si>
  <si>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</si>
  <si>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</si>
  <si>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</si>
  <si>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</si>
  <si>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</si>
  <si>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</si>
  <si>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</si>
  <si>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</si>
  <si>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</si>
  <si>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</si>
  <si>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</si>
  <si>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</si>
  <si>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</si>
  <si>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</si>
  <si>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</si>
  <si>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</si>
  <si>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</si>
  <si>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</si>
  <si>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</si>
  <si>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</si>
  <si>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</si>
  <si>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</si>
  <si>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</si>
  <si>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</si>
  <si>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</si>
  <si>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</si>
  <si>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</si>
  <si>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</si>
  <si>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</si>
  <si>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</si>
  <si>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</si>
  <si>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</si>
  <si>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</si>
  <si>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</si>
  <si>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</si>
  <si>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</si>
  <si>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</si>
  <si>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</si>
  <si>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</si>
  <si>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</si>
  <si>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</si>
  <si>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</si>
  <si>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</si>
  <si>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</si>
  <si>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</si>
  <si>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</si>
  <si>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</si>
  <si>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</si>
  <si>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</si>
  <si>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</si>
  <si>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</si>
  <si>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</si>
  <si>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</si>
  <si>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</si>
  <si>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</si>
  <si>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</si>
  <si>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</si>
  <si>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</si>
  <si>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</si>
  <si>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</si>
  <si>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</si>
  <si>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</si>
  <si>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</si>
  <si>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</si>
  <si>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</si>
  <si>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</si>
  <si>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</si>
  <si>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</si>
  <si>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</si>
  <si>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</si>
  <si>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</si>
  <si>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</si>
  <si>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</si>
  <si>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</si>
  <si>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</si>
  <si>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</si>
  <si>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</si>
  <si>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</si>
  <si>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</si>
  <si>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</si>
  <si>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</si>
  <si>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</si>
  <si>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</si>
  <si>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</si>
  <si>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</si>
  <si>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</si>
  <si>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</si>
  <si>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</si>
  <si>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</si>
  <si>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</si>
  <si>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</si>
  <si>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</si>
  <si>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</si>
  <si>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</si>
  <si>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</si>
  <si>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</si>
  <si>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</si>
  <si>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</si>
  <si>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</si>
  <si>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</si>
  <si>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</si>
  <si>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</si>
  <si>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</si>
  <si>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</si>
  <si>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</si>
  <si>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</si>
  <si>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</si>
  <si>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</si>
  <si>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</si>
  <si>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</si>
  <si>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</si>
  <si>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</si>
  <si>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</si>
  <si>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</si>
  <si>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</si>
  <si>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</si>
  <si>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</si>
  <si>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</si>
  <si>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</si>
  <si>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</si>
  <si>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</si>
  <si>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</si>
  <si>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</si>
  <si>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</si>
  <si>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</si>
  <si>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</si>
  <si>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</si>
  <si>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</si>
  <si>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</si>
  <si>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</si>
  <si>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</si>
  <si>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</si>
  <si>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</si>
  <si>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</si>
  <si>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</si>
  <si>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</si>
  <si>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</si>
  <si>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</si>
  <si>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</si>
  <si>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</si>
  <si>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</si>
  <si>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</si>
  <si>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</si>
  <si>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</si>
  <si>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</si>
  <si>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</si>
  <si>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</si>
  <si>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</si>
  <si>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</si>
  <si>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</si>
  <si>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</si>
  <si>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</si>
  <si>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</si>
  <si>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</si>
  <si>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</si>
  <si>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</si>
  <si>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</si>
  <si>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</si>
  <si>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</si>
  <si>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</si>
  <si>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</si>
  <si>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</si>
  <si>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</si>
  <si>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</si>
  <si>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</si>
  <si>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</si>
  <si>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</si>
  <si>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</si>
  <si>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</si>
  <si>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</si>
  <si>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</si>
  <si>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</si>
  <si>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</si>
  <si>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</si>
  <si>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</si>
  <si>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</si>
  <si>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</si>
  <si>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</si>
  <si>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</si>
  <si>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</si>
  <si>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</si>
  <si>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</si>
  <si>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</si>
  <si>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</si>
  <si>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</si>
  <si>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</si>
  <si>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</si>
  <si>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</si>
  <si>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</si>
  <si>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</si>
  <si>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</si>
  <si>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</si>
  <si>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</si>
  <si>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</si>
  <si>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</si>
  <si>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</si>
  <si>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</si>
  <si>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</si>
  <si>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</si>
  <si>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</si>
  <si>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</si>
  <si>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</si>
  <si>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</si>
  <si>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</si>
  <si>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</si>
  <si>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</si>
  <si>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</si>
  <si>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</si>
  <si>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</si>
  <si>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</si>
  <si>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</si>
  <si>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</si>
  <si>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</si>
  <si>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</si>
  <si>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</si>
  <si>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</si>
  <si>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</si>
  <si>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</si>
  <si>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</si>
  <si>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</si>
  <si>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</si>
  <si>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</si>
  <si>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</si>
  <si>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</si>
  <si>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</si>
  <si>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</si>
  <si>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</si>
  <si>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</si>
  <si>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</si>
  <si>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</si>
  <si>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</si>
  <si>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</si>
  <si>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</si>
  <si>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</si>
  <si>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</si>
  <si>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</si>
  <si>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</si>
  <si>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</si>
  <si>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</si>
  <si>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</si>
  <si>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</si>
  <si>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</si>
  <si>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</si>
  <si>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</si>
  <si>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</si>
  <si>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</si>
  <si>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</si>
  <si>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</si>
  <si>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</si>
  <si>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</si>
  <si>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</si>
  <si>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</si>
  <si>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</si>
  <si>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</si>
  <si>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</si>
  <si>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</si>
  <si>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</si>
  <si>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</si>
  <si>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</si>
  <si>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</si>
  <si>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</si>
  <si>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</si>
  <si>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</si>
  <si>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</si>
  <si>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</si>
  <si>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</si>
  <si>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</si>
  <si>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</si>
  <si>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</si>
  <si>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</si>
  <si>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</si>
  <si>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</si>
  <si>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</si>
  <si>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</si>
  <si>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</si>
  <si>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</si>
  <si>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</si>
  <si>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</si>
  <si>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</si>
  <si>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</si>
  <si>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</si>
  <si>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</si>
  <si>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</si>
  <si>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</si>
  <si>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</si>
  <si>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</si>
  <si>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</si>
  <si>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</si>
  <si>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</si>
  <si>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</si>
  <si>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</si>
  <si>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</si>
  <si>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</si>
  <si>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</si>
  <si>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</si>
  <si>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</si>
  <si>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</si>
  <si>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</si>
  <si>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</si>
  <si>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</si>
  <si>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</si>
  <si>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</si>
  <si>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</si>
  <si>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</si>
  <si>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</si>
  <si>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</si>
  <si>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</si>
  <si>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</si>
  <si>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</si>
  <si>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</si>
  <si>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</si>
  <si>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</si>
  <si>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</si>
  <si>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</si>
  <si>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</si>
  <si>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</si>
  <si>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</si>
  <si>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</si>
  <si>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</si>
  <si>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</si>
  <si>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</si>
  <si>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</si>
  <si>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</si>
  <si>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</si>
  <si>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</si>
  <si>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</si>
  <si>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</si>
  <si>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</si>
  <si>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</si>
  <si>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</si>
  <si>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</si>
  <si>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</si>
  <si>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</si>
  <si>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</si>
  <si>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</si>
  <si>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</si>
  <si>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</si>
  <si>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</si>
  <si>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</si>
  <si>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</si>
  <si>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</si>
  <si>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</si>
  <si>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</si>
  <si>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</si>
  <si>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</si>
  <si>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</si>
  <si>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</si>
  <si>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</si>
  <si>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</si>
  <si>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</si>
  <si>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</si>
  <si>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</si>
  <si>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</si>
  <si>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</si>
  <si>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</si>
  <si>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</si>
  <si>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</si>
  <si>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</si>
  <si>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</si>
  <si>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</si>
  <si>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</si>
  <si>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</si>
  <si>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</si>
  <si>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</si>
  <si>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</si>
  <si>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</si>
  <si>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</si>
  <si>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</si>
  <si>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</si>
  <si>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</si>
  <si>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</si>
  <si>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</si>
  <si>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</si>
  <si>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</si>
  <si>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</si>
  <si>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</si>
  <si>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</si>
  <si>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</si>
  <si>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</si>
  <si>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</si>
  <si>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MEIO-FIO OU GUIA DE CONCRETO, PRE-MOLDADO, COMP 1 M, *30 X 15* CM (H X L)</t>
  </si>
  <si>
    <t>MEIO-FIO OU GUIA DE CONCRETO, PRE-MOLDADO, COMP 1 M, *30 X 15/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</si>
  <si>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</si>
  <si>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</si>
  <si>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</si>
  <si>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</si>
  <si>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</si>
  <si>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</si>
  <si>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</si>
  <si>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</si>
  <si>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</si>
  <si>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</si>
  <si>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</si>
  <si>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</si>
  <si>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</si>
  <si>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</si>
  <si>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</si>
  <si>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</si>
  <si>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</si>
  <si>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</si>
  <si>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</si>
  <si>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</si>
  <si>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</si>
  <si>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</si>
  <si>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</si>
  <si>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</si>
  <si>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</si>
  <si>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</si>
  <si>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</si>
  <si>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</si>
  <si>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</si>
  <si>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</si>
  <si>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</si>
  <si>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</si>
  <si>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</si>
  <si>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ESTRUTURAS METALICAS (MENSALISTA)</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</si>
  <si>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</si>
  <si>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</si>
  <si>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</si>
  <si>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</si>
  <si>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</si>
  <si>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</si>
  <si>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</si>
  <si>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</si>
  <si>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</si>
  <si>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</si>
  <si>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</si>
  <si>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</si>
  <si>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</si>
  <si>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</si>
  <si>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</si>
  <si>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</si>
  <si>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</si>
  <si>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</si>
  <si>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</si>
  <si>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</si>
  <si>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</si>
  <si>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</si>
  <si>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</si>
  <si>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</si>
  <si>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</si>
  <si>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</si>
  <si>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</si>
  <si>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</si>
  <si>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</si>
  <si>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</si>
  <si>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</si>
  <si>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</si>
  <si>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</si>
  <si>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</si>
  <si>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</si>
  <si>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</si>
  <si>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</si>
  <si>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</si>
  <si>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</si>
  <si>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</si>
  <si>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</si>
  <si>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</si>
  <si>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</si>
  <si>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</si>
  <si>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</si>
  <si>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</si>
  <si>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</si>
  <si>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</si>
  <si>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</si>
  <si>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</si>
  <si>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</si>
  <si>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</si>
  <si>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</si>
  <si>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</si>
  <si>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</si>
  <si>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</si>
  <si>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</si>
  <si>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</si>
  <si>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</si>
  <si>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</si>
  <si>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</si>
  <si>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</si>
  <si>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</si>
  <si>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</si>
  <si>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</si>
  <si>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</si>
  <si>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</si>
  <si>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</si>
  <si>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</si>
  <si>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</si>
  <si>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</si>
  <si>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</si>
  <si>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</si>
  <si>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</si>
  <si>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</si>
  <si>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</si>
  <si>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</si>
  <si>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</si>
  <si>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</si>
  <si>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</si>
  <si>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</si>
  <si>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</si>
  <si>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 (MENSALISTA)</t>
  </si>
  <si>
    <t>OPERADOR DE BETONEIRA (CAMINHAO)</t>
  </si>
  <si>
    <t>OPERADOR DE BETONEIRA (CAMINHAO)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</si>
  <si>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</si>
  <si>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</si>
  <si>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</si>
  <si>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</si>
  <si>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</si>
  <si>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</si>
  <si>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</si>
  <si>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</si>
  <si>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</si>
  <si>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</si>
  <si>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</si>
  <si>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</si>
  <si>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 (MENSALISTA)</t>
  </si>
  <si>
    <t>OPERADOR DE MARTELETE OU MARTELETEIRO</t>
  </si>
  <si>
    <t>OPERADOR DE MARTELETE OU MARTELETEIRO (MENSALISTA)</t>
  </si>
  <si>
    <t>OPERADOR DE MOTO SCRAPER (MENSALISTA)</t>
  </si>
  <si>
    <t>OPERADOR DE MOTONIVELADORA</t>
  </si>
  <si>
    <t>OPERADOR DE MOTONIVELADORA (MENSALISTA)</t>
  </si>
  <si>
    <t>OPERADOR DE PA CARREGADEIRA</t>
  </si>
  <si>
    <t>OPERADOR DE PA CARREGADEIRA (MENSALISTA)</t>
  </si>
  <si>
    <t>OPERADOR DE PAVIMENTADORA</t>
  </si>
  <si>
    <t>OPERADOR DE ROLO COMPACTADOR</t>
  </si>
  <si>
    <t>OPERADOR DE ROLO COMPACTADOR (MENSALISTA)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</si>
  <si>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</si>
  <si>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</si>
  <si>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</si>
  <si>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</si>
  <si>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</si>
  <si>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</si>
  <si>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</si>
  <si>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</si>
  <si>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</si>
  <si>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</si>
  <si>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</si>
  <si>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</si>
  <si>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</si>
  <si>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</si>
  <si>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</si>
  <si>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</si>
  <si>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</si>
  <si>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</si>
  <si>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</si>
  <si>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</si>
  <si>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</si>
  <si>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</si>
  <si>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</si>
  <si>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</si>
  <si>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</si>
  <si>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</si>
  <si>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</si>
  <si>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</si>
  <si>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</si>
  <si>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</si>
  <si>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</si>
  <si>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</si>
  <si>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</si>
  <si>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</si>
  <si>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</si>
  <si>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</si>
  <si>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</si>
  <si>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</si>
  <si>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</si>
  <si>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</si>
  <si>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</si>
  <si>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</si>
  <si>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</si>
  <si>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</si>
  <si>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</si>
  <si>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</si>
  <si>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</si>
  <si>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</si>
  <si>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</si>
  <si>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</si>
  <si>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</si>
  <si>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</si>
  <si>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</si>
  <si>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</si>
  <si>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</si>
  <si>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</si>
  <si>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</si>
  <si>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</si>
  <si>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</si>
  <si>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</si>
  <si>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</si>
  <si>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</si>
  <si>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</si>
  <si>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</si>
  <si>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</si>
  <si>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</si>
  <si>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</si>
  <si>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</si>
  <si>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</si>
  <si>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</si>
  <si>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</si>
  <si>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</si>
  <si>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</si>
  <si>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</si>
  <si>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</si>
  <si>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</si>
  <si>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</si>
  <si>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</si>
  <si>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</si>
  <si>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</si>
  <si>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</si>
  <si>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</si>
  <si>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</si>
  <si>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</si>
  <si>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</si>
  <si>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</si>
  <si>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</si>
  <si>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</si>
  <si>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</si>
  <si>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</si>
  <si>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</si>
  <si>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PARALELEPIPEDO GRANITICO OU BASALTICO, PARA PAVIMENTACAO, SEM FRETE,  *30 A 35* PECAS POR M2</t>
  </si>
  <si>
    <t>PASTA DESENGRAXANTE PARA MAOS</t>
  </si>
  <si>
    <t>PASTA LUBRIFICANTE PARA TUBOS E CONEXOES COM JUNTA ELASTICA (USO EM PVC, ACO, POLIETILENO E OUTROS) (POTE DE 3.500*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</si>
  <si>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</si>
  <si>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</si>
  <si>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</si>
  <si>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</si>
  <si>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</si>
  <si>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</si>
  <si>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</si>
  <si>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</si>
  <si>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</si>
  <si>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</si>
  <si>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</si>
  <si>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</si>
  <si>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</si>
  <si>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</si>
  <si>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</si>
  <si>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</si>
  <si>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</si>
  <si>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</si>
  <si>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</si>
  <si>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</si>
  <si>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</si>
  <si>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</si>
  <si>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</si>
  <si>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</si>
  <si>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</si>
  <si>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</si>
  <si>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</si>
  <si>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</si>
  <si>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</si>
  <si>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</si>
  <si>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</si>
  <si>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</si>
  <si>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</si>
  <si>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</si>
  <si>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</si>
  <si>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</si>
  <si>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</si>
  <si>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</si>
  <si>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</si>
  <si>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</si>
  <si>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</si>
  <si>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</si>
  <si>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</si>
  <si>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</si>
  <si>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</si>
  <si>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</si>
  <si>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</si>
  <si>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</si>
  <si>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</si>
  <si>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</si>
  <si>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</si>
  <si>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</si>
  <si>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</si>
  <si>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</si>
  <si>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</si>
  <si>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</si>
  <si>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</si>
  <si>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</si>
  <si>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</si>
  <si>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</si>
  <si>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</si>
  <si>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</si>
  <si>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</si>
  <si>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</si>
  <si>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</si>
  <si>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</si>
  <si>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</si>
  <si>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</si>
  <si>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</si>
  <si>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</si>
  <si>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</si>
  <si>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</si>
  <si>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</si>
  <si>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</si>
  <si>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</si>
  <si>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</si>
  <si>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</si>
  <si>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</si>
  <si>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</si>
  <si>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</si>
  <si>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</si>
  <si>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</si>
  <si>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</si>
  <si>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</si>
  <si>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</si>
  <si>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</si>
  <si>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</si>
  <si>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</si>
  <si>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</si>
  <si>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</si>
  <si>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</si>
  <si>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</si>
  <si>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</si>
  <si>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</si>
  <si>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</si>
  <si>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</si>
  <si>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</si>
  <si>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</si>
  <si>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</si>
  <si>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</si>
  <si>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</si>
  <si>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</si>
  <si>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</si>
  <si>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</si>
  <si>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</si>
  <si>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</si>
  <si>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</si>
  <si>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</si>
  <si>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</si>
  <si>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</si>
  <si>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</si>
  <si>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</si>
  <si>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</si>
  <si>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</si>
  <si>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</si>
  <si>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</si>
  <si>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</si>
  <si>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</si>
  <si>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</si>
  <si>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</si>
  <si>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</si>
  <si>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</si>
  <si>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</si>
  <si>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</si>
  <si>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</si>
  <si>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</si>
  <si>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</si>
  <si>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</si>
  <si>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</si>
  <si>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</si>
  <si>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</si>
  <si>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</si>
  <si>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</si>
  <si>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</si>
  <si>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</si>
  <si>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</si>
  <si>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</si>
  <si>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</si>
  <si>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</si>
  <si>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</si>
  <si>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</si>
  <si>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</si>
  <si>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</si>
  <si>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</si>
  <si>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</si>
  <si>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</si>
  <si>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</si>
  <si>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</si>
  <si>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</si>
  <si>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</si>
  <si>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</si>
  <si>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</si>
  <si>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</si>
  <si>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</si>
  <si>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</si>
  <si>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</si>
  <si>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</si>
  <si>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</si>
  <si>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</si>
  <si>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</si>
  <si>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</si>
  <si>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</si>
  <si>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</si>
  <si>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</si>
  <si>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</si>
  <si>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</si>
  <si>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</si>
  <si>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</si>
  <si>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</si>
  <si>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</si>
  <si>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</si>
  <si>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</si>
  <si>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</si>
  <si>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</si>
  <si>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</si>
  <si>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</si>
  <si>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</si>
  <si>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</si>
  <si>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</si>
  <si>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</si>
  <si>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</si>
  <si>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</si>
  <si>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</si>
  <si>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</si>
  <si>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</si>
  <si>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</si>
  <si>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</si>
  <si>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</si>
  <si>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</si>
  <si>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</si>
  <si>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</si>
  <si>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</si>
  <si>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</si>
  <si>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</si>
  <si>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</si>
  <si>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</si>
  <si>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</si>
  <si>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</si>
  <si>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</si>
  <si>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</si>
  <si>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</si>
  <si>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</si>
  <si>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</si>
  <si>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</si>
  <si>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</si>
  <si>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</si>
  <si>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</si>
  <si>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</si>
  <si>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</si>
  <si>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</si>
  <si>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</si>
  <si>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</si>
  <si>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</si>
  <si>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</si>
  <si>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</si>
  <si>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</si>
  <si>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</si>
  <si>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</si>
  <si>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</si>
  <si>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</si>
  <si>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</si>
  <si>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</si>
  <si>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</si>
  <si>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</si>
  <si>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</si>
  <si>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</si>
  <si>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</si>
  <si>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</si>
  <si>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</si>
  <si>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</si>
  <si>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</si>
  <si>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</si>
  <si>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</si>
  <si>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</si>
  <si>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</si>
  <si>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</si>
  <si>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</si>
  <si>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</si>
  <si>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</si>
  <si>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</si>
  <si>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</si>
  <si>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</si>
  <si>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</si>
  <si>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</si>
  <si>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</si>
  <si>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</si>
  <si>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</si>
  <si>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</si>
  <si>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</si>
  <si>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</si>
  <si>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</si>
  <si>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</si>
  <si>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</si>
  <si>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</si>
  <si>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</si>
  <si>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</si>
  <si>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</si>
  <si>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</si>
  <si>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</si>
  <si>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</si>
  <si>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</si>
  <si>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</si>
  <si>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</si>
  <si>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</si>
  <si>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</si>
  <si>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</si>
  <si>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</si>
  <si>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</si>
  <si>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</si>
  <si>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</si>
  <si>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</si>
  <si>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</si>
  <si>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</si>
  <si>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</si>
  <si>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</si>
  <si>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</si>
  <si>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</si>
  <si>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</si>
  <si>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</si>
  <si>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</si>
  <si>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</si>
  <si>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</si>
  <si>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</si>
  <si>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</si>
  <si>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</si>
  <si>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</si>
  <si>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</si>
  <si>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</si>
  <si>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</si>
  <si>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</si>
  <si>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</si>
  <si>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</si>
  <si>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</si>
  <si>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</si>
  <si>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</si>
  <si>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</si>
  <si>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</si>
  <si>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</si>
  <si>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</si>
  <si>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</si>
  <si>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</si>
  <si>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</si>
  <si>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</si>
  <si>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</si>
  <si>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</si>
  <si>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</si>
  <si>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</si>
  <si>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</si>
  <si>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</si>
  <si>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</si>
  <si>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</si>
  <si>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</si>
  <si>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</si>
  <si>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</si>
  <si>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</si>
  <si>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</si>
  <si>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</si>
  <si>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</si>
  <si>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</si>
  <si>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</si>
  <si>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</si>
  <si>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</si>
  <si>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</si>
  <si>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</si>
  <si>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</si>
  <si>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</si>
  <si>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</si>
  <si>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</si>
  <si>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</si>
  <si>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</si>
  <si>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</si>
  <si>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</si>
  <si>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</si>
  <si>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</si>
  <si>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</si>
  <si>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</si>
  <si>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</si>
  <si>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</si>
  <si>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</si>
  <si>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</si>
  <si>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</si>
  <si>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</si>
  <si>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</si>
  <si>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</si>
  <si>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</si>
  <si>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</si>
  <si>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</si>
  <si>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</si>
  <si>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</si>
  <si>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</si>
  <si>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</si>
  <si>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</si>
  <si>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</si>
  <si>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</si>
  <si>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</si>
  <si>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</si>
  <si>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</si>
  <si>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</si>
  <si>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</si>
  <si>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</si>
  <si>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</si>
  <si>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</si>
  <si>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</si>
  <si>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</si>
  <si>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</si>
  <si>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</si>
  <si>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</si>
  <si>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</si>
  <si>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</si>
  <si>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</si>
  <si>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</si>
  <si>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</si>
  <si>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</si>
  <si>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</si>
  <si>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</si>
  <si>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</si>
  <si>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</si>
  <si>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</si>
  <si>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</si>
  <si>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</si>
  <si>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</si>
  <si>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</si>
  <si>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</si>
  <si>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</si>
  <si>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</si>
  <si>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</si>
  <si>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</si>
  <si>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</si>
  <si>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</si>
  <si>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</si>
  <si>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</si>
  <si>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</si>
  <si>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</si>
  <si>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</si>
  <si>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</si>
  <si>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</si>
  <si>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</si>
  <si>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</si>
  <si>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</si>
  <si>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</si>
  <si>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</si>
  <si>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</si>
  <si>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</si>
  <si>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</si>
  <si>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</si>
  <si>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</si>
  <si>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</si>
  <si>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</si>
  <si>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</si>
  <si>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</si>
  <si>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</si>
  <si>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</si>
  <si>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</si>
  <si>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</si>
  <si>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</si>
  <si>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</si>
  <si>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</si>
  <si>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</si>
  <si>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</si>
  <si>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</si>
  <si>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</si>
  <si>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</si>
  <si>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</si>
  <si>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</si>
  <si>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</si>
  <si>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</si>
  <si>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</si>
  <si>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</si>
  <si>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</si>
  <si>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</si>
  <si>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</si>
  <si>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</si>
  <si>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</si>
  <si>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</si>
  <si>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</si>
  <si>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</si>
  <si>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</si>
  <si>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</si>
  <si>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</si>
  <si>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</si>
  <si>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</si>
  <si>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</si>
  <si>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</si>
  <si>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</si>
  <si>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</si>
  <si>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</si>
  <si>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</si>
  <si>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</si>
  <si>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</si>
  <si>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</si>
  <si>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</si>
  <si>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</si>
  <si>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</si>
  <si>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</si>
  <si>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</si>
  <si>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</si>
  <si>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</si>
  <si>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</si>
  <si>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</si>
  <si>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</si>
  <si>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</si>
  <si>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</si>
  <si>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</si>
  <si>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</si>
  <si>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</si>
  <si>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</si>
  <si>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</si>
  <si>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</si>
  <si>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</si>
  <si>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</si>
  <si>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</si>
  <si>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</si>
  <si>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</si>
  <si>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</si>
  <si>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</si>
  <si>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</si>
  <si>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</si>
  <si>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</si>
  <si>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</si>
  <si>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</si>
  <si>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</si>
  <si>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</si>
  <si>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</si>
  <si>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</si>
  <si>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</si>
  <si>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</si>
  <si>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</si>
  <si>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</si>
  <si>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</si>
  <si>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</si>
  <si>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</si>
  <si>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</si>
  <si>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</si>
  <si>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</si>
  <si>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</si>
  <si>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</si>
  <si>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</si>
  <si>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</si>
  <si>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</si>
  <si>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</si>
  <si>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</si>
  <si>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</si>
  <si>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</si>
  <si>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</si>
  <si>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</si>
  <si>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</si>
  <si>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</si>
  <si>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</si>
  <si>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</si>
  <si>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</si>
  <si>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</si>
  <si>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</si>
  <si>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</si>
  <si>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</si>
  <si>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</si>
  <si>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</si>
  <si>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</si>
  <si>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</si>
  <si>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</si>
  <si>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</si>
  <si>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</si>
  <si>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</si>
  <si>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</si>
  <si>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</si>
  <si>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</si>
  <si>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</si>
  <si>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</si>
  <si>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</si>
  <si>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</si>
  <si>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</si>
  <si>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</si>
  <si>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</si>
  <si>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</si>
  <si>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</si>
  <si>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</si>
  <si>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</si>
  <si>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</si>
  <si>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</si>
  <si>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</si>
  <si>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</si>
  <si>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</si>
  <si>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</si>
  <si>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</si>
  <si>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</si>
  <si>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</si>
  <si>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</si>
  <si>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</si>
  <si>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</si>
  <si>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</si>
  <si>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</si>
  <si>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</si>
  <si>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</si>
  <si>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</si>
  <si>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</si>
  <si>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</si>
  <si>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</si>
  <si>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</si>
  <si>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</si>
  <si>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</si>
  <si>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</si>
  <si>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</si>
  <si>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</si>
  <si>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</si>
  <si>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</si>
  <si>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</si>
  <si>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</si>
  <si>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</si>
  <si>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</si>
  <si>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</si>
  <si>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</si>
  <si>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</si>
  <si>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</si>
  <si>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</si>
  <si>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</si>
  <si>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</si>
  <si>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</si>
  <si>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</si>
  <si>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</si>
  <si>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</si>
  <si>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</si>
  <si>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SODA CAUSTICA EM ESCAMAS</t>
  </si>
  <si>
    <t>SOLDA EM VARETA FOSCOPER, D = *2,5* MM  X COMPRIMENTO 500 MM</t>
  </si>
  <si>
    <t>SOLDA ESTANHO/COBRE PARA CONEXOES DE COBRE, FIO 2,5 MM, CARRETEL 500 GR (SEM CHUMBO)</t>
  </si>
  <si>
    <t>SOLDADOR</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</si>
  <si>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</si>
  <si>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</si>
  <si>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</si>
  <si>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</si>
  <si>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</si>
  <si>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</si>
  <si>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</si>
  <si>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</si>
  <si>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</si>
  <si>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</si>
  <si>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</si>
  <si>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</si>
  <si>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</si>
  <si>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</si>
  <si>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</si>
  <si>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</si>
  <si>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</si>
  <si>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</si>
  <si>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</si>
  <si>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</si>
  <si>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</si>
  <si>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</si>
  <si>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</si>
  <si>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</si>
  <si>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</si>
  <si>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</si>
  <si>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</si>
  <si>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</si>
  <si>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</si>
  <si>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</si>
  <si>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</si>
  <si>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</si>
  <si>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</si>
  <si>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</si>
  <si>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</si>
  <si>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</si>
  <si>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</si>
  <si>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</si>
  <si>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</si>
  <si>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</si>
  <si>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</si>
  <si>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</si>
  <si>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</si>
  <si>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</si>
  <si>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</si>
  <si>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</si>
  <si>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</si>
  <si>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</si>
  <si>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</si>
  <si>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</si>
  <si>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</si>
  <si>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</si>
  <si>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</si>
  <si>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</si>
  <si>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</si>
  <si>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</si>
  <si>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</si>
  <si>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</si>
  <si>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</si>
  <si>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</si>
  <si>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</si>
  <si>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</si>
  <si>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</si>
  <si>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</si>
  <si>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</si>
  <si>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</si>
  <si>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</si>
  <si>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</si>
  <si>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</si>
  <si>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</si>
  <si>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</si>
  <si>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</si>
  <si>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</si>
  <si>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</si>
  <si>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</si>
  <si>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</si>
  <si>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</si>
  <si>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</si>
  <si>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</si>
  <si>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</si>
  <si>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</si>
  <si>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</si>
  <si>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</si>
  <si>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</si>
  <si>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</si>
  <si>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</si>
  <si>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</si>
  <si>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</si>
  <si>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</si>
  <si>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</si>
  <si>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</si>
  <si>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</si>
  <si>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</si>
  <si>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</si>
  <si>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</si>
  <si>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</si>
  <si>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</si>
  <si>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</si>
  <si>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</si>
  <si>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</si>
  <si>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</si>
  <si>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</si>
  <si>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</si>
  <si>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</si>
  <si>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</si>
  <si>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</si>
  <si>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</si>
  <si>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</si>
  <si>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</si>
  <si>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</si>
  <si>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</si>
  <si>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</si>
  <si>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</si>
  <si>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</si>
  <si>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</si>
  <si>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</si>
  <si>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</si>
  <si>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</si>
  <si>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</si>
  <si>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</si>
  <si>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</si>
  <si>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</si>
  <si>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</si>
  <si>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</si>
  <si>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</si>
  <si>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</si>
  <si>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</si>
  <si>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</si>
  <si>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</si>
  <si>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</si>
  <si>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</si>
  <si>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</si>
  <si>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</si>
  <si>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</si>
  <si>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</si>
  <si>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</si>
  <si>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</si>
  <si>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</si>
  <si>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</si>
  <si>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</si>
  <si>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</si>
  <si>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</si>
  <si>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</si>
  <si>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</si>
  <si>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</si>
  <si>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</si>
  <si>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</si>
  <si>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</si>
  <si>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</si>
  <si>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</si>
  <si>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</si>
  <si>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</si>
  <si>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</si>
  <si>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</si>
  <si>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</si>
  <si>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</si>
  <si>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</si>
  <si>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</si>
  <si>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</si>
  <si>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</si>
  <si>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</si>
  <si>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</si>
  <si>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</si>
  <si>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</si>
  <si>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</si>
  <si>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</si>
  <si>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</si>
  <si>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</si>
  <si>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</si>
  <si>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</si>
  <si>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</si>
  <si>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</si>
  <si>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</si>
  <si>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</si>
  <si>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</si>
  <si>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</si>
  <si>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</si>
  <si>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</si>
  <si>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</si>
  <si>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</si>
  <si>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</si>
  <si>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</si>
  <si>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</si>
  <si>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</si>
  <si>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</si>
  <si>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</si>
  <si>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</si>
  <si>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</si>
  <si>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</si>
  <si>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</si>
  <si>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</si>
  <si>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</si>
  <si>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</si>
  <si>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</si>
  <si>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</si>
  <si>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</si>
  <si>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</si>
  <si>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</si>
  <si>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</si>
  <si>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</si>
  <si>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</si>
  <si>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</si>
  <si>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</si>
  <si>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</si>
  <si>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</si>
  <si>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</si>
  <si>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</si>
  <si>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</si>
  <si>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</si>
  <si>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</si>
  <si>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</si>
  <si>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</si>
  <si>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</si>
  <si>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</si>
  <si>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</si>
  <si>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</si>
  <si>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</si>
  <si>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</si>
  <si>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</si>
  <si>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</si>
  <si>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</si>
  <si>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</si>
  <si>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</si>
  <si>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</si>
  <si>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</si>
  <si>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</si>
  <si>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</si>
  <si>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</si>
  <si>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</si>
  <si>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</si>
  <si>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</si>
  <si>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</si>
  <si>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</si>
  <si>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</si>
  <si>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</si>
  <si>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</si>
  <si>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</si>
  <si>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</si>
  <si>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</si>
  <si>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</si>
  <si>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</si>
  <si>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</si>
  <si>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</si>
  <si>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</si>
  <si>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</si>
  <si>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</si>
  <si>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</si>
  <si>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</si>
  <si>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</si>
  <si>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</si>
  <si>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</si>
  <si>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</si>
  <si>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</si>
  <si>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</si>
  <si>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</si>
  <si>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</si>
  <si>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</si>
  <si>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</si>
  <si>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</si>
  <si>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</si>
  <si>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</si>
  <si>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</si>
  <si>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</si>
  <si>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</si>
  <si>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</si>
  <si>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</si>
  <si>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</si>
  <si>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</si>
  <si>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</si>
  <si>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</si>
  <si>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</si>
  <si>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</si>
  <si>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</si>
  <si>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</si>
  <si>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</si>
  <si>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</si>
  <si>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</si>
  <si>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</si>
  <si>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</si>
  <si>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</si>
  <si>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</si>
  <si>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</si>
  <si>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</si>
  <si>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</si>
  <si>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</si>
  <si>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</si>
  <si>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FRANCESA, COMPRIMENTO DE *40* CM, RENDIMENTO DE *16* TELHAS/M2</t>
  </si>
  <si>
    <t>TELHA CERAMICA TIPO PAULISTA, COMPRIMENTO DE *48* CM, RENDIMENTO DE *26* TELHAS/M2</t>
  </si>
  <si>
    <t>TELHA CERAMICA TIPO PLAN, COMPRIMENTO DE *47* CM, RENDIMENTO DE *26*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</si>
  <si>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</si>
  <si>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</si>
  <si>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</si>
  <si>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</si>
  <si>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</si>
  <si>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</si>
  <si>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</si>
  <si>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</si>
  <si>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</si>
  <si>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</si>
  <si>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</si>
  <si>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</si>
  <si>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</si>
  <si>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</si>
  <si>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</si>
  <si>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</si>
  <si>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</si>
  <si>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</si>
  <si>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</si>
  <si>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</si>
  <si>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</si>
  <si>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</si>
  <si>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</si>
  <si>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</si>
  <si>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</si>
  <si>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</si>
  <si>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</si>
  <si>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</si>
  <si>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</si>
  <si>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</si>
  <si>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</si>
  <si>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</si>
  <si>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</si>
  <si>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</si>
  <si>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</si>
  <si>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</si>
  <si>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</si>
  <si>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</si>
  <si>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</si>
  <si>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</si>
  <si>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</si>
  <si>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</si>
  <si>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</si>
  <si>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</si>
  <si>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</si>
  <si>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</si>
  <si>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</si>
  <si>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</si>
  <si>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</si>
  <si>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</si>
  <si>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</si>
  <si>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</si>
  <si>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</si>
  <si>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</si>
  <si>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</si>
  <si>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</si>
  <si>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</si>
  <si>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</si>
  <si>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</si>
  <si>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</si>
  <si>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</si>
  <si>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</si>
  <si>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</si>
  <si>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</si>
  <si>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</si>
  <si>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</si>
  <si>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</si>
  <si>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</si>
  <si>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</si>
  <si>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</si>
  <si>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</si>
  <si>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</si>
  <si>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</si>
  <si>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</si>
  <si>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</si>
  <si>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</si>
  <si>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</si>
  <si>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</si>
  <si>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</si>
  <si>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</si>
  <si>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</si>
  <si>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</si>
  <si>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</si>
  <si>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</si>
  <si>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</si>
  <si>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</si>
  <si>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</si>
  <si>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</si>
  <si>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</si>
  <si>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</si>
  <si>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</si>
  <si>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</si>
  <si>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</si>
  <si>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</si>
  <si>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</si>
  <si>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</si>
  <si>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</si>
  <si>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</si>
  <si>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</si>
  <si>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</si>
  <si>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</si>
  <si>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</si>
  <si>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</si>
  <si>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</si>
  <si>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</si>
  <si>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</si>
  <si>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</si>
  <si>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</si>
  <si>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</si>
  <si>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</si>
  <si>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</si>
  <si>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</si>
  <si>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</si>
  <si>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</si>
  <si>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</si>
  <si>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</si>
  <si>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</si>
  <si>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</si>
  <si>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</si>
  <si>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</si>
  <si>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</si>
  <si>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</si>
  <si>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</si>
  <si>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</si>
  <si>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</si>
  <si>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</si>
  <si>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</si>
  <si>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</si>
  <si>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</si>
  <si>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</si>
  <si>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</si>
  <si>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</si>
  <si>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</si>
  <si>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</si>
  <si>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</si>
  <si>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</si>
  <si>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</si>
  <si>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</si>
  <si>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</si>
  <si>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</si>
  <si>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</si>
  <si>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</si>
  <si>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</si>
  <si>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</si>
  <si>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</si>
  <si>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</si>
  <si>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</si>
  <si>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</si>
  <si>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</si>
  <si>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</si>
  <si>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</si>
  <si>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</si>
  <si>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</si>
  <si>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</si>
  <si>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</si>
  <si>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</si>
  <si>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</si>
  <si>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</si>
  <si>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</si>
  <si>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</si>
  <si>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</si>
  <si>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</si>
  <si>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</si>
  <si>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</si>
  <si>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</si>
  <si>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</si>
  <si>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</si>
  <si>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</si>
  <si>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</si>
  <si>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</si>
  <si>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</si>
  <si>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</si>
  <si>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</si>
  <si>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</si>
  <si>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</si>
  <si>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</si>
  <si>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</si>
  <si>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</si>
  <si>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</si>
  <si>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</si>
  <si>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</si>
  <si>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</si>
  <si>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</si>
  <si>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</si>
  <si>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</si>
  <si>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</si>
  <si>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</si>
  <si>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</si>
  <si>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</si>
  <si>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</si>
  <si>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</si>
  <si>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</si>
  <si>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</si>
  <si>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</si>
  <si>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</si>
  <si>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</si>
  <si>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</si>
  <si>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</si>
  <si>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</si>
  <si>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</si>
  <si>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</si>
  <si>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</si>
  <si>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</si>
  <si>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</si>
  <si>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</si>
  <si>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</si>
  <si>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</si>
  <si>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</si>
  <si>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</si>
  <si>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</si>
  <si>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</si>
  <si>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</si>
  <si>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</si>
  <si>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</si>
  <si>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</si>
  <si>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</si>
  <si>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</si>
  <si>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</si>
  <si>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</si>
  <si>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</si>
  <si>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</si>
  <si>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</si>
  <si>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</si>
  <si>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</si>
  <si>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</si>
  <si>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</si>
  <si>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</si>
  <si>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</si>
  <si>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</si>
  <si>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</si>
  <si>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</si>
  <si>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</si>
  <si>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</si>
  <si>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</si>
  <si>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</si>
  <si>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</si>
  <si>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</si>
  <si>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</si>
  <si>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</si>
  <si>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</si>
  <si>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</si>
  <si>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</si>
  <si>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</si>
  <si>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</si>
  <si>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</si>
  <si>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</si>
  <si>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</si>
  <si>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</si>
  <si>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</si>
  <si>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</si>
  <si>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</si>
  <si>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</si>
  <si>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</si>
  <si>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</si>
  <si>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</si>
  <si>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</si>
  <si>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</si>
  <si>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</si>
  <si>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</si>
  <si>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</si>
  <si>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</si>
  <si>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</si>
  <si>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</si>
  <si>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</si>
  <si>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</si>
  <si>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</si>
  <si>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</si>
  <si>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</si>
  <si>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</si>
  <si>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</si>
  <si>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</si>
  <si>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</si>
  <si>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</si>
  <si>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</si>
  <si>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</si>
  <si>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</si>
  <si>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</si>
  <si>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</si>
  <si>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</si>
  <si>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</si>
  <si>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</si>
  <si>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</si>
  <si>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</si>
  <si>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</si>
  <si>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</si>
  <si>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</si>
  <si>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</si>
  <si>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</si>
  <si>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</si>
  <si>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</si>
  <si>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</si>
  <si>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</si>
  <si>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</si>
  <si>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</si>
  <si>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</si>
  <si>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</si>
  <si>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</si>
  <si>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</si>
  <si>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</si>
  <si>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</si>
  <si>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</si>
  <si>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</si>
  <si>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</si>
  <si>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</si>
  <si>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</si>
  <si>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</si>
  <si>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</si>
  <si>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</si>
  <si>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</si>
  <si>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</si>
  <si>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</si>
  <si>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</si>
  <si>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</si>
  <si>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</si>
  <si>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</si>
  <si>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</si>
  <si>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</si>
  <si>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</si>
  <si>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</si>
  <si>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</si>
  <si>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</si>
  <si>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</si>
  <si>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</si>
  <si>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</si>
  <si>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</si>
  <si>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</si>
  <si>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</si>
  <si>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</si>
  <si>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</si>
  <si>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</si>
  <si>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</si>
  <si>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</si>
  <si>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</si>
  <si>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</si>
  <si>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</si>
  <si>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</si>
  <si>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</si>
  <si>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</si>
  <si>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</si>
  <si>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</si>
  <si>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</si>
  <si>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</si>
  <si>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</si>
  <si>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</si>
  <si>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</si>
  <si>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</si>
  <si>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</si>
  <si>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</si>
  <si>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</si>
  <si>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</si>
  <si>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</si>
  <si>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</si>
  <si>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</si>
  <si>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</si>
  <si>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</si>
  <si>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</si>
  <si>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</si>
  <si>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</si>
  <si>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</si>
  <si>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</si>
  <si>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</si>
  <si>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</si>
  <si>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</si>
  <si>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</si>
  <si>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</si>
  <si>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</si>
  <si>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</si>
  <si>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</si>
  <si>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</si>
  <si>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</si>
  <si>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</si>
  <si>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</si>
  <si>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</si>
  <si>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</si>
  <si>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</si>
  <si>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</si>
  <si>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</si>
  <si>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</si>
  <si>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</si>
  <si>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</si>
  <si>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</si>
  <si>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</si>
  <si>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</si>
  <si>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</si>
  <si>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</si>
  <si>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</si>
  <si>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</si>
  <si>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</si>
  <si>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</si>
  <si>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</si>
  <si>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</si>
  <si>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</si>
  <si>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</si>
  <si>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</si>
  <si>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</si>
  <si>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</si>
  <si>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</si>
  <si>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</si>
  <si>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</si>
  <si>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</si>
  <si>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</si>
  <si>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</si>
  <si>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</si>
  <si>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</si>
  <si>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</si>
  <si>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</si>
  <si>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</si>
  <si>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</si>
  <si>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</si>
  <si>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</si>
  <si>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</si>
  <si>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</si>
  <si>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</si>
  <si>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</si>
  <si>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</si>
  <si>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</si>
  <si>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</si>
  <si>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</si>
  <si>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</si>
  <si>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</si>
  <si>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</si>
  <si>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</si>
  <si>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</si>
  <si>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</si>
  <si>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</si>
  <si>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</si>
  <si>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</si>
  <si>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</si>
  <si>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</si>
  <si>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</si>
  <si>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</si>
  <si>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</si>
  <si>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</si>
  <si>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</si>
  <si>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</si>
  <si>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</si>
  <si>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</si>
  <si>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</si>
  <si>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</si>
  <si>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</si>
  <si>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</si>
  <si>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</si>
  <si>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</si>
  <si>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</si>
  <si>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</si>
  <si>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</si>
  <si>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</si>
  <si>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</si>
  <si>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</si>
  <si>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</si>
  <si>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</si>
  <si>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</si>
  <si>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</si>
  <si>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</si>
  <si>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</si>
  <si>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</si>
  <si>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</si>
  <si>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</si>
  <si>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</si>
  <si>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</si>
  <si>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</si>
  <si>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</si>
  <si>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</si>
  <si>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</si>
  <si>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</si>
  <si>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</si>
  <si>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</si>
  <si>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</si>
  <si>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</si>
  <si>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</si>
  <si>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</si>
  <si>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</si>
  <si>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</si>
  <si>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</si>
  <si>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</si>
  <si>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</si>
  <si>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</si>
  <si>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</si>
  <si>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</si>
  <si>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</si>
  <si>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</si>
  <si>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</si>
  <si>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</si>
  <si>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</si>
  <si>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</si>
  <si>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</si>
  <si>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</si>
  <si>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</si>
  <si>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</si>
  <si>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</si>
  <si>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</si>
  <si>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</si>
  <si>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</si>
  <si>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</si>
  <si>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</si>
  <si>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</si>
  <si>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</si>
  <si>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</si>
  <si>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</si>
  <si>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</si>
  <si>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</si>
  <si>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</si>
  <si>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</si>
  <si>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</si>
  <si>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</si>
  <si>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</si>
  <si>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</si>
  <si>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</si>
  <si>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</si>
  <si>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</si>
  <si>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</si>
  <si>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</si>
  <si>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</si>
  <si>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</si>
  <si>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</si>
  <si>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</si>
  <si>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</si>
  <si>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</si>
  <si>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</si>
  <si>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</si>
  <si>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</si>
  <si>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</si>
  <si>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</si>
  <si>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</si>
  <si>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</si>
  <si>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</si>
  <si>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</si>
  <si>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</si>
  <si>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</si>
  <si>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</si>
  <si>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</si>
  <si>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</si>
  <si>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</si>
  <si>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</si>
  <si>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</si>
  <si>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</si>
  <si>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VEICULO DE PASSEIO COM MOTOR 1.0 FLEX, POTENCIA 72/85 CV, 5 PORTAS, COR SOLIDA, BASICO</t>
  </si>
  <si>
    <t>VEICULO DE PASSEIO COM MOTOR 1.6 FLEX, POTENCIA 101/104 CV, 4 PORTAS</t>
  </si>
  <si>
    <t>VEICULO TIPO  MINI FURGAO COM MOTOR ENTRE *1.4 A 1.6* FLEX, 2 PORTAS</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</si>
  <si>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</si>
  <si>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</si>
  <si>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</si>
  <si>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</si>
  <si>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</si>
  <si>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</si>
  <si>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</si>
  <si>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</si>
  <si>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</si>
  <si>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</si>
  <si>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</si>
  <si>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</si>
  <si>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</si>
  <si>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</si>
  <si>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</si>
  <si>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</si>
  <si>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</si>
  <si>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</si>
  <si>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</si>
  <si>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</si>
  <si>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</si>
  <si>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</si>
  <si>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</si>
  <si>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</si>
  <si>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</si>
  <si>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</si>
  <si>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</si>
  <si>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</si>
  <si>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</si>
  <si>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</si>
  <si>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</si>
  <si>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</si>
  <si>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</si>
  <si>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</si>
  <si>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</si>
  <si>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</si>
  <si>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</si>
  <si>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</si>
  <si>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</si>
  <si>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</si>
  <si>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</si>
  <si>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</si>
  <si>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</si>
  <si>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</si>
  <si>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</si>
  <si>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</si>
  <si>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</si>
  <si>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</si>
  <si>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</si>
  <si>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</si>
  <si>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</si>
  <si>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</si>
  <si>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</si>
  <si>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</si>
  <si>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</si>
  <si>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</si>
  <si>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</si>
  <si>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</si>
  <si>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</si>
  <si>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</si>
  <si>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</si>
  <si>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</si>
  <si>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</si>
  <si>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</si>
  <si>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</si>
  <si>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</si>
  <si>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</si>
  <si>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</si>
  <si>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</si>
  <si>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</si>
  <si>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</si>
  <si>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</si>
  <si>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</si>
  <si>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</si>
  <si>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</si>
  <si>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</si>
  <si>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</si>
  <si>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</si>
  <si>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</si>
  <si>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M2/MES</t>
  </si>
  <si>
    <t xml:space="preserve">310ML </t>
  </si>
  <si>
    <t>PREÇO MEDIANO (R$)</t>
  </si>
  <si>
    <t>ABE-FIL-005</t>
  </si>
  <si>
    <t>FILTROS ANAERÓBICOS COM DIÂMETRO 250 CM E PROFUNDIDADE ÚTIL DE 160 CM, INSTALADOS, INCLUSIVE BOTA FORA DE MATERIAL ESCAVADO</t>
  </si>
  <si>
    <t xml:space="preserve">UN </t>
  </si>
  <si>
    <t>ABE-FOS-005</t>
  </si>
  <si>
    <t>FOSSA SÉPTICA PARA 1500 L/DIA, DE CONCRETO, INSTALADA (15 PESSOAS), INCLUSIVE BOTA FORA DE MATERIAL ESCAVADO</t>
  </si>
  <si>
    <t>ABE-FOS-010</t>
  </si>
  <si>
    <t>FOSSA SÉPTICA PARA 2250 L/DIA, DE CONCRETO, INSTALADA (30 PESSOAS), INCLUSIVE BOTA FORA DE MATERIAL ESCAVADO</t>
  </si>
  <si>
    <t>ABE-FOS-015</t>
  </si>
  <si>
    <t>FOSSA SÉPTICA PARA 3000 L/DIA, DE CONCRETO, INSTALADA (40 PESSOAS), INCLUSIVE BOTA FORA DE MATERIAL ESCAVADO</t>
  </si>
  <si>
    <t>ABE-FOS-020</t>
  </si>
  <si>
    <t>FOSSA SÉPTICA PARA 3750 L/DIA, DE CONCRETO, INSTALADA (100 PESSOAS), INCLUSIVE BOTA FORA DE MATERIAL ESCAVADO</t>
  </si>
  <si>
    <t>ABE-LAJ-005</t>
  </si>
  <si>
    <t>LAJE CIRCULAR PARA BOCA DE POÇO, CONCRETO FCK = 15 MPA, E = 8 A 10 CM</t>
  </si>
  <si>
    <t>ABE-POC-005</t>
  </si>
  <si>
    <t>ABE-POC-010</t>
  </si>
  <si>
    <t>ABE-REV-005</t>
  </si>
  <si>
    <t>REVESTIMENTO DE POÇO COM ANÉIS DE CONCRETO, D = 1,20 M</t>
  </si>
  <si>
    <t>ABE-REV-010</t>
  </si>
  <si>
    <t>REVESTIMENTO DE CISTERNA COM 1/2 TIJOLO MACIÇO REQUEIMADO</t>
  </si>
  <si>
    <t>ACE-ALC-010</t>
  </si>
  <si>
    <t>ACE-ASS-005</t>
  </si>
  <si>
    <t>ASSENTO BRANCO PARA VASO</t>
  </si>
  <si>
    <t>ACE-ASS-015</t>
  </si>
  <si>
    <t>ACE-BAN-010</t>
  </si>
  <si>
    <t>ACE-BAN-015</t>
  </si>
  <si>
    <t>ACE-BAR-005</t>
  </si>
  <si>
    <t>BARRA DE APOIO EM AÇO INOX PARA P.N.E. L = 80 CM (LAVATÓRIO)</t>
  </si>
  <si>
    <t>ACE-BAR-010</t>
  </si>
  <si>
    <t>BARRA DE APOIO EM AÇO INOX PARA P.N.E. L = 100 CM (PAREDE)</t>
  </si>
  <si>
    <t>BARRA DE APOIO EM AÇO INOX PARA P.N.E. L = 90 CM (VASO SANITÁRIO)</t>
  </si>
  <si>
    <t>ACE-BAR-025</t>
  </si>
  <si>
    <t>BARRA DE APOIO VERTICAL EM AÇO INOX D = 1 1/4" , L = 70 CM, PARA P.N.E. (CHUVEIRO), INCLUSIVE FIXAÇÃO</t>
  </si>
  <si>
    <t>ACE-BAR-030</t>
  </si>
  <si>
    <t>BARRA DE APOIO HORIZONTAL E VERTICAL EM AÇO INOX D = 1 1/4" , L = 135 CM, PARA P.N.E. (CHUVEIRO), INCLUSIVE FIXAÇÃO</t>
  </si>
  <si>
    <t>ACE-BAR-035</t>
  </si>
  <si>
    <t>BARRA DE APOIO HORIZONTAL EM AÇO INOX D = 1 1/4" , L = 120 CM, PARA P.N.E. (LAVATÓRIO), INCLUSIVE FIXAÇÃO</t>
  </si>
  <si>
    <t>ACE-BAR-040</t>
  </si>
  <si>
    <t>ACE-BEB-005</t>
  </si>
  <si>
    <t>BEBEDOURO BH-F SEM REFRIGERAÇÃO</t>
  </si>
  <si>
    <t>ACE-BEB-010</t>
  </si>
  <si>
    <t>BEBEDOURO GEMINADO MG-F 80 INOX</t>
  </si>
  <si>
    <t>ACE-BEB-015</t>
  </si>
  <si>
    <t>BEBEDOURO MF-F PINTADO</t>
  </si>
  <si>
    <t>ACE-BEB-020</t>
  </si>
  <si>
    <t>BEBEDOURO MG-F INFANTIL INOX</t>
  </si>
  <si>
    <t>ACE-BEB-025</t>
  </si>
  <si>
    <t>BEBEDOURO MG-F INFANTIL PINTADO</t>
  </si>
  <si>
    <t>ACE-BEB-040</t>
  </si>
  <si>
    <t>BEBEDOURO DE JATO INCLINADO BH-F SEM REFRIGERAÇÃO</t>
  </si>
  <si>
    <t>ACE-CAB-005</t>
  </si>
  <si>
    <t>CABIDE DE LOUÇA BRANCA SIMPLES</t>
  </si>
  <si>
    <t>ACE-CAB-010</t>
  </si>
  <si>
    <t>CABIDE EM TUBO DE AÇO GALVANIZADO D = 1/2"</t>
  </si>
  <si>
    <t>ACE-CAB-015</t>
  </si>
  <si>
    <t>CABIDE METÁLICO SIMPLES CROMADO, INCLUSIVE FIXAÇÃO</t>
  </si>
  <si>
    <t>ACE-FIL-005</t>
  </si>
  <si>
    <t>FILTRO AP-200 CURTO</t>
  </si>
  <si>
    <t>ACE-FIL-015</t>
  </si>
  <si>
    <t>FILTRO LC-1MC VAZÃO 1000L/H L</t>
  </si>
  <si>
    <t>ACE-PAP-005</t>
  </si>
  <si>
    <t>PAPELEIRA DE LOUÇA BRANCA</t>
  </si>
  <si>
    <t>ACE-PAP-010</t>
  </si>
  <si>
    <t>ACE-PAP-015</t>
  </si>
  <si>
    <t>PAPELEIRA METÁLICA CROMADA, INCLUSIVE FIXAÇÃO</t>
  </si>
  <si>
    <t>ACE-PAP-020</t>
  </si>
  <si>
    <t>ACE-PAP-025</t>
  </si>
  <si>
    <t>ACE-SAB-005</t>
  </si>
  <si>
    <t>ACE-SAB-010</t>
  </si>
  <si>
    <t>MEIA SABONETEIRA LOUÇA BRANCA</t>
  </si>
  <si>
    <t>ACE-SAB-015</t>
  </si>
  <si>
    <t>SABONETEIRA LOUÇA BRANCA</t>
  </si>
  <si>
    <t>ACE-SAB-020</t>
  </si>
  <si>
    <t>SABONETEIRA METÁLICA CROMADA, TIPO CONCHA, DE SOBREPOR</t>
  </si>
  <si>
    <t>ACE-SAB-025</t>
  </si>
  <si>
    <t>ACE-SAB-030</t>
  </si>
  <si>
    <t>ACE-VAR-010</t>
  </si>
  <si>
    <t>VARAL PANTOGRÁFICO</t>
  </si>
  <si>
    <t>ALV-BLO-005</t>
  </si>
  <si>
    <t>ALV-BLO-010</t>
  </si>
  <si>
    <t>ALV-BLO-015</t>
  </si>
  <si>
    <t>ALV-BLO-020</t>
  </si>
  <si>
    <t>ALV-BLO-025</t>
  </si>
  <si>
    <t>ALV-BLO-030</t>
  </si>
  <si>
    <t>ALV-BLO-035</t>
  </si>
  <si>
    <t>ALV-BLO-040</t>
  </si>
  <si>
    <t>ALV-BLO-045</t>
  </si>
  <si>
    <t>ALV-BLO-050</t>
  </si>
  <si>
    <t>ALV-BLO-055</t>
  </si>
  <si>
    <t>ALV-BLO-060</t>
  </si>
  <si>
    <t>ALV-CEL-005</t>
  </si>
  <si>
    <t>ALV-CEL-010</t>
  </si>
  <si>
    <t>ALV-CEL-015</t>
  </si>
  <si>
    <t>ALV-COB-005</t>
  </si>
  <si>
    <t>ALVENARIA DE COBOGÓ CERÂMICO 18 X 18 X 7 CM, E = 7 CM</t>
  </si>
  <si>
    <t>ALV-COB-010</t>
  </si>
  <si>
    <t>ALVENARIA DE COBOGÓ DE CONCRETO TIPO VENEZIANA 20 X 20 X 40 CM</t>
  </si>
  <si>
    <t>ALV-COB-015</t>
  </si>
  <si>
    <t>ALVENARIA DE COBOGÓ DE CONCRETO TIPO VENEZIANA 10 X 20 X 40 CM</t>
  </si>
  <si>
    <t>ALV-DRY-005</t>
  </si>
  <si>
    <t>ALV-DRY-010</t>
  </si>
  <si>
    <t>ALV-DRY-015</t>
  </si>
  <si>
    <t>ALV-EST-005</t>
  </si>
  <si>
    <t>ALV-EST-010</t>
  </si>
  <si>
    <t>ALV-EST-015</t>
  </si>
  <si>
    <t>ALV-EST-020</t>
  </si>
  <si>
    <t>ALV-EST-025</t>
  </si>
  <si>
    <t>ALV-EST-030</t>
  </si>
  <si>
    <t>ALV-EST-035</t>
  </si>
  <si>
    <t>ALV-EST-040</t>
  </si>
  <si>
    <t>ALV-EST-045</t>
  </si>
  <si>
    <t>ALV-LAM-003</t>
  </si>
  <si>
    <t>ALV-LAM-005</t>
  </si>
  <si>
    <t>ALV-LAM-015</t>
  </si>
  <si>
    <t>ALV-TIJ-003</t>
  </si>
  <si>
    <t>ALV-TIJ-005</t>
  </si>
  <si>
    <t>ALV-TIJ-010</t>
  </si>
  <si>
    <t>ALV-TIJ-015</t>
  </si>
  <si>
    <t>ALV-TIJ-020</t>
  </si>
  <si>
    <t>ALV-TIJ-025</t>
  </si>
  <si>
    <t>ALV-TIJ-030</t>
  </si>
  <si>
    <t>ALV-TIJ-035</t>
  </si>
  <si>
    <t>ALV-VID-005</t>
  </si>
  <si>
    <t>ALVENARIA DE TIJOLOS DE VIDRO TIJOLO DE VIDRO 20 X 20 X 8 CM</t>
  </si>
  <si>
    <t>ALV-VID-010</t>
  </si>
  <si>
    <t>ELEMENTOS VAZADOS DE VIDRO, 8 X 10 X 20 CM, TIPO CAPELINHA, JUNTAS DE 15 MM COM ARGAMASSA INDUSTRIALIZADA</t>
  </si>
  <si>
    <t>ALV-VID-015</t>
  </si>
  <si>
    <t>ELEMENTOS VAZADOS DE VIDRO, 10 X 10 X 20 CM, TIPO RIO, JUNTAS DE 15 MM COM ARGAMASSA INDUSTRIALIZADA</t>
  </si>
  <si>
    <t>AND-ALV-005</t>
  </si>
  <si>
    <t>AND-BAN-005</t>
  </si>
  <si>
    <t>BANDEJA SALVA-VIDAS PRIMÁRIA, DE MADEIRA - COM FORRO EM TÁBUA - LARGURA 2,50 M</t>
  </si>
  <si>
    <t>AND-BAN-010</t>
  </si>
  <si>
    <t>BANDEJA SALVA-VIDAS PRIMÁRIA, DE MADEIRA - COM FORRO EM CHAPA COMPENSADA - LARGURA 2,50 M</t>
  </si>
  <si>
    <t>AND-BAN-015</t>
  </si>
  <si>
    <t>BANDEJA SALVA-VIDAS SECUNDÁRIA, DE MADEIRA - COM FORRO EM TÁBUA - LARGURA 1,40 M</t>
  </si>
  <si>
    <t>AND-BAN-020</t>
  </si>
  <si>
    <t>BANDEJA SALVA-VIDAS SECUNDÁRIA, DE MADEIRA - COM FORRO EM CHAPA COMPENSADA - LARGURA 1,40 M</t>
  </si>
  <si>
    <t>AND-DUT-006</t>
  </si>
  <si>
    <t>AND-FAC-010</t>
  </si>
  <si>
    <t>AND-FAC-011</t>
  </si>
  <si>
    <t>AND-FOR-005</t>
  </si>
  <si>
    <t>CONSTRUÇÃO/MONTAGEM E DESMONTAGEM DE ANDAIME PARA REVESTIMENTO INTERNO DE FORROS</t>
  </si>
  <si>
    <t>AND-TEL-005</t>
  </si>
  <si>
    <t>TELA PARA PROTEÇÃO DE FACHADA EM POLIETILENO</t>
  </si>
  <si>
    <t>AND-TEL-006</t>
  </si>
  <si>
    <t>ARC-CIL-010</t>
  </si>
  <si>
    <t>ARC-COM-005</t>
  </si>
  <si>
    <t>COMPRESSOR SL/100 - 120PSI -8,3 BAR 100 LIBRAS</t>
  </si>
  <si>
    <t>ARC-COM-010</t>
  </si>
  <si>
    <t>ARC-COM-015</t>
  </si>
  <si>
    <t>ARC-FIL-005</t>
  </si>
  <si>
    <t>ARC-FIL-010</t>
  </si>
  <si>
    <t>ARC-FIL-015</t>
  </si>
  <si>
    <t>ARC-FIL-020</t>
  </si>
  <si>
    <t>ARC-FIL-025</t>
  </si>
  <si>
    <t>ARC-FIL-030</t>
  </si>
  <si>
    <t>ARC-PUR-005</t>
  </si>
  <si>
    <t>ARC-MAN-015</t>
  </si>
  <si>
    <t>ARC-MAN-020</t>
  </si>
  <si>
    <t>ARC-REG-005</t>
  </si>
  <si>
    <t>ARC-VAL-005</t>
  </si>
  <si>
    <t>ARC-VAL-010</t>
  </si>
  <si>
    <t>ARC-VAL-015</t>
  </si>
  <si>
    <t>ARC-VAL-020</t>
  </si>
  <si>
    <t>ARC-VAL-025</t>
  </si>
  <si>
    <t>ARC-VAL-030</t>
  </si>
  <si>
    <t>ARC-VAL-035</t>
  </si>
  <si>
    <t>ARC-VAL-040</t>
  </si>
  <si>
    <t>ARC-VAL-045</t>
  </si>
  <si>
    <t>ARC-VAL-050</t>
  </si>
  <si>
    <t>ARC-VAL-055</t>
  </si>
  <si>
    <t>ARC-VAL-060</t>
  </si>
  <si>
    <t>ARC-VAL-065</t>
  </si>
  <si>
    <t>ARC-VAL-070</t>
  </si>
  <si>
    <t>ARC-VAL-075</t>
  </si>
  <si>
    <t>ARC-VAL-080</t>
  </si>
  <si>
    <t>ARC-VAL-085</t>
  </si>
  <si>
    <t>ARC-VAL-090</t>
  </si>
  <si>
    <t>ARC-VAL-095</t>
  </si>
  <si>
    <t>ARC-VAL-100</t>
  </si>
  <si>
    <t>ARC-VAL-105</t>
  </si>
  <si>
    <t>ARC-VAL-110</t>
  </si>
  <si>
    <t>ARC-VAL-115</t>
  </si>
  <si>
    <t>ARM-AÇO-005</t>
  </si>
  <si>
    <t>ARM-AÇO-010</t>
  </si>
  <si>
    <t>ARM-AÇO-015</t>
  </si>
  <si>
    <t>ARM-TEL-005</t>
  </si>
  <si>
    <t>ARM-TEL-010</t>
  </si>
  <si>
    <t>ARMADURA DE TELA DE AÇO CA-60 B SOLDADA TIPO Q-92 (DIÂMETRO DO FIO: 4,20 MM / DIMENSÕES DA TRAMA: 150 X 150 MM / TIPO DA MALHA: QUADRANGULAR)</t>
  </si>
  <si>
    <t>BANCADA</t>
  </si>
  <si>
    <t>BAN-AÇO-005</t>
  </si>
  <si>
    <t>BANCADA EM AÇO INOXIDÁVEL</t>
  </si>
  <si>
    <t>BAN-ARD-005</t>
  </si>
  <si>
    <t>BANCADA EM ARDÓSIA E = 3 CM, APOIADA EM ALVENARIA</t>
  </si>
  <si>
    <t>BAN-ARD-010</t>
  </si>
  <si>
    <t>BANCADA EM ARDÓSIA E = 3 CM, L = 55 CM, APOIADA EM CONSOLE DE METALON</t>
  </si>
  <si>
    <t>BAN-CON-005</t>
  </si>
  <si>
    <t>BANCADA SIMPLES EM CONCRETO, APOIADA EM ALVENARIA</t>
  </si>
  <si>
    <t>BAN-CON-010</t>
  </si>
  <si>
    <t>BANCADA EM CONCRETO, APOIADA EM CONSOLE DE METALON 20 X 30 MM</t>
  </si>
  <si>
    <t>BAN-FUR-005</t>
  </si>
  <si>
    <t>FURAÇÃO E COLAGEM DE BOJO</t>
  </si>
  <si>
    <t>BAN-GRA-005</t>
  </si>
  <si>
    <t>BANCADA EM GRANITO CINZA ANDORINHA E = 3 CM, APOIADA EM CONSOLE DE METALON 20 X 30 MM</t>
  </si>
  <si>
    <t>BAN-GRA-010</t>
  </si>
  <si>
    <t>BANCADA EM GRANITO CINZA ANDORINHA E = 3 CM, APOIADA EM ALVENARIA</t>
  </si>
  <si>
    <t>BAN-GRA-015</t>
  </si>
  <si>
    <t>BANCADA EM MÁRMORE BRANCO E = 3 CM, APOIADA EM CONSOLE DE METALON 20 X 30 MM</t>
  </si>
  <si>
    <t>BAN-GRA-020</t>
  </si>
  <si>
    <t>BANCADA EM MÁRMORE BRANCO E = 3 CM, APOIADA EM ALVENARIA</t>
  </si>
  <si>
    <t>BAN-ROD-005</t>
  </si>
  <si>
    <t>RODABANCADA EM GRANITO CINZA ANDORINHA H = 7 CM, E = 2 CM</t>
  </si>
  <si>
    <t>BAN-ROD-010</t>
  </si>
  <si>
    <t>RODABANCADA EM GRANITO CINZA ANDORINHA H = 10 CM, E = 2 CM</t>
  </si>
  <si>
    <t>BAN-ROD-015</t>
  </si>
  <si>
    <t>RODABANCADA EM MÁRMORE BRANCO H = 7 CM, E = 2 CM</t>
  </si>
  <si>
    <t>BAN-ROD-020</t>
  </si>
  <si>
    <t>RODABANCADA EM MÁRMORE BRANCO H = 10 CM, E = 2 CM</t>
  </si>
  <si>
    <t>BAN-TES-005</t>
  </si>
  <si>
    <t>TESTEIRA EM GRANITO CINZA ANDORINHA</t>
  </si>
  <si>
    <t>BAN-TES-010</t>
  </si>
  <si>
    <t>TESTEIRA EM MÁRMORE BRANCO</t>
  </si>
  <si>
    <t>BANCOS E MESAS</t>
  </si>
  <si>
    <t>BAN-INT-005</t>
  </si>
  <si>
    <t>BANCO INTERNO EM CONCRETO E ALVENARIA, ACABAMENTO EM VERNIZ, E = 8 CM, L = 40 CM</t>
  </si>
  <si>
    <t>BAN-INT-010</t>
  </si>
  <si>
    <t>BANCO INTERNO EM CONCRETO APARENTE, ALTURA 45 CM, LARGURA 30 CM</t>
  </si>
  <si>
    <t>BAN-INT-015</t>
  </si>
  <si>
    <t>BANCO EM GRANITO ANDORINHA POLIDO 52 X 30 CM</t>
  </si>
  <si>
    <t>BAN-JAR-005</t>
  </si>
  <si>
    <t>BANCO DE JARDIM EM CONCRETO APARENTE, ACABAMENTO EM VERNIZ, E = 8 CM, 200 X 40 X 55 CM, SEM ENCOSTO</t>
  </si>
  <si>
    <t>BAN-JAR-010</t>
  </si>
  <si>
    <t>BANCO DE JARDIM EM CONCRETO TIPO 1, 130 X 40 CM, H = 45 CM</t>
  </si>
  <si>
    <t>BAN-JAR-015</t>
  </si>
  <si>
    <t>BANCO DE JARDIM EM CONCRETO TIPO 2, 150 X 40 CM, H = 45 CM</t>
  </si>
  <si>
    <t>MES-ARD-005</t>
  </si>
  <si>
    <t>CONJUNTO DE MESA E BANCOS DE ARDÓSIA</t>
  </si>
  <si>
    <t>MES-CON-005</t>
  </si>
  <si>
    <t>CONJUNTO DE MESA E BANCOS DE CONCRETO PARA JOGOS (02 BANCOS EM ARCO COM D INTERNO = 130 CM E H = 43 CM E MESA COM D = 80 CM, E = 8 CM E H = 75 CM)</t>
  </si>
  <si>
    <t>CAB-ANI-005</t>
  </si>
  <si>
    <t>ANILHA (MARCADOR) PARA IDENTIFICAÇÃO DE CABOS (# 6 MM2) - 500 UN</t>
  </si>
  <si>
    <t>CAB-ANI-010</t>
  </si>
  <si>
    <t>ANILHA (MARCADOR) PARA IDENTIFICAÇÃO DE CABOS (# 16 MM2) - 500 UN</t>
  </si>
  <si>
    <t>CAB-CAB-005</t>
  </si>
  <si>
    <t>CABO COAXIAL RG-59-75 OHMS</t>
  </si>
  <si>
    <t>CAB-CAB-010</t>
  </si>
  <si>
    <t>CABO COAXIAL RG-59, IMPEDÂNCIA 75 OHM, CONDUTOR EM FIO DE COBRE NU, BLINDAGEM TRANÇA FORMADA POR FIOS DE COBRE MALHA 90%</t>
  </si>
  <si>
    <t>CAB-CAB-015</t>
  </si>
  <si>
    <t>CABO UTP 4 PARES CATEGORIA 6 COM REVESTIMENTO EXTERNO NÃO PROPAGANTE A CHAMA</t>
  </si>
  <si>
    <t>CAB-CAB-020</t>
  </si>
  <si>
    <t>CABO TELEFÔNICO FORMADO POR CONDUTOR EM FIO SÓLIDO DE COBRE ELETROLÍTICO, RECOZIDO E ESTANHADO, 0,50 MM</t>
  </si>
  <si>
    <t>CAB-CER-005</t>
  </si>
  <si>
    <t>CERTIFICAÇÃO DE GARANTIA DE TRANSMISSÃO DE CABOS LÓGICOS - CATEGORIA 5E</t>
  </si>
  <si>
    <t>CAB-CER-010</t>
  </si>
  <si>
    <t>CAB-CON-005</t>
  </si>
  <si>
    <t>CONECTOR RJ 45 FÊMEA CAT 6</t>
  </si>
  <si>
    <t>CAB-CON-010</t>
  </si>
  <si>
    <t>CONECTOR FÊMEA U/UTP CATEGORIA 6 COM TAMPA DE PROTEÇÃO FRONTAL ARTICULADA, CORPO EM TERMOPLÁSTICO DE ALTO IMPACTO NÃO PROPAGANTE</t>
  </si>
  <si>
    <t>CAB-EST-005</t>
  </si>
  <si>
    <t>ESTABILIZADOR 127V, 60HZ - 5,0KVA</t>
  </si>
  <si>
    <t>CAB-PATCH-010</t>
  </si>
  <si>
    <t>PATCH CORD RJ45/RJ45 UTP-4P METÁLICO CATEGORIA 6, PINAGEM T568A NA COR AZUL (VOZ), COMPRIMENTO 3 METROS</t>
  </si>
  <si>
    <t>CAB-PATCH-015</t>
  </si>
  <si>
    <t>PATCH PANEL 24 POSIÇÕES, CATEGORIA COM GUIA TRASEIRO</t>
  </si>
  <si>
    <t>CAB-PATCH-020</t>
  </si>
  <si>
    <t>PATCH PANEL 48 POSIÇÕES, CATEGORIA COM GUIA TRASEIRO</t>
  </si>
  <si>
    <t>CAB-RACK-010</t>
  </si>
  <si>
    <t>CAB-RACK-015</t>
  </si>
  <si>
    <t>GAVETA DE VENTILAÇÃO COM 4 VENTILADORES PARA RACK 19"</t>
  </si>
  <si>
    <t>CAB-RACK-020</t>
  </si>
  <si>
    <t>ORGANIZADOR DE CABOS DE 1U PARA RACK 19"</t>
  </si>
  <si>
    <t>CAB-RACK-025</t>
  </si>
  <si>
    <t>TAMPA CEGA DE 1U PARA RACK 19"</t>
  </si>
  <si>
    <t>CAB-TOM-005</t>
  </si>
  <si>
    <t>TOMADA PARA TELEFONE RJ 11 SEM PLACA PARA CAIXA 4" X 2"</t>
  </si>
  <si>
    <t>CAB-TOM-010</t>
  </si>
  <si>
    <t>TOMADA PARA TELEFONE RJ 45 SEM PLACA PARA CAIXA CONDULETE 3/4"</t>
  </si>
  <si>
    <t>CAB-TOM-015</t>
  </si>
  <si>
    <t>TOMADA DUPLA PARA LÓGICA RJ45, 4"X2", EMBUTIR, COMPLETA</t>
  </si>
  <si>
    <t>CAB-TOM-020</t>
  </si>
  <si>
    <t>TOMADA DUPLA PARA LÓGICA RJ45, 4"X4", EMBUTIR, COMPLETA</t>
  </si>
  <si>
    <t>CAB-TOM-025</t>
  </si>
  <si>
    <t>TOMADA PARA LÓGICA COM CAIXA SISTEMA "X", APARENTE</t>
  </si>
  <si>
    <t>CER-MOU-005</t>
  </si>
  <si>
    <t>CERCA DE MOURÃO H = 2,15 M - MOURÃO PRÉ-FABRICADO DE CONCRETO PONTA LISA A CADA 2,20 M E 7 FIOS DE ARAME FARPADO, EXCLUSIVE BASE</t>
  </si>
  <si>
    <t>CER-MOU-015</t>
  </si>
  <si>
    <t>CERCA DE MOURÃO H = 2,80 M - MOURÃO PRÉ-FABRICADO DE CONCRETO PONTA VIRADA A CADA 2,20 M E 7 + 4 FIOS DE ARAME FARPADO, EXCLUSIVE BASE</t>
  </si>
  <si>
    <t>CER-MOU-020</t>
  </si>
  <si>
    <t>CERCA DE MOURÃO H = 2,80 M - MOURÃO PRÉ-FABRICADO DE CONCRETO PONTA VIRADA A CADA 2,50 M, 3 FIOS DE ARAME FARPADO E TELA GALVANIZADA # 2" FIO 12, INCLUSIVE FUNDAÇÃO</t>
  </si>
  <si>
    <t>CIN-BLO-005</t>
  </si>
  <si>
    <t>CIN-BLO-010</t>
  </si>
  <si>
    <t>CIN-BLO-015</t>
  </si>
  <si>
    <t>CIN-BLO-020</t>
  </si>
  <si>
    <t>CIN-BLO-025</t>
  </si>
  <si>
    <t>CIN-BLO-030</t>
  </si>
  <si>
    <t>CIN-BLO-035</t>
  </si>
  <si>
    <t>CIN-BLO-040</t>
  </si>
  <si>
    <t>CIN-ENC-015</t>
  </si>
  <si>
    <t>CIN-VER-005</t>
  </si>
  <si>
    <t>VERGAS RETAS CONCRETO ARMADO FCK = 15 MPA</t>
  </si>
  <si>
    <t>CIN-VER-010</t>
  </si>
  <si>
    <t>CONTRAVERGAS RETAS CONCRETO ARMADO FCK = 15 MPA</t>
  </si>
  <si>
    <t>COB-CUM-005</t>
  </si>
  <si>
    <t>COLOCAÇÃO DE CUMEEIRA CERÂMICA, 3 UNID/M</t>
  </si>
  <si>
    <t>COB-CUM-010</t>
  </si>
  <si>
    <t>CUMEEIRA NORMAL OU ARTICULADA DE FIBROCIMENTO PARA TELHA ONDULADA E = 6 OU 8 MM</t>
  </si>
  <si>
    <t>COB-CUM-015</t>
  </si>
  <si>
    <t>COLOCAÇÃO DE CUMEEIRA GALVANIZADA TRAPEZOIDAL E = 0,50 MM, SIMPLES</t>
  </si>
  <si>
    <t>COB-CUM-020</t>
  </si>
  <si>
    <t>COLOCAÇÃO DE CUMEEIRA DE FIBROCIMENTO PARA TELHA KALHETA, CANALETE 49</t>
  </si>
  <si>
    <t>COB-CUM-025</t>
  </si>
  <si>
    <t>COLOCAÇÃO DE CUMEEIRA DE FIBROCIMENTO PARA TELHA KALHETÃO,CANALETE 90</t>
  </si>
  <si>
    <t>COB-CUM-030</t>
  </si>
  <si>
    <t>COLOCAÇÃO DE CUMEEIRA ONDULADA DE FIBRA VEGETAL COM BETUME - TRADICIONAL</t>
  </si>
  <si>
    <t>COB-EMB-005</t>
  </si>
  <si>
    <t>EMBOÇAMENTO DA ÚLTIMA FIADA DE TELHA CERÂMICA COM ARGAMASSA DE CIMENTO, CAL HIDRATADA E AREIA SEM PENEIRAR, NO TRAÇO 1:2:9</t>
  </si>
  <si>
    <t>COB-ENG-005</t>
  </si>
  <si>
    <t>ENGRADAMENTO PARA TELHAS CERÂMICA OU CONCRETO EM MADEIRA PARAJU</t>
  </si>
  <si>
    <t>COB-ENG-010</t>
  </si>
  <si>
    <t>ENGRADAMENTO PARA TELHADO DE FIBROCIMENTO ONDULADA</t>
  </si>
  <si>
    <t>COB-ENG-015</t>
  </si>
  <si>
    <t>ENGRADAMENTO PARA TELHADO DE FIBROCIMENTO TIPO KALHETA, CANALETE 49</t>
  </si>
  <si>
    <t>COB-ENG-020</t>
  </si>
  <si>
    <t>ENGRADAMENTO PARA TELHADO DE FIBROCIMENTO TIPO KALHETÃO, CANALETE 90</t>
  </si>
  <si>
    <t>COB-ENG-025</t>
  </si>
  <si>
    <t>PEÇAS DE MADEIRA EM PARAJU 15 X 8 CM</t>
  </si>
  <si>
    <t>COB-ENG-030</t>
  </si>
  <si>
    <t>PEÇAS DE MADEIRA EM PARAJU 12 X 8 CM</t>
  </si>
  <si>
    <t>COB-ENG-035</t>
  </si>
  <si>
    <t>PEÇAS DE MADEIRA EM PARAJU 8 X 8 CM</t>
  </si>
  <si>
    <t>COB-ENG-040</t>
  </si>
  <si>
    <t>CAIBRO DE MADEIRA EM PARAJU 7 X 4 CM</t>
  </si>
  <si>
    <t>COB-ENG-045</t>
  </si>
  <si>
    <t>RIPA EM MADEIRA EM 4 X 1,5 CM</t>
  </si>
  <si>
    <t>COB-ESP-005</t>
  </si>
  <si>
    <t>COLOCAÇÃO DE ESPIGÃO EM FIBROCIMENTO PARA TELHA ONDULADA</t>
  </si>
  <si>
    <t>COB-RUF-010</t>
  </si>
  <si>
    <t>COLOCAÇÃO DE RUFO EM FIBROCIMENTO PARA TELHA ONDULADA</t>
  </si>
  <si>
    <t>COB-RUF-015</t>
  </si>
  <si>
    <t>COLOCAÇÃO DE RUFO EM POLIETILENO PARA TELHA VEGETAL TRADICIONAL</t>
  </si>
  <si>
    <t>COB-TEL-005</t>
  </si>
  <si>
    <t>COBERTURA EM TELHA CERÂMICA FRANCESA</t>
  </si>
  <si>
    <t>COB-TEL-010</t>
  </si>
  <si>
    <t>COBERTURA EM TELHA CERÂMICA COLONIAL PLANA, 24 UNID/M2</t>
  </si>
  <si>
    <t>COB-TEL-015</t>
  </si>
  <si>
    <t>COBERTURA EM TELHA CERÂMICA COLONIAL CURVA, 26 UNID/M2</t>
  </si>
  <si>
    <t>COB-TEL-016</t>
  </si>
  <si>
    <t>TELHA COLONIAL DE RESERVA</t>
  </si>
  <si>
    <t>COB-TEL-020</t>
  </si>
  <si>
    <t>COBERTURA EM TELHA DE FIBROCIMENTO ONDULADA E = 5 MM</t>
  </si>
  <si>
    <t>COB-TEL-025</t>
  </si>
  <si>
    <t>COBERTURA EM TELHA DE FIBROCIMENTO ONDULADA E = 6 MM</t>
  </si>
  <si>
    <t>COB-TEL-030</t>
  </si>
  <si>
    <t>COBERTURA EM TELHA DE FIBROCIMENTO ONDULADA E = 8 MM</t>
  </si>
  <si>
    <t>COB-TEL-035</t>
  </si>
  <si>
    <t>COBERTURA EM TELHA DE FIBROCIMENTO TIPO KALHETA, CANALETE 49</t>
  </si>
  <si>
    <t>COB-TEL-040</t>
  </si>
  <si>
    <t>COBERTURA EM TELHA DE FIBROCIMENTO TIPO KALHETÃO,CANALETE 90</t>
  </si>
  <si>
    <t>COB-TEL-045</t>
  </si>
  <si>
    <t>COB-TEL-050</t>
  </si>
  <si>
    <t>COB-TEL-055</t>
  </si>
  <si>
    <t>COBERTURA EM TELHA METÁLICA GALVANIZADA TRAPEZOIDAL, DUPLA COM TRATAMENTO ANTI-CHAMA</t>
  </si>
  <si>
    <t>COB-TEL-060</t>
  </si>
  <si>
    <t>COBERTURA EM TELHA ONDULADA TRADICIONAL DE FIBRA VEGETAL COM BETUME ESP. = 3 MM - INCLINAÇÃO DE 10º A 15º (FIXAÇÃO EM ESTRUTURA METÁLICA)</t>
  </si>
  <si>
    <t>COB-TEL-065</t>
  </si>
  <si>
    <t>COBERTURA EM TELHA ONDULADA TRADICIONAL DE FIBRA VEGETAL COM BETUME ESP. = 3 MM - INCLINAÇÃO ACIMA DE 15º (FIXAÇÃO EM ESTRUTURA METÁLICA)</t>
  </si>
  <si>
    <t>COB-TEL-071</t>
  </si>
  <si>
    <t>DEM-ALV-005</t>
  </si>
  <si>
    <t>DEMOLIÇÃO DE ALVENARIA DE TIJOLO E BLOCO SEM APROVEITAMENTO DO MATERIAL, INCLUSIVE AFASTAMENTO</t>
  </si>
  <si>
    <t>DEM-ALV-010</t>
  </si>
  <si>
    <t>DEMOLIÇÃO DE ALVENARIA DE TIJOLO CERÂMICO SEM APROVEITAMENTO DO MATERIAL, INCLUSIVE AFASTAMENTO</t>
  </si>
  <si>
    <t>DEM-BAN-005</t>
  </si>
  <si>
    <t>REMOÇÃO DE BANCADA DE PEDRA (MÁRMORE, GRANITO, ARDÓSIA, MARMORITE, ETC.)</t>
  </si>
  <si>
    <t>DEM-CAL-005</t>
  </si>
  <si>
    <t>REMOÇÃO DE CALHA GALVANIZADA OU PVC, INCLUSIVE AFASTAMENTO</t>
  </si>
  <si>
    <t>DEM-CER-005</t>
  </si>
  <si>
    <t>REMOÇÃO DE CERCA</t>
  </si>
  <si>
    <t>DEM-CON-005</t>
  </si>
  <si>
    <t>DEMOLIÇÃO DE CONCRETO SIMPLES-MANUAL, INCLUSIVE AFASTAMENTO</t>
  </si>
  <si>
    <t>DEM-CON-010</t>
  </si>
  <si>
    <t>DEMOLIÇÃO DE CONCRETO ARMADO-MANUAL, INCLUSIVE AFASTAMENTO</t>
  </si>
  <si>
    <t>DEM-CON-015</t>
  </si>
  <si>
    <t>DEMOLIÇÃO DE CONCRETO SIMPLES - COM EQUIPAMENTO ELÉTRICO, INCLUSIVE AFASTAMENTO</t>
  </si>
  <si>
    <t>DEM-CON-020</t>
  </si>
  <si>
    <t>DEMOLIÇÃO DE CONCRETO ARMADO - COM EQUIPAMENTO ELÉTRICO, INCLUSIVE AFASTAMENTO</t>
  </si>
  <si>
    <t>DEM-CON-025</t>
  </si>
  <si>
    <t>DEMOLIÇÃO DE CONCRETO SIMPLES - COM EQUIPAMENTO PNEUMÁTICO, INCLUSIVE AFASTAMENTO</t>
  </si>
  <si>
    <t>DEM-CON-030</t>
  </si>
  <si>
    <t>DEMOLIÇÃO DE CONCRETO ARMADO - COM EQUIPAMENTO PNEUMÁTICO, INCLUSIVE AFASTAMENTO</t>
  </si>
  <si>
    <t>DEM-CON-035</t>
  </si>
  <si>
    <t>REMOÇÃO DE CONDUTOR DE CHAPA GALVANIZA DA OU PVC, INCLUSIVE AFASTAMENTO</t>
  </si>
  <si>
    <t>DEM-CON-040</t>
  </si>
  <si>
    <t>DEMOLIÇÃO DE CONSTRUÇÃO EM ALVENARIAS</t>
  </si>
  <si>
    <t>DEM-CON-045</t>
  </si>
  <si>
    <t>REMOÇÃO DE CONCERTNA D = 450 MM, 610 MM OU 730 MM - COM POSSÍVEL REAPROVEITAMENTO</t>
  </si>
  <si>
    <t>DEM-CON-050</t>
  </si>
  <si>
    <t>REMOÇÃO DE CONCERTINA D = 450 MM, 610 MM OU 730 MM - COM REAPROVEITAMENTO</t>
  </si>
  <si>
    <t>DEM-DIV-005</t>
  </si>
  <si>
    <t>DEMOLIÇÃO DE DIVISÓRIA DE PEDRAS (MÁRMORE,ARDÓSIA OU MARMORITE), INCLUSIVE AFASTAMENTO</t>
  </si>
  <si>
    <t>DEM-DIV-010</t>
  </si>
  <si>
    <t>DEMOLIÇÃO DE DIVISÓRIA DE MADEIRA, INCLUSIVE AFASTAMENTO</t>
  </si>
  <si>
    <t>DEM-DIV-015</t>
  </si>
  <si>
    <t>DEMOLIÇÃO DE DIVISÓRIA DE ELEMENTOS VAZADOS (COBOGÓ, ETC ), INCLUSIVE AFASTAMENTO</t>
  </si>
  <si>
    <t>DEM-DIV-020</t>
  </si>
  <si>
    <t>DEMOLIÇÃO DE DIVISÓRIA DE LAMINADO, INCLUSIVE AFASTAMENTO</t>
  </si>
  <si>
    <t>DEM-ENG-005</t>
  </si>
  <si>
    <t>DEMOLIÇÃO DE ENGRADAMENTO DE TELHA METÁLICA, PVC OU FIBROCIMENTO, INCLUSIVE EMPILHAMENTO</t>
  </si>
  <si>
    <t>DEM-ENG-010</t>
  </si>
  <si>
    <t>DEMOLIÇÃO DE ENGRADAMENTO DE TELHA TIPO CALHA DE FIBROCIMENTO, INCLUSIVE EMPILHAMENTO</t>
  </si>
  <si>
    <t>DEM-ENG-015</t>
  </si>
  <si>
    <t>DEMOLIÇÃO DE ENGRADAMENTO DE TELHA CERÂMICA COLONIAL OU FRANCESA INCLUSIVE EMPILHAMENTO</t>
  </si>
  <si>
    <t>DEM-ENG-020</t>
  </si>
  <si>
    <t>DEMOLIÇÃO DE ENGRADAMENTO DE TELHA CERÂMICA PARA REAPROVEITAMENTO</t>
  </si>
  <si>
    <t>DEM-FER-005</t>
  </si>
  <si>
    <t>REMOÇÃO DE FERRAGENS (DOBRADIÇAS, FECHADURAS, MAÇANETAS)</t>
  </si>
  <si>
    <t>DEM-FOR-005</t>
  </si>
  <si>
    <t>DEMOLIÇÃO DE FORRO DE PLACAS INCLUSIVE BARROTEAMENTO COM AFASTAMENTO E EMPILHAMENTO</t>
  </si>
  <si>
    <t>DEM-FOR-010</t>
  </si>
  <si>
    <t>DEMOLIÇÃO DE FORRO DE PLACAS EXCLUSIVE BARROTEAMENTO COM AFASTAMENTO E EMPILHAMENTO</t>
  </si>
  <si>
    <t>DEM-FOR-015</t>
  </si>
  <si>
    <t>DEMOLIÇÃO DE FORRO DE PERFIS INCLUSIVE ESTRUTURA DE SUSTENTAÇÃO COM AFASTAMENTO E EMPILHAMENTO</t>
  </si>
  <si>
    <t>DEM-FOR-020</t>
  </si>
  <si>
    <t>DEMOLIÇÃO DE FORRO DE PERFIS EXCLUSIVE ESTRUTURA DE SUSTENTAÇÃO COM AFASTAMENTO E EMPILHAMENTO</t>
  </si>
  <si>
    <t>DEM-FOR-030</t>
  </si>
  <si>
    <t>DEMOLIÇÃO DE FORRO DE GESSO INCLUSIVE AFASTAMENTO E EMPILHAMENTO</t>
  </si>
  <si>
    <t>DEM-FOR-035</t>
  </si>
  <si>
    <t>DEMOLIÇÃO DE FORRO DE TABUAS DE PINHO INCLUSIVE AFASTAMENTO E EMPILHAMENTO</t>
  </si>
  <si>
    <t>DEM-IMP-005</t>
  </si>
  <si>
    <t>REMOÇÃO DE IMPERMEABILIZAÇÃO E PROTEÇÃO MECÂNICA</t>
  </si>
  <si>
    <t>DEM-INT-005</t>
  </si>
  <si>
    <t>REMOÇÃO DE INTERFONE</t>
  </si>
  <si>
    <t>DEM-LOU-005</t>
  </si>
  <si>
    <t>REMOÇÃO DE LOUÇAS (LAVATÓRIO, BANHEIRA, PIA, VASO SANITÁRIO, TANQUE)</t>
  </si>
  <si>
    <t>DEM-LUM-005</t>
  </si>
  <si>
    <t>REMOÇÃO DE LUMINÁRIA FLUORESCENTE</t>
  </si>
  <si>
    <t>DEM-LUM-010</t>
  </si>
  <si>
    <t>REMOÇÃO DE LUMINÁRIA INCANDESCENTE</t>
  </si>
  <si>
    <t>DEM-MET-005</t>
  </si>
  <si>
    <t>REMOÇÃO DE METAIS COMUNS (CONDUÍTE, SIFÃO, REGISTRO, TORNEIRAS)</t>
  </si>
  <si>
    <t>DEM-MET-010</t>
  </si>
  <si>
    <t>REMOÇÃO DE METAIS ESPECIAIS (VÁLVULA DE DESCARGA, CAIXA SILENCIOSA)</t>
  </si>
  <si>
    <t>DEM-MFC-005</t>
  </si>
  <si>
    <t>REMOÇÃO DE MEIO-FIO PRÉ-MOLDADO DE CONCRETO INCLUSIVE CARGA</t>
  </si>
  <si>
    <t>DEM-MFC-010</t>
  </si>
  <si>
    <t>REMOÇÃO DE MEIO-FIO DE PEDRA(GNAISSE, BASALTO, ETC.) INCLUSIVE CARGA</t>
  </si>
  <si>
    <t>DEM-PAD-005</t>
  </si>
  <si>
    <t>REMOÇÃO DE PADRÃO DA CEMIG</t>
  </si>
  <si>
    <t>DEM-PAD-010</t>
  </si>
  <si>
    <t>REMOÇÃO DE PADRÃO DA COPASA</t>
  </si>
  <si>
    <t>DEM-PAV-005</t>
  </si>
  <si>
    <t>DEMOLIÇÃO DE PAVIMENTAÇÃO COM PRÉ-MOLDADO DE CONCRETO</t>
  </si>
  <si>
    <t>DEM-PAV-010</t>
  </si>
  <si>
    <t>DEM-PEI-005</t>
  </si>
  <si>
    <t>RETIRADA DE PEITORIL DE MÁRMORE OU GRANITO</t>
  </si>
  <si>
    <t>DEM-PIS-005</t>
  </si>
  <si>
    <t>DEM-PIS-010</t>
  </si>
  <si>
    <t>DEMOLIÇÃO DE PISO CERÂMICO OU LADRILHO HIDRÁULICO, INCLUSIVE AFASTAMENTO</t>
  </si>
  <si>
    <t>DEM-PIS-015</t>
  </si>
  <si>
    <t>DEM-PIS-020</t>
  </si>
  <si>
    <t>DEMOLIÇÃO DE PISO VINÍLICO, INCLUSIVE AFASTAMENTO</t>
  </si>
  <si>
    <t>DEM-PIS-025</t>
  </si>
  <si>
    <t>DEM-PIS-030</t>
  </si>
  <si>
    <t>DEMOLIÇÃO DE PISO DE TACO DE MADEIRA, INCLUSIVE AFASTAMENTO</t>
  </si>
  <si>
    <t>DEM-PIS-035</t>
  </si>
  <si>
    <t>DEM-PIS-040</t>
  </si>
  <si>
    <t>DEMOLIÇÃO DE PASSEIO OU LAJE DE CONCRETO COM EQUIPAMENTO PNEUMÁTICO, INCLUSIVE AFASTAMENTO</t>
  </si>
  <si>
    <t>DEM-PIS-045</t>
  </si>
  <si>
    <t>DEMOLIÇÃO DE PASSEIO OU LAJE DE CONCRETO MANUALMENTE, INCLUSIVE AFASTAMENTO</t>
  </si>
  <si>
    <t>DEM-PIS-050</t>
  </si>
  <si>
    <t>DEMOLIÇÃO DE CALÇADA PORTUGUESA, INCLUSIVE AFASTAMENTO</t>
  </si>
  <si>
    <t>DEM-PIS-055</t>
  </si>
  <si>
    <t>DEMOLIÇÃO DE PASSEIO OU LAJE DE CONCRETO COM EQUIPAMENTO, INCLUSIVE AFASTAMENTO</t>
  </si>
  <si>
    <t>DEM-PIS-060</t>
  </si>
  <si>
    <t>DEMOLIÇÃO MANUAL DE ALVENARIA POLIÉDRICA, INCLUSIVE AFASTAMENTO</t>
  </si>
  <si>
    <t>DEM-PIS-065</t>
  </si>
  <si>
    <t>DEMOLIÇÃO DE PAVIMENTO PARALELEPÍPEDO REJUNTADOS COM AREIA INCLUSIVE AFASTAMENTO E EMPILHAMENTO</t>
  </si>
  <si>
    <t>DEM-PIS-070</t>
  </si>
  <si>
    <t>DEMOLIÇÃO DE REVESTIMENTO ASFÁLTICO COM EQUIPAMENTO PNEUMÁTICO, INCLUSIVE AFASTAMENTO</t>
  </si>
  <si>
    <t>DEM-POR-005</t>
  </si>
  <si>
    <t>REMOÇÃO DE PORTA OU JANELA INCLUSIVE MARCO E ALISAR, INCLUSIVE AFASTAMENTO E EMPILHAMENTO</t>
  </si>
  <si>
    <t>DEM-POR-015</t>
  </si>
  <si>
    <t>REMOÇÃO DE FOLHA DE PORTA OU JANELA, INCLUSIVE AFASTAMENTO E EMPILHAMENTO</t>
  </si>
  <si>
    <t>DEM-POR-020</t>
  </si>
  <si>
    <t>REMOÇÃO DE MARCO, INCLUSIVE AFASTAMENTO E EMPILHAMENTO</t>
  </si>
  <si>
    <t>DEM-POR-025</t>
  </si>
  <si>
    <t>REMOÇÃO DE ALISAR, INCLUSIVE AFASTAMENTO E EMPILHAMENTO</t>
  </si>
  <si>
    <t>DEM-POR-030</t>
  </si>
  <si>
    <t>REMOÇÃO DE PORTA OU JANELA METÁLICA, INCLUSIVE AFASTAMENTO</t>
  </si>
  <si>
    <t>DEM-QUA-005</t>
  </si>
  <si>
    <t>REMOÇÃO DE QUADRO NEGRO , INCLUSIVE AFASTAMENTO</t>
  </si>
  <si>
    <t>DEM-RED-005</t>
  </si>
  <si>
    <t>DESMONTAGEM E RETIRADA DE REDES DE DUTOS DE AR CONDICIONADO</t>
  </si>
  <si>
    <t>DEM-RED-010</t>
  </si>
  <si>
    <t>RETIRADA DE TUBULAÇÕES EMBUTIDAS DE REDE DE ÁGUA, ELÉTRICA, GASES ETC., INCLUSIVE CORTES E DESVIOS</t>
  </si>
  <si>
    <t>DEM-REV-005</t>
  </si>
  <si>
    <t>DEMOLIÇÃO DE REBOCO INCLUSIVE AFASTAMENTO</t>
  </si>
  <si>
    <t>DEM-REV-010</t>
  </si>
  <si>
    <t>DEMOLIÇÃO DE REVESTIMENTO CERÂMICO, AZULEJO OU LADRILHO HIDRÁULICO INCLUSIVE AFASTAMENTO</t>
  </si>
  <si>
    <t>DEM-REV-015</t>
  </si>
  <si>
    <t>DEMOLIÇÃO DE REVESTIMENTO DE PEDRA (MÁRMORE, GRANITO, ARDÓSIA, SÃO TOMÉ, ETC.), INCLUSIVE AFASTAMENTO</t>
  </si>
  <si>
    <t>DEM-REV-020</t>
  </si>
  <si>
    <t>DEMOLIÇÃO DE FÓRMICA, INCLUSIVE AFASTAMENTO</t>
  </si>
  <si>
    <t>DEM-ROD-005</t>
  </si>
  <si>
    <t>DEMOLIÇÃO DE RODAPÉ EM GERAL, INCLUSIVE ARGAMASSA DE ASSENTAMENTO</t>
  </si>
  <si>
    <t>DEM-RUF-005</t>
  </si>
  <si>
    <t>REMOÇÃO DE RUFO DE CHAPA GALVANIZADA, INCLUSIVE AFASTAMENTO</t>
  </si>
  <si>
    <t>DEM-SAR-005</t>
  </si>
  <si>
    <t>DEMOLIÇÃO DE SARJETA OU SARJETÃO DE CONCRETO</t>
  </si>
  <si>
    <t>DEM-SOL-005</t>
  </si>
  <si>
    <t>RETIRADA DE SOLEIRA DE MÁRMORE OU GRANITO</t>
  </si>
  <si>
    <t>DEM-TEL-005</t>
  </si>
  <si>
    <t>REMOÇÃO DE TELHA METÁLICA OU PVC, INCLUSIVE AFASTAMENTO E EMPILHAMENTO</t>
  </si>
  <si>
    <t>DEM-TEL-010</t>
  </si>
  <si>
    <t>REMOÇÃO DE TELHA TIPO CALHA DE FIBROCIMENTO, INCLUSIVE AFASTAMENTO E EMPILHAMENTO</t>
  </si>
  <si>
    <t>DEM-TEL-015</t>
  </si>
  <si>
    <t>REMOÇÃO DE TELHA ONDULADA DE FIBROCIMENTO, INCLUSIVE AFASTAMENTO E EMPILHAMENTO</t>
  </si>
  <si>
    <t>DEM-TEL-020</t>
  </si>
  <si>
    <t>REMOÇÃO DE TELHA ONDULADA FIBROCIMENTO PARA REAPROVEITAMENTO</t>
  </si>
  <si>
    <t>DEM-TEL-025</t>
  </si>
  <si>
    <t>REMOÇÃO DE TELHA CERÂMICA COLONIAL OU FRANCESA, INCLUSIVE AFASTAMENTO E EMPILHAMENTO</t>
  </si>
  <si>
    <t>DEM-TEL-030</t>
  </si>
  <si>
    <t>REMOÇÃO DE TELHA CERÂMICA COLONIAL OU FRANCESA PARA REAPROVEITAMENTO, INCLUSIVE AFASTAMENTO E EMPILHAMENTO</t>
  </si>
  <si>
    <t>DEM-TUB-005</t>
  </si>
  <si>
    <t>RETIRADA DE TUBULAÇÕES EMBUTIDAS DAS REDE DE ÁGUA, ELÉTRICA, GASES, ETC.</t>
  </si>
  <si>
    <t>DEM-VID-005</t>
  </si>
  <si>
    <t>RETIRADA DE VIDRO DE ESQUADRIAS, INCLUSIVE LIMPEZA DO ENCAIXE</t>
  </si>
  <si>
    <t>DIV-PAI-005</t>
  </si>
  <si>
    <t>DIVISÓRIA EM PAINEL REMOVÍVEL, NÚCLEO COMPENSADO NAVAL - P. AÇO TIPO C</t>
  </si>
  <si>
    <t>DIV-PAI-010</t>
  </si>
  <si>
    <t>DIVISÓRIA EM PAINEL REMOVÍVEL, NÚCLEO COMPENSADO NAVAL - P. ALUMÍNIO TIPO C</t>
  </si>
  <si>
    <t>DIV-PAI-015</t>
  </si>
  <si>
    <t>CONJUNTO DE FERRAGENS PARA CONFECÇÃO DE PORTA DE DIVISÓRIA</t>
  </si>
  <si>
    <t>DIV-PED-005</t>
  </si>
  <si>
    <t>DIVISÓRIA EM MÁRMORE BRANCO E = 3 CM, INCLUSIVE FERRAGENS EM LATÃO CROMADO</t>
  </si>
  <si>
    <t>DIV-PED-010</t>
  </si>
  <si>
    <t>DIVISÓRIA EM ARDÓSIA E = 3 CM, INCLUSIVE FERRAGENS EM LATÃO CROMADO</t>
  </si>
  <si>
    <t>DIV-PED-015</t>
  </si>
  <si>
    <t>DIVISÓRIA EM GRANITO CINZA ANDORINHA E = 3 CM, INCLUSIVE FERRAGENS EM LATÃO CROMADO</t>
  </si>
  <si>
    <t>DIV-PED-020</t>
  </si>
  <si>
    <t>DIVISÓRIA EM MARMORITE E = 3 CM, INCLUSIVE FERRAGENS EM LATÃO CROMADO</t>
  </si>
  <si>
    <t>DIV-PED-025</t>
  </si>
  <si>
    <t>DIVISÓRIA EM ARDÓSIA E = 3 CM, INCLUSIVE PERFIS EM CHAPA 18</t>
  </si>
  <si>
    <t>DRENAGEM</t>
  </si>
  <si>
    <t>DRE-ALA-005</t>
  </si>
  <si>
    <t>ALA DE REDE TUBULAR DN 500, EXCLUSIVE BOTA FORA</t>
  </si>
  <si>
    <t>DRE-ALA-010</t>
  </si>
  <si>
    <t>ALA DE REDE TUBULAR DN 600, EXCLUSIVE BOTA FORA</t>
  </si>
  <si>
    <t>DRE-ALA-015</t>
  </si>
  <si>
    <t>ALA DE REDE TUBULAR DN 700, EXCLUSIVE BOTA FORA</t>
  </si>
  <si>
    <t>DRE-ALA-020</t>
  </si>
  <si>
    <t>ALA DE REDE TUBULAR DN 800, EXCLUSIVE BOTA FORA</t>
  </si>
  <si>
    <t>DRE-ALA-025</t>
  </si>
  <si>
    <t>ALA DE REDE TUBULAR DN 900, EXCLUSIVE BOTA FORA</t>
  </si>
  <si>
    <t>DRE-ALA-030</t>
  </si>
  <si>
    <t>ALA DE REDE TUBULAR DN 1000, EXCLUSIVE BOTA FORA</t>
  </si>
  <si>
    <t>DRE-ALA-035</t>
  </si>
  <si>
    <t>ALA DE REDE TUBULAR DN 1100, EXCLUSIVE BOTA FORA</t>
  </si>
  <si>
    <t>DRE-ALA-040</t>
  </si>
  <si>
    <t>ALA DE REDE TUBULAR DN 1200, EXCLUSIVE BOTA FORA</t>
  </si>
  <si>
    <t>DRE-ALA-045</t>
  </si>
  <si>
    <t>ALA DE REDE TUBULAR DN 1300, EXCLUSIVE BOTA FORA</t>
  </si>
  <si>
    <t>DRE-ALA-050</t>
  </si>
  <si>
    <t>ALA DE REDE TUBULAR DN 1500, EXCLUSIVE BOTA FORA</t>
  </si>
  <si>
    <t>DRE-BOC-005</t>
  </si>
  <si>
    <t>DRE-BOC-010</t>
  </si>
  <si>
    <t>DRE-BOC-015</t>
  </si>
  <si>
    <t>DRE-CAN-005</t>
  </si>
  <si>
    <t>DRE-CAN-010</t>
  </si>
  <si>
    <t>DRE-CAN-015</t>
  </si>
  <si>
    <t>DRE-CAN-020</t>
  </si>
  <si>
    <t>DRE-CAN-025</t>
  </si>
  <si>
    <t>DRE-CAN-030</t>
  </si>
  <si>
    <t>DRE-CAN-035</t>
  </si>
  <si>
    <t>DRE-CAN-045</t>
  </si>
  <si>
    <t>CANALETA SEM TAMPA PARA ÁGUAS PLUVIAIS, 30 X 30 CM</t>
  </si>
  <si>
    <t>DRE-CAN-050</t>
  </si>
  <si>
    <t>CANALETA COM GRELHA PARA ÁGUAS PLUVIAIS, 30 X 30 CM</t>
  </si>
  <si>
    <t>DRE-CAN-055</t>
  </si>
  <si>
    <t>CANALETA COM TAMPA PARA ÁGUAS PLUVIAIS, 30 X 30 CM</t>
  </si>
  <si>
    <t>DRE-CAN-060</t>
  </si>
  <si>
    <t>CANALETA SANITÁRIA ABERTA 5 X 8 CM</t>
  </si>
  <si>
    <t>DRE-CAN-065</t>
  </si>
  <si>
    <t>CANALETA PARA ÁGUAS PLUVIAIS EM CONCRETO MOLDADA IN-LOCO, LARGURA 15 CM</t>
  </si>
  <si>
    <t>DRE-CAN-070</t>
  </si>
  <si>
    <t>CANALETA PARA ÁGUAS PLUVIAIS EM CONCRETO MOLDADA IN-LOCO, LARGURA 20 CM</t>
  </si>
  <si>
    <t>DRE-CAN-075</t>
  </si>
  <si>
    <t>CANALETA PARA ÁGUAS PLUVIAIS EM CONCRETO MOLDADA IN-LOCO, LARGURA 30 CM</t>
  </si>
  <si>
    <t>DRE-CAN-080</t>
  </si>
  <si>
    <t>CANALETA PARA ÁGUAS PLUVIAIS EM CONCRETO MOLDADA IN-LOCO, LARGURA 60 CM</t>
  </si>
  <si>
    <t>DRE-CAN-085</t>
  </si>
  <si>
    <t>CANALETA PARA ÁGUAS PLUVIAIS EM CONCRETO MOLDADA IN-LOCO, LARGURA 90 CM</t>
  </si>
  <si>
    <t>DRE-CHA-005</t>
  </si>
  <si>
    <t>DRE-CHA-010</t>
  </si>
  <si>
    <t>DRE-CON-005</t>
  </si>
  <si>
    <t>CONCRETO PARA BERÇO DE REDE TUBULAR TRAÇO 1:3:6, INCLUSIVE LANÇAMENTO</t>
  </si>
  <si>
    <t>DRE-CXS-005</t>
  </si>
  <si>
    <t>CAIXAS DE CAPTAÇÃO E DRENAGEM TIPO A D = 500 MM</t>
  </si>
  <si>
    <t>DRE-CXS-006</t>
  </si>
  <si>
    <t>DRE-CXS-007</t>
  </si>
  <si>
    <t>DRE-CXS-010</t>
  </si>
  <si>
    <t>DRE-CXS-015</t>
  </si>
  <si>
    <t>CAIXAS DE CAPTAÇÃO E DRENAGEM TIPO C D = 500 MM</t>
  </si>
  <si>
    <t>DRE-CXS-011</t>
  </si>
  <si>
    <t>DRE-CXS-012</t>
  </si>
  <si>
    <t>DRE-CXS-016</t>
  </si>
  <si>
    <t>DRE-CXS-017</t>
  </si>
  <si>
    <t>DRE-CXS-020</t>
  </si>
  <si>
    <t>DRE-CXS-021</t>
  </si>
  <si>
    <t>DRE-CXS-025</t>
  </si>
  <si>
    <t>DRE-CXS-026</t>
  </si>
  <si>
    <t>DRE-CXS-030</t>
  </si>
  <si>
    <t>DRE-CXS-031</t>
  </si>
  <si>
    <t>DRE-CXS-035</t>
  </si>
  <si>
    <t>DRE-CXS-036</t>
  </si>
  <si>
    <t>DRE-DES-005</t>
  </si>
  <si>
    <t>DESCIDA D´ÁGUA TIPO DEGRAU DN 500, EXCLUSIVE BOTA FORA</t>
  </si>
  <si>
    <t>DRE-DES-010</t>
  </si>
  <si>
    <t>DESCIDA D´ÁGUA TIPO DEGRAU DN 600, EXCLUSIVE BOTA FORA</t>
  </si>
  <si>
    <t>DRE-DES-015</t>
  </si>
  <si>
    <t>DESCIDA D´ÁGUA TIPO DEGRAU DN 700, EXCLUSIVE BOTA FORA</t>
  </si>
  <si>
    <t>DRE-DES-020</t>
  </si>
  <si>
    <t>DESCIDA D´ÁGUA TIPO DEGRAU DN 800, EXCLUSIVE BOTA FORA</t>
  </si>
  <si>
    <t>DRE-DES-025</t>
  </si>
  <si>
    <t>DESCIDA D´ÁGUA TIPO DEGRAU DN 900, EXCLUSIVE BOTA FORA</t>
  </si>
  <si>
    <t>DRE-DES-030</t>
  </si>
  <si>
    <t>DESCIDA D´ÁGUA TIPO DEGRAU DN 1000, EXCLUSIVE BOTA FORA</t>
  </si>
  <si>
    <t>DRE-DES-035</t>
  </si>
  <si>
    <t>DESCIDA D´ÁGUA TIPO DEGRAU DN 1100, EXCLUSIVE BOTA FORA</t>
  </si>
  <si>
    <t>DRE-DES-040</t>
  </si>
  <si>
    <t>DESCIDA D´ÁGUA TIPO DEGRAU DN 1200, EXCLUSIVE BOTA FORA</t>
  </si>
  <si>
    <t>DRE-DES-045</t>
  </si>
  <si>
    <t>DESCIDA D´ÁGUA TIPO DEGRAU DN 1300, EXCLUSIVE BOTA FORA</t>
  </si>
  <si>
    <t>DRE-DES-050</t>
  </si>
  <si>
    <t>DESCIDA D´ÁGUA TIPO DEGRAU DN 1500, EXCLUSIVE BOTA FORA</t>
  </si>
  <si>
    <t>DRE-DES-055</t>
  </si>
  <si>
    <t>DESCIDA D´ÁGUA TIPO CALHA DN 500, EXCLUSIVE BOTA FORA</t>
  </si>
  <si>
    <t>DRE-DES-060</t>
  </si>
  <si>
    <t>DESCIDA D´ÁGUA TIPO CALHA DN 600, EXCLUSIVE BOTA FORA</t>
  </si>
  <si>
    <t>DRE-DES-065</t>
  </si>
  <si>
    <t>DESCIDA D´ÁGUA TIPO CALHA DN 700, EXCLUSIVE BOTA FORA</t>
  </si>
  <si>
    <t>DRE-DES-070</t>
  </si>
  <si>
    <t>DESCIDA D´ÁGUA TIPO CALHA DN 800, EXCLUSIVE BOTA FORA</t>
  </si>
  <si>
    <t>DRE-DES-075</t>
  </si>
  <si>
    <t>DESCIDA D´ÁGUA TIPO CALHA DN 900, EXCLUSIVE BOTA FORA</t>
  </si>
  <si>
    <t>DRE-DES-080</t>
  </si>
  <si>
    <t>DESCIDA D´ÁGUA TIPO CALHA DN 1000, EXCLUSIVE BOTA FORA</t>
  </si>
  <si>
    <t>DRE-DES-085</t>
  </si>
  <si>
    <t>DESCIDA D´ÁGUA TIPO CALHA DN 1100, EXCLUSIVE BOTA FORA</t>
  </si>
  <si>
    <t>DRE-DES-090</t>
  </si>
  <si>
    <t>DESCIDA D´ÁGUA TIPO CALHA DN 1200, EXCLUSIVE BOTA FORA</t>
  </si>
  <si>
    <t>DRE-DES-095</t>
  </si>
  <si>
    <t>DESCIDA D´ÁGUA TIPO CALHA DN 1300, EXCLUSIVE BOTA FORA</t>
  </si>
  <si>
    <t>DRE-DES-100</t>
  </si>
  <si>
    <t>DESCIDA D´ÁGUA TIPO CALHA DN 1500, EXCLUSIVE BOTA FORA</t>
  </si>
  <si>
    <t>DRE-DRE-005</t>
  </si>
  <si>
    <t>DRE-DRE-010</t>
  </si>
  <si>
    <t>DRE-FOR-005</t>
  </si>
  <si>
    <t>FORMA PARA BERÇO EM TABUA, INCLUSIVE DESFORMA</t>
  </si>
  <si>
    <t>DRE-GAL-005</t>
  </si>
  <si>
    <t>ALA DE GALERIA CELULAR B = 1,20 M, EXCLUSIVE BOTA FORA</t>
  </si>
  <si>
    <t>DRE-GAL-010</t>
  </si>
  <si>
    <t>ALA DE GALERIA CELULAR B = 1,30 M, EXCLUSIVE BOTA FORA</t>
  </si>
  <si>
    <t>DRE-GAL-015</t>
  </si>
  <si>
    <t>ALA DE GALERIA CELULAR B = 1,40 M, EXCLUSIVE BOTA FORA</t>
  </si>
  <si>
    <t>DRE-GAL-020</t>
  </si>
  <si>
    <t>ALA DE GALERIA CELULAR B = 1,50 M, EXCLUSIVE BOTA FORA</t>
  </si>
  <si>
    <t>DRE-GAL-025</t>
  </si>
  <si>
    <t>ALA DE GALERIA CELULAR B = 1,60 M, EXCLUSIVE BOTA FORA</t>
  </si>
  <si>
    <t>DRE-GAL-030</t>
  </si>
  <si>
    <t>ALA DE GALERIA CELULAR B = 1,70 M, EXCLUSIVE BOTA FORA</t>
  </si>
  <si>
    <t>DRE-GAL-035</t>
  </si>
  <si>
    <t>ALA DE GALERIA CELULAR B = 1,80 M, EXCLUSIVE BOTA FORA</t>
  </si>
  <si>
    <t>DRE-GAL-040</t>
  </si>
  <si>
    <t>ALA DE GALERIA CELULAR B = 1,90 M, EXCLUSIVE BOTA FORA</t>
  </si>
  <si>
    <t>DRE-GAL-045</t>
  </si>
  <si>
    <t>ALA DE GALERIA CELULAR B = 2,00 M, EXCLUSIVE BOTA FORA</t>
  </si>
  <si>
    <t>DRE-GAL-050</t>
  </si>
  <si>
    <t>ALA DE GALERIA CELULAR B = 2,10 M, EXCLUSIVE BOTA FORA</t>
  </si>
  <si>
    <t>DRE-GAL-055</t>
  </si>
  <si>
    <t>ALA DE GALERIA CELULAR B = 2,20 M, EXCLUSIVE BOTA FORA</t>
  </si>
  <si>
    <t>DRE-GAL-060</t>
  </si>
  <si>
    <t>ALA DE GALERIA CELULAR B = 2,30 M, EXCLUSIVE BOTA FORA</t>
  </si>
  <si>
    <t>DRE-GAL-065</t>
  </si>
  <si>
    <t>ALA DE GALERIA CELULAR B = 2,40 M, EXCLUSIVE BOTA FORA</t>
  </si>
  <si>
    <t>DRE-GAL-070</t>
  </si>
  <si>
    <t>ALA DE GALERIA CELULAR B = 2,50 M, EXCLUSIVE BOTA FORA</t>
  </si>
  <si>
    <t>DRE-GAL-075</t>
  </si>
  <si>
    <t>ALA DE GALERIA CELULAR B = 2,60 M, EXCLUSIVE BOTA FORA</t>
  </si>
  <si>
    <t>DRE-GAL-080</t>
  </si>
  <si>
    <t>ALA DE GALERIA CELULAR B = 2,70 M, EXCLUSIVE BOTA FORA</t>
  </si>
  <si>
    <t>DRE-GAL-085</t>
  </si>
  <si>
    <t>ALA DE GALERIA CELULAR B = 2,80 M, EXCLUSIVE BOTA FORA</t>
  </si>
  <si>
    <t>DRE-GAL-090</t>
  </si>
  <si>
    <t>ALA DE GALERIA CELULAR B = 2,90 M, EXCLUSIVE BOTA FORA</t>
  </si>
  <si>
    <t>DRE-GAL-095</t>
  </si>
  <si>
    <t>ALA DE GALERIA CELULAR B = 3,00 M, EXCLUSIVE BOTA FORA</t>
  </si>
  <si>
    <t>DRE-POÇ-005</t>
  </si>
  <si>
    <t>POÇO DE VISITA PARA REDE TUBULAR TIPO A DN 500, EXCLUSIVE ESCAVAÇÃO, REATERRO E BOTA FORA</t>
  </si>
  <si>
    <t>DRE-POÇ-010</t>
  </si>
  <si>
    <t>POÇO DE VISITA PARA REDE TUBULAR TIPO A DN 600, EXCLUSIVE ESCAVAÇÃO, REATERRO E BOTA FORA</t>
  </si>
  <si>
    <t>DRE-POÇ-015</t>
  </si>
  <si>
    <t>POÇO DE VISITA PARA REDE TUBULAR TIPO A DN 700, EXCLUSIVE ESCAVAÇÃO, REATERRO E BOTA FORA</t>
  </si>
  <si>
    <t>POÇO DE VISITA PARA REDE TUBULAR TIPO A DN 800, EXCLUSIVE ESCAVAÇÃO, REATERRO E BOTA FORA</t>
  </si>
  <si>
    <t>DRE-POÇ-025</t>
  </si>
  <si>
    <t>DRE-POÇ-030</t>
  </si>
  <si>
    <t>POÇO DE VISITA PARA REDE TUBULAR TIPO A DN 900, EXCLUSIVE ESCAVAÇÃO, REATERRO E BOTA FORA</t>
  </si>
  <si>
    <t>DRE-POÇ-035</t>
  </si>
  <si>
    <t>POÇO DE VISITA PARA REDE TUBULAR TIPO A DN 1000, EXCLUSIVE ESCAVAÇÃO, REATERRO E BOTA FORA</t>
  </si>
  <si>
    <t>DRE-POÇ-040</t>
  </si>
  <si>
    <t>POÇO DE VISITA PARA REDE TUBULAR TIPO A DN 1100, EXCLUSIVE ESCAVAÇÃO, REATERRO E BOTA FORA</t>
  </si>
  <si>
    <t>DRE-POÇ-045</t>
  </si>
  <si>
    <t>POÇO DE VISITA PARA REDE TUBULAR TIPO A DN 1200, EXCLUSIVE ESCAVAÇÃO, REATERRO E BOTA FORA</t>
  </si>
  <si>
    <t>DRE-POÇ-050</t>
  </si>
  <si>
    <t>POÇO DE VISITA PARA REDE TUBULAR TIPO A DN 1300, EXCLUSIVE ESCAVAÇÃO, REATERRO E BOTA FORA</t>
  </si>
  <si>
    <t>DRE-POÇ-055</t>
  </si>
  <si>
    <t>POÇO DE VISITA PARA REDE TUBULAR TIPO A DN 1500, EXCLUSIVE ESCAVAÇÃO, REATERRO E BOTA FORA</t>
  </si>
  <si>
    <t>DRE-POÇ-060</t>
  </si>
  <si>
    <t>POÇO DE VISITA PARA REDE TUBULAR TIPO B DN 500, EXCLUSIVE ESCAVAÇÃO, REATERRO E BOTA FORA</t>
  </si>
  <si>
    <t>DRE-POÇ-065</t>
  </si>
  <si>
    <t>POÇO DE VISITA PARA REDE TUBULAR TIPO B DN 600, EXCLUSIVE ESCAVAÇÃO, REATERRO E BOTA FORA</t>
  </si>
  <si>
    <t>DRE-POÇ-070</t>
  </si>
  <si>
    <t>POÇO DE VISITA PARA REDE TUBULAR TIPO B DN 700, EXCLUSIVE ESCAVAÇÃO, REATERRO E BOTA FORA</t>
  </si>
  <si>
    <t>DRE-POÇ-075</t>
  </si>
  <si>
    <t>POÇO DE VISITA PARA REDE TUBULAR TIPO B DN 800, EXCLUSIVE ESCAVAÇÃO, REATERRO E BOTA FORA</t>
  </si>
  <si>
    <t>DRE-POÇ-080</t>
  </si>
  <si>
    <t>POÇO DE VISITA PARA REDE TUBULAR TIPO B DN 900, EXCLUSIVE ESCAVAÇÃO, REATERRO E BOTA FORA</t>
  </si>
  <si>
    <t>DRE-POÇ-085</t>
  </si>
  <si>
    <t>POÇO DE VISITA PARA REDE TUBULAR TIPO B DN 1000, EXCLUSIVE ESCAVAÇÃO, REATERRO E BOTA FORA</t>
  </si>
  <si>
    <t>DRE-POÇ-090</t>
  </si>
  <si>
    <t>POÇO DE VISITA PARA REDE TUBULAR TIPO B DN 1100, EXCLUSIVE ESCAVAÇÃO, REATERRO E BOTA FORA</t>
  </si>
  <si>
    <t>DRE-POÇ-095</t>
  </si>
  <si>
    <t>POÇO DE VISITA PARA REDE TUBULAR TIPO B DN 1200, EXCLUSIVE ESCAVAÇÃO, REATERRO E BOTA FORA</t>
  </si>
  <si>
    <t>DRE-POÇ-100</t>
  </si>
  <si>
    <t>POÇO DE VISITA PARA REDE TUBULAR TIPO B DN 1300, EXCLUSIVE ESCAVAÇÃO, REATERRO E BOTA FORA</t>
  </si>
  <si>
    <t>DRE-POÇ-105</t>
  </si>
  <si>
    <t>POÇO DE VISITA PARA REDE TUBULAR TIPO B DN 1500, EXCLUSIVE ESCAVAÇÃO, REATERRO E BOTA FORA</t>
  </si>
  <si>
    <t>DRE-POÇ-110</t>
  </si>
  <si>
    <t>POÇO DE VISITA PARA REDE TUBULAR TIPO C DN 500, EXCLUSIVE ESCAVAÇÃO, REATERRO E BOTA FORA</t>
  </si>
  <si>
    <t>DRE-POÇ-115</t>
  </si>
  <si>
    <t>POÇO DE VISITA PARA REDE TUBULAR TIPO C DN 600, EXCLUSIVE ESCAVAÇÃO, REATERRO E BOTA FORA</t>
  </si>
  <si>
    <t>DRE-POÇ-120</t>
  </si>
  <si>
    <t>POÇO DE VISITA PARA REDE TUBULAR TIPO C DN 700, EXCLUSIVE ESCAVAÇÃO, REATERRO E BOTA FORA</t>
  </si>
  <si>
    <t>DRE-POÇ-125</t>
  </si>
  <si>
    <t>POÇO DE VISITA PARA REDE TUBULAR TIPO C DN 800, EXCLUSIVE ESCAVAÇÃO, REATERRO E BOTA FORA</t>
  </si>
  <si>
    <t>DRE-POÇ-130</t>
  </si>
  <si>
    <t>POÇO DE VISITA PARA REDE TUBULAR TIPO C DN 900, EXCLUSIVE ESCAVAÇÃO, REATERRO E BOTA FORA</t>
  </si>
  <si>
    <t>DRE-POÇ-135</t>
  </si>
  <si>
    <t>POÇO DE VISITA PARA REDE TUBULAR TIPO C DN 1000, EXCLUSIVE ESCAVAÇÃO, REATERRO E BOTA FORA</t>
  </si>
  <si>
    <t>DRE-POÇ-140</t>
  </si>
  <si>
    <t>POÇO DE VISITA PARA REDE TUBULAR TIPO C DN 1100, EXCLUSIVE ESCAVAÇÃO, REATERRO E BOTA FORA</t>
  </si>
  <si>
    <t>DRE-POÇ-145</t>
  </si>
  <si>
    <t>POÇO DE VISITA PARA REDE TUBULAR TIPO C DN 1200, EXCLUSIVE ESCAVAÇÃO, REATERRO E BOTA FORA</t>
  </si>
  <si>
    <t>DRE-POÇ-150</t>
  </si>
  <si>
    <t>POÇO DE VISITA PARA REDE TUBULAR TIPO C DN 1300, EXCLUSIVE ESCAVAÇÃO, REATERRO E BOTA FORA</t>
  </si>
  <si>
    <t>DRE-POÇ-155</t>
  </si>
  <si>
    <t>POÇO DE VISITA PARA REDE TUBULAR TIPO C DN 1500, EXCLUSIVE ESCAVAÇÃO, REATERRO E BOTA FORA</t>
  </si>
  <si>
    <t>DRE-SAR-005</t>
  </si>
  <si>
    <t>DRE-SAR-010</t>
  </si>
  <si>
    <t>DRE-SAR-015</t>
  </si>
  <si>
    <t>DRE-SAR-020</t>
  </si>
  <si>
    <t>MEIO-FIO E SARJETA (15 X 30) CM, MOLDADO IN LOCO CONCRETO FCK = 15 MPA</t>
  </si>
  <si>
    <t>DRE-SAR-025</t>
  </si>
  <si>
    <t>MEIO-FIO COM SARJETA, EXECUTADO C/EXTRUSORA (SARJETA 30X8CM MEIO-FIO 15X10CM X H=23CM), INCLUI ESCAVAÇÃO E ACERTO FAIXA 0,45M</t>
  </si>
  <si>
    <t>DRE-TAM-005</t>
  </si>
  <si>
    <t>DRE-TUB-005</t>
  </si>
  <si>
    <t>DRE-TUB-010</t>
  </si>
  <si>
    <t>DRE-TUB-015</t>
  </si>
  <si>
    <t>DRE-TUB-020</t>
  </si>
  <si>
    <t>DRE-TUB-025</t>
  </si>
  <si>
    <t>DRE-TUB-040</t>
  </si>
  <si>
    <t>FORNECIMENTO, ASSENTAMENTO E REJUNTAMENTO DE TUBO DE CONCRETO SIMPLES PS1 D = 300 MM</t>
  </si>
  <si>
    <t>DRE-TUB-045</t>
  </si>
  <si>
    <t>FORNECIMENTO, ASSENTAMENTO E REJUNTAMENTO DE TUBO DE CONCRETO SIMPLES PS1 D = 400 MM</t>
  </si>
  <si>
    <t>DRE-TUB-050</t>
  </si>
  <si>
    <t>FORNECIMENTO, ASSENTAMENTO E REJUNTAMENTO DE TUBO DE CONCRETO SIMPLES PS1 D = 500 MM</t>
  </si>
  <si>
    <t>DRE-TUB-055</t>
  </si>
  <si>
    <t>FORNECIMENTO, ASSENTAMENTO E REJUNTAMENTO DE TUBO DE CONCRETO SIMPLES PS1 D = 600 MM</t>
  </si>
  <si>
    <t>DRE-TUB-060</t>
  </si>
  <si>
    <t>FORNECIMENTO, ASSENTAMENTO E REJUNTAMENTO DE TUBO DE CONCRETO ARMADO PA1 D = 300 MM</t>
  </si>
  <si>
    <t>DRE-TUB-065</t>
  </si>
  <si>
    <t>FORNECIMENTO, ASSENTAMENTO E REJUNTAMENTO DE TUBO DE CONCRETO ARMADO PA1 D = 400 MM</t>
  </si>
  <si>
    <t>DRE-TUB-070</t>
  </si>
  <si>
    <t>FORNECIMENTO, ASSENTAMENTO E REJUNTAMENTO DE TUBO DE CONCRETO ARMADO PA1 D = 500 MM</t>
  </si>
  <si>
    <t>DRE-TUB-075</t>
  </si>
  <si>
    <t>FORNECIMENTO, ASSENTAMENTO E REJUNTAMENTO DE TUBO DE CONCRETO ARMADO PA1 D = 600 MM</t>
  </si>
  <si>
    <t>DRE-TUB-080</t>
  </si>
  <si>
    <t>FORNECIMENTO, ASSENTAMENTO E REJUNTAMENTO DE TUBO DE CONCRETO ARMADO PA1 D = 800 MM</t>
  </si>
  <si>
    <t>DRE-TUB-085</t>
  </si>
  <si>
    <t>FORNECIMENTO, ASSENTAMENTO E REJUNTAMENTO DE TUBO DE CONCRETO ARMADO PA1 D = 1000 MM</t>
  </si>
  <si>
    <t>DRE-TUB-090</t>
  </si>
  <si>
    <t>FORNECIMENTO, ASSENTAMENTO E REJUNTAMENTO DE TUBO DE CONCRETO ARMADO PA1 D = 1200 MM</t>
  </si>
  <si>
    <t>DRE-TUB-095</t>
  </si>
  <si>
    <t>FORNECIMENTO, ASSENTAMENTO E REJUNTAMENTO DE TUBO DE CONCRETO ARMADO PA1 D = 1500 MM</t>
  </si>
  <si>
    <t>DRE-TUB-100</t>
  </si>
  <si>
    <t>TUBO DE CONCRETO PARA DRENO SIMPLES OU POROSO, Ø 150 MM</t>
  </si>
  <si>
    <t>DRE-TUB-105</t>
  </si>
  <si>
    <t>DRE-TUB-110</t>
  </si>
  <si>
    <t>DRE-TUB-115</t>
  </si>
  <si>
    <t>DRE-VAL-005</t>
  </si>
  <si>
    <t>DRE-VAL-010</t>
  </si>
  <si>
    <t>DRE-VAL-015</t>
  </si>
  <si>
    <t>DRE-VAL-020</t>
  </si>
  <si>
    <t>DRE-VAL-025</t>
  </si>
  <si>
    <t>DRE-VAL-030</t>
  </si>
  <si>
    <t>DRE-VAL-035</t>
  </si>
  <si>
    <t>ELE-ANE-005</t>
  </si>
  <si>
    <t>ANEL GUIA PADRÃO TELEMAR AGS-1</t>
  </si>
  <si>
    <t>ELE-ARM-005</t>
  </si>
  <si>
    <t>ARMAÇÃO SECUNADRIA DE 1 ESTRIBO</t>
  </si>
  <si>
    <t>ELE-ATE-005</t>
  </si>
  <si>
    <t>ATERRAMENTO COMPLETO, COM HASTES COPPERWELD 5/8" X 2,40 M</t>
  </si>
  <si>
    <t>ELE-ATE-010</t>
  </si>
  <si>
    <t>TERMINAL PARA ATERRAMENTO, COM PARAFUSO DE APERTO, ESTANHADO</t>
  </si>
  <si>
    <t>ELE-ATE-015</t>
  </si>
  <si>
    <t>ELE-BLO-005</t>
  </si>
  <si>
    <t>BLOCO BLI-10 PADRÃO TELEMAR</t>
  </si>
  <si>
    <t>ELE-BRÇ-005</t>
  </si>
  <si>
    <t>ABRAÇADEIRA PARA POSTE</t>
  </si>
  <si>
    <t>ELE-CAB-155</t>
  </si>
  <si>
    <t>CABO TELEFÔNICO CI 50.10</t>
  </si>
  <si>
    <t>ELE-CAB-160</t>
  </si>
  <si>
    <t>CABO TELEFÔNICO CI 50.20</t>
  </si>
  <si>
    <t>ELE-CAB-165</t>
  </si>
  <si>
    <t>CABO TELEFÔNICO CI 50.30</t>
  </si>
  <si>
    <t>ELE-CAB-170</t>
  </si>
  <si>
    <t>CABO TELEFÔNICO CI 50.50</t>
  </si>
  <si>
    <t>ELE-CAB-175</t>
  </si>
  <si>
    <t>CABO TELEFÔNICO CI 50.100</t>
  </si>
  <si>
    <t>ELE-CAB-180</t>
  </si>
  <si>
    <t>CABO TELEFÔNICO CCE-APL-50.2</t>
  </si>
  <si>
    <t>ELE-CAB-185</t>
  </si>
  <si>
    <t>CABO TELEFÔNICO CCE-APL-50.3</t>
  </si>
  <si>
    <t>ELE-CAB-190</t>
  </si>
  <si>
    <t>CABO TELEFÔNICO CCE-APL-50.4</t>
  </si>
  <si>
    <t>ELE-CAB-195</t>
  </si>
  <si>
    <t>CABO TELEFÔNICO CCE-APL-50.5</t>
  </si>
  <si>
    <t>ELE-CAB-200</t>
  </si>
  <si>
    <t>CABO TELEFÔNICO CCE-APL-50.6</t>
  </si>
  <si>
    <t>ELE-CAB-205</t>
  </si>
  <si>
    <t>CABO TELEFÔNICO CTP-APL-5N 50.10</t>
  </si>
  <si>
    <t>ELE-CAB-210</t>
  </si>
  <si>
    <t>CABO TELEFÔNICO CTP-APL-5N 50.20</t>
  </si>
  <si>
    <t>ELE-CAB-215</t>
  </si>
  <si>
    <t>CABO TELEFÔNICO CTP-APL-5N 50.30</t>
  </si>
  <si>
    <t>ELE-CAB-220</t>
  </si>
  <si>
    <t>CABO TELEFÔNICO CTP-APL-5N 50.50</t>
  </si>
  <si>
    <t>ELE-CAB-225</t>
  </si>
  <si>
    <t>CABO TELEFÔNICO CTP-APL-5N 50.100</t>
  </si>
  <si>
    <t>ELE-CAB-230</t>
  </si>
  <si>
    <t>ELE-CAB-235</t>
  </si>
  <si>
    <t>ELE-CAB-240</t>
  </si>
  <si>
    <t>ELE-CAB-245</t>
  </si>
  <si>
    <t>ELE-CAB-250</t>
  </si>
  <si>
    <t>ELE-CAB-255</t>
  </si>
  <si>
    <t>ELE-CAB-260</t>
  </si>
  <si>
    <t>ELE-CAB-265</t>
  </si>
  <si>
    <t>ELE-CAB-270</t>
  </si>
  <si>
    <t>ELE-CAB-275</t>
  </si>
  <si>
    <t>ELE-CAB-280</t>
  </si>
  <si>
    <t>ELE-CAB-285</t>
  </si>
  <si>
    <t>ELE-CAB-290</t>
  </si>
  <si>
    <t>ELE-CAB-295</t>
  </si>
  <si>
    <t>ELE-CAB-300</t>
  </si>
  <si>
    <t>ELE-CAB-305</t>
  </si>
  <si>
    <t>ELE-CAB-310</t>
  </si>
  <si>
    <t>ELE-CAB-315</t>
  </si>
  <si>
    <t>ELE-CAB-320</t>
  </si>
  <si>
    <t>ELE-CAB-325</t>
  </si>
  <si>
    <t>ELE-CAB-330</t>
  </si>
  <si>
    <t>ELE-CAB-335</t>
  </si>
  <si>
    <t>ELE-CAB-340</t>
  </si>
  <si>
    <t>ELE-CAB-345</t>
  </si>
  <si>
    <t>ELE-CAB-350</t>
  </si>
  <si>
    <t>ELE-CAB-355</t>
  </si>
  <si>
    <t>ELE-CAL-005</t>
  </si>
  <si>
    <t>ELETROCALHA LISA GALVANIZADA ELETROLÍTICA CHAPA 14 - 100 X 50 MM COM TAMPA, INCLUSIVE CONEXÃO</t>
  </si>
  <si>
    <t>ELE-CAL-010</t>
  </si>
  <si>
    <t>ELETROCALHA LISA GALVANIZADA ELETROLÍTICA CHAPA 14 - 150 X 50 MM COM TAMPA, INCLUSIVE CONEXÃO</t>
  </si>
  <si>
    <t>ELE-CAL-015</t>
  </si>
  <si>
    <t>ELETROCALHA LISA GALVANIZADA ELETROLÍTICA CHAPA 14 - 200 X 50 MM COM TAMPA, INCLUSIVE CONEXÃO</t>
  </si>
  <si>
    <t>ELE-CAL-020</t>
  </si>
  <si>
    <t>ELETROCALHA LISA GALVANIZADA ELETROLÍTICA CHAPA 14 - 300 X 50 MM COM TAMPA, INCLUSIVE CONEXÃO</t>
  </si>
  <si>
    <t>ELE-CAL-025</t>
  </si>
  <si>
    <t>ELETROCALHA LISA GALVANIZADA ELETROLÍTICA CHAPA 14 - 150 X 100 MM COM TAMPA, INCLUSIVE CONEXÃO</t>
  </si>
  <si>
    <t>ELE-CAL-030</t>
  </si>
  <si>
    <t>ELETROCALHA LISA GALVANIZADA ELETROLÍTICA CHAPA 14 - 200 X 100 MM COM TAMPA, INCLUSIVE CONEXÃO</t>
  </si>
  <si>
    <t>ELE-CAL-035</t>
  </si>
  <si>
    <t>ELETROCALHA LISA GALVANIZADA ELETROLÍTICA CHAPA 14 - 300 X 100 MM COM TAMPA, INCLUSIVE CONEXÃO</t>
  </si>
  <si>
    <t>ELE-CAL-040</t>
  </si>
  <si>
    <t>ELETROCALHA LISA GALVANIZADA ELETROLÍTICA CHAPA 14 - 400 X 100 MM COM TAMPA, INCLUSIVE CONEXÃO</t>
  </si>
  <si>
    <t>ELE-CAL-045</t>
  </si>
  <si>
    <t>ELETROCALHA PERFURADA GALVANIZADA ELETROLÍTICA CHAPA 14 - 100 X 50 MM COM TAMPA, INCLUSIVE CONEXÃO</t>
  </si>
  <si>
    <t>ELE-CAL-050</t>
  </si>
  <si>
    <t>ELETROCALHA PERFURADA GALVANIZADA ELETROLÍTICA CHAPA 14 - 150 X 50 MM COM TAMPA, INCLUSIVE CONEXÃO</t>
  </si>
  <si>
    <t>ELE-CAL-055</t>
  </si>
  <si>
    <t>ELETROCALHA PERFURADA GALVANIZADA ELETROLÍTICA CHAPA 14 - 200 X 50 MM COM TAMPA, INCLUSIVE CONEXÃO</t>
  </si>
  <si>
    <t>ELE-CAL-060</t>
  </si>
  <si>
    <t>ELETROCALHA PERFURADA GALVANIZADA ELETROLÍTICA CHAPA 14 - 300 X 50 MM COM TAMPA, INCLUSIVE CONEXÃO</t>
  </si>
  <si>
    <t>ELE-CAL-065</t>
  </si>
  <si>
    <t>ELETROCALHA PERFURADA GALVANIZADA ELETROLÍTICA CHAPA 14 - 150 X 100 MM COM TAMPA, INCLUSIVE CONEXÃO</t>
  </si>
  <si>
    <t>ELE-CAL-070</t>
  </si>
  <si>
    <t>ELETROCALHA PERFURADA GALVANIZADA ELETROLÍTICA CHAPA 14 - 200 X 100 MM COM TAMPA, INCLUSIVE CONEXÃO</t>
  </si>
  <si>
    <t>ELE-CAL-075</t>
  </si>
  <si>
    <t>ELE-CAL-080</t>
  </si>
  <si>
    <t>ELETROCALHA PERFURADA GALVANIZADA ELETROLÍTICA CHAPA 14 - 400 X 100 MM COM TAMPA, INCLUSIVE CONEXÃO</t>
  </si>
  <si>
    <t>ELE-CAM-005</t>
  </si>
  <si>
    <t>ELE-CAM-010</t>
  </si>
  <si>
    <t>CAMPAINHA DE SOBREPOR (SINCRONSOM 117)</t>
  </si>
  <si>
    <t>ELE-CAM-011</t>
  </si>
  <si>
    <t>ELE-CAM-016</t>
  </si>
  <si>
    <t>PULSADOR PARA CAMPAINHA 2A - 250V</t>
  </si>
  <si>
    <t>ELE-CAN-005</t>
  </si>
  <si>
    <t>CANALETA EM PVC PARA INSTALAÇÃO ELÉTRICA APARENTE, INCLUSIVE CONEXÕES, DIMENSÕES 20 X 10 MM</t>
  </si>
  <si>
    <t>ELE-CAN-010</t>
  </si>
  <si>
    <t>CANALETA EM PVC PARA INSTALAÇÃO ELÉTRICA APARENTE, INCLUSIVE CONEXÕES, DIMENSÕES 50 X 20 MM</t>
  </si>
  <si>
    <t>ELE-CAV-005</t>
  </si>
  <si>
    <t>ABRIGO PARA CAVALETE EM ALVENARIA, DIMENSÕES 0,65 X 0,85 X 0,30</t>
  </si>
  <si>
    <t>ELE-CBÇ-005</t>
  </si>
  <si>
    <t>CABEÇOTE DE ALUMINIO 1"</t>
  </si>
  <si>
    <t>ELE-CBÇ-010</t>
  </si>
  <si>
    <t>CABEÇOTE DE ALUMINIO 1 1/4"</t>
  </si>
  <si>
    <t>ELE-CBÇ-015</t>
  </si>
  <si>
    <t>CABEÇOTE DE ALUMINIO 1 1/2"</t>
  </si>
  <si>
    <t>ELE-CHA-005</t>
  </si>
  <si>
    <t>CHAVE MAGNÉTICA 110/220V, IN:30 A</t>
  </si>
  <si>
    <t>ELE-CHA-010</t>
  </si>
  <si>
    <t>CHAVE MAGNÉTICA 110/220V, IN:50 A</t>
  </si>
  <si>
    <t>ELE-CHA-015</t>
  </si>
  <si>
    <t>CHAVE MAGNÉTICA 110/220V, IN:2X 30A</t>
  </si>
  <si>
    <t>ELE-CON-005</t>
  </si>
  <si>
    <t>CONDULETE TIPO C EM ALUMÍNIO PARA ELETRODUTO ROSCADO D = 1/2"</t>
  </si>
  <si>
    <t>ELE-CON-010</t>
  </si>
  <si>
    <t>CONDULETE TIPO C EM ALUMÍNIO PARA ELETRODUTO ROSCADO D = 3/4"</t>
  </si>
  <si>
    <t>ELE-CON-015</t>
  </si>
  <si>
    <t>CONDULETE TIPO C EM ALUMÍNIO PARA ELETRODUTO ROSCADO D = 1"</t>
  </si>
  <si>
    <t>ELE-CON-016</t>
  </si>
  <si>
    <t>CONDULETE TIPO C EM ALUMÍNIO PARA ELETRODUTO ROSCADO D = 1 1/4"</t>
  </si>
  <si>
    <t>ELE-CON-017</t>
  </si>
  <si>
    <t>CONDULETE TIPO C EM ALUMÍNIO PARA ELETRODUTO ROSCADO D = 1 1/2"</t>
  </si>
  <si>
    <t>ELE-CON-018</t>
  </si>
  <si>
    <t>CONDULETE TIPO C EM ALUMÍNIO PARA ELETRODUTO ROSCADO D = 2"</t>
  </si>
  <si>
    <t>ELE-CON-019</t>
  </si>
  <si>
    <t>CONDULETE TIPO C EM ALUMÍNIO PARA ELETRODUTO ROSCADO D = 2 1/2"</t>
  </si>
  <si>
    <t>ELE-CON-020</t>
  </si>
  <si>
    <t>CONDULETE TIPO C EM ALUMÍNIO PARA ELETRODUTO ROSCADO D = 3"</t>
  </si>
  <si>
    <t>ELE-CON-021</t>
  </si>
  <si>
    <t>CONDULETE TIPO C EM ALUMÍNIO PARA ELETRODUTO ROSCADO D = 4"</t>
  </si>
  <si>
    <t>ELE-CON-025</t>
  </si>
  <si>
    <t>CONDULETE TIPO E EM ALUMÍNIO PARA ELETRODUTO ROSCADO D = 1/2"</t>
  </si>
  <si>
    <t>ELE-CON-030</t>
  </si>
  <si>
    <t>CONDULETE TIPO E EM ALUMÍNIO PARA ELETRODUTO ROSCADO D = 3/4"</t>
  </si>
  <si>
    <t>ELE-CON-035</t>
  </si>
  <si>
    <t>CONDULETE TIPO E EM ALUMÍNIO PARA ELETRODUTO ROSCADO D = 1"</t>
  </si>
  <si>
    <t>ELE-CON-036</t>
  </si>
  <si>
    <t>CONDULETE TIPO E EM ALUMÍNIO PARA ELETRODUTO ROSCADO D = 1 1/4"</t>
  </si>
  <si>
    <t>ELE-CON-040</t>
  </si>
  <si>
    <t>CONDULETE TIPO E EM ALUMÍNIO PARA ELETRODUTO ROSCADO D = 1 1/2"</t>
  </si>
  <si>
    <t>ELE-CON-045</t>
  </si>
  <si>
    <t>CONDULETE TIPO E EM ALUMÍNIO PARA ELETRODUTO ROSCADO D = 2"</t>
  </si>
  <si>
    <t>ELE-CON-046</t>
  </si>
  <si>
    <t>CONDULETE TIPO E EM ALUMÍNIO PARA ELETRODUTO ROSCADO D = 2 1/2"</t>
  </si>
  <si>
    <t>ELE-CON-050</t>
  </si>
  <si>
    <t>CONDULETE TIPO E EM ALUMÍNIO PARA ELETRODUTO ROSCADO D = 3"</t>
  </si>
  <si>
    <t>ELE-CON-055</t>
  </si>
  <si>
    <t>CONDULETE TIPO E EM ALUMÍNIO PARA ELETRODUTO ROSCADO D = 4"</t>
  </si>
  <si>
    <t>ELE-CON-060</t>
  </si>
  <si>
    <t>CONDULETE TIPO T EM ALUMÍNIO PARA ELETRODUTO ROSCADO D = 1/2"</t>
  </si>
  <si>
    <t>ELE-CON-065</t>
  </si>
  <si>
    <t>CONDULETE TIPO T EM ALUMÍNIO PARA ELETRODUTO ROSCADO D = 3/4"</t>
  </si>
  <si>
    <t>ELE-CON-070</t>
  </si>
  <si>
    <t>CONDULETE TIPO T EM ALUMÍNIO PARA ELETRODUTO ROSCADO D = 1"</t>
  </si>
  <si>
    <t>ELE-CON-075</t>
  </si>
  <si>
    <t>CONDULETE TIPO T EM ALUMÍNIO PARA ELETRODUTO ROSCADO D = 1 1/4"</t>
  </si>
  <si>
    <t>ELE-CON-080</t>
  </si>
  <si>
    <t>CONDULETE TIPO T EM ALUMÍNIO PARA ELETRODUTO ROSCADO D = 1 1/2"</t>
  </si>
  <si>
    <t>ELE-CON-085</t>
  </si>
  <si>
    <t>CONDULETE TIPO T EM ALUMÍNIO PARA ELETRODUTO ROSCADO D = 2"</t>
  </si>
  <si>
    <t>ELE-CON-086</t>
  </si>
  <si>
    <t>CONDULETE TIPO T EM ALUMÍNIO PARA ELETRODUTO ROSCADO D = 2 1/2"</t>
  </si>
  <si>
    <t>ELE-CON-090</t>
  </si>
  <si>
    <t>CONDULETE TIPO T EM ALUMÍNIO PARA ELETRODUTO ROSCADO D = 3"</t>
  </si>
  <si>
    <t>ELE-CON-095</t>
  </si>
  <si>
    <t>CONDULETE TIPO T EM ALUMÍNIO PARA ELETRODUTO ROSCADO D = 4"</t>
  </si>
  <si>
    <t>ELE-CON-100</t>
  </si>
  <si>
    <t>CONDULETE TIPO X EM ALUMÍNIO PARA ELETRODUTO ROSCADO D = 1/2"</t>
  </si>
  <si>
    <t>ELE-CON-105</t>
  </si>
  <si>
    <t>CONDULETE TIPO X EM ALUMÍNIO PARA ELETRODUTO ROSCADO D = 3/4"</t>
  </si>
  <si>
    <t>ELE-CON-110</t>
  </si>
  <si>
    <t>CONDULETE TIPO X EM ALUMÍNIO PARA ELETRODUTO ROSCADO D = 1"</t>
  </si>
  <si>
    <t>ELE-CON-115</t>
  </si>
  <si>
    <t>CONDULETE TIPO X EM ALUMÍNIO PARA ELETRODUTO ROSCADO D = 1 1/4"</t>
  </si>
  <si>
    <t>ELE-CON-120</t>
  </si>
  <si>
    <t>CONDULETE TIPO X EM ALUMÍNIO PARA ELETRODUTO ROSCADO D = 1 1/2"</t>
  </si>
  <si>
    <t>ELE-CON-125</t>
  </si>
  <si>
    <t>CONDULETE TIPO X EM ALUMÍNIO PARA ELETRODUTO ROSCADO D = 2"</t>
  </si>
  <si>
    <t>ELE-CON-126</t>
  </si>
  <si>
    <t>CONDULETE TIPO X EM ALUMÍNIO PARA ELETRODUTO ROSCADO D = 2 1/2"</t>
  </si>
  <si>
    <t>ELE-CON-130</t>
  </si>
  <si>
    <t>CONDULETE TIPO X EM ALUMÍNIO PARA ELETRODUTO ROSCADO D = 3"</t>
  </si>
  <si>
    <t>ELE-CON-135</t>
  </si>
  <si>
    <t>CONDULETE TIPO X EM ALUMÍNIO PARA ELETRODUTO ROSCADO D = 4"</t>
  </si>
  <si>
    <t>ELE-CON-140</t>
  </si>
  <si>
    <t>CONDULETE TIPO LR EM ALUMÍNIO PARA ELETRODUTO ROSCADO D = 1/2"</t>
  </si>
  <si>
    <t>ELE-CON-145</t>
  </si>
  <si>
    <t>CONDULETE TIPO LR EM ALUMÍNIO PARA ELETRODUTO ROSCADO D = 3/4"</t>
  </si>
  <si>
    <t>ELE-CON-150</t>
  </si>
  <si>
    <t>CONDULETE TIPO LR EM ALUMÍNIO PARA ELETRODUTO ROSCADO D = 1"</t>
  </si>
  <si>
    <t>ELE-CON-155</t>
  </si>
  <si>
    <t>CONDULETE TIPO LR EM ALUMÍNIO PARA ELETRODUTO ROSCADO D = 1 1/4"</t>
  </si>
  <si>
    <t>ELE-CON-160</t>
  </si>
  <si>
    <t>CONDULETE TIPO LR EM ALUMÍNIO PARA ELETRODUTO ROSCADO D = 1 1/2"</t>
  </si>
  <si>
    <t>ELE-CON-170</t>
  </si>
  <si>
    <t>CONDULETE TIPO LR EM ALUMÍNIO PARA ELETRODUTO ROSCADO D = 2"</t>
  </si>
  <si>
    <t>ELE-CON-171</t>
  </si>
  <si>
    <t>CONDULETE TIPO LR EM ALUMÍNIO PARA ELETRODUTO ROSCADO D = 2 1/2"</t>
  </si>
  <si>
    <t>ELE-CON-175</t>
  </si>
  <si>
    <t>CONDULETE TIPO LR EM ALUMÍNIO PARA ELETRODUTO ROSCADO D = 3"</t>
  </si>
  <si>
    <t>ELE-CON-180</t>
  </si>
  <si>
    <t>CONDULETE TIPO LR EM ALUMÍNIO PARA ELETRODUTO ROSCADO D = 4"</t>
  </si>
  <si>
    <t>ELE-CON-185</t>
  </si>
  <si>
    <t>CONJUNTO TAMPA E INTERRUPTOR SIMPLES PARA CONDULETE 3/4"</t>
  </si>
  <si>
    <t>ELE-CON-190</t>
  </si>
  <si>
    <t>CONJUNTO TAMPA E INTERRUPTOR PARALELO PARA CONDULETE 3/4"</t>
  </si>
  <si>
    <t>ELE-CON-195</t>
  </si>
  <si>
    <t>CONJUNTO TAMPA E 1 TOMADA 2P UNIVERSAL PARA CONDULETE 3/4"</t>
  </si>
  <si>
    <t>ELE-CON-200</t>
  </si>
  <si>
    <t>CONJUNTO DE TAMPA COM 1 INTERRUPTOR SIMPLES + 1 TOMADA PARA CONDULETE 3/4"</t>
  </si>
  <si>
    <t>ELE-CON-205</t>
  </si>
  <si>
    <t>CONJUNTO DE TAMPA COM 1 TOMADA 4P TELEFONE PARA CONDULETE 3/4"</t>
  </si>
  <si>
    <t>ELE-CON-210</t>
  </si>
  <si>
    <t>CONJUNTO DE TAMPA COM 1 TOMADA RJ 11 OU RJ 0,5 PARA TELEFONE PARA CONDULETE 3/4"</t>
  </si>
  <si>
    <t>ELE-CON-215</t>
  </si>
  <si>
    <t>CONDULETE TIPO LL EM ALUMÍNIO PARA ELETRODUTO ROSCADO D = 1/2"</t>
  </si>
  <si>
    <t>ELE-CON-220</t>
  </si>
  <si>
    <t>CONDULETE TIPO LL EM ALUMÍNIO PARA ELETRODUTO ROSCADO D = 3/4"</t>
  </si>
  <si>
    <t>ELE-CON-225</t>
  </si>
  <si>
    <t>CONDULETE TIPO LL EM ALUMÍNIO PARA ELETRODUTO ROSCADO D = 1"</t>
  </si>
  <si>
    <t>ELE-CON-230</t>
  </si>
  <si>
    <t>CONDULETE TIPO LL EM ALUMÍNIO PARA ELETRODUTO ROSCADO D = 1 1/4"</t>
  </si>
  <si>
    <t>ELE-CON-235</t>
  </si>
  <si>
    <t>CONDULETE TIPO LL EM ALUMÍNIO PARA ELETRODUTO ROSCADO D = 1 1/2"</t>
  </si>
  <si>
    <t>ELE-CON-240</t>
  </si>
  <si>
    <t>CONDULETE TIPO LL EM ALUMÍNIO PARA ELETRODUTO ROSCADO D = 2"</t>
  </si>
  <si>
    <t>ELE-CON-245</t>
  </si>
  <si>
    <t>CONDULETE TIPO LL EM ALUMÍNIO PARA ELETRODUTO ROSCADO D = 2 1/2"</t>
  </si>
  <si>
    <t>ELE-CON-250</t>
  </si>
  <si>
    <t>CONDULETE TIPO LL EM ALUMÍNIO PARA ELETRODUTO ROSCADO D = 3"</t>
  </si>
  <si>
    <t>ELE-CON-255</t>
  </si>
  <si>
    <t>CONDULETE TIPO LL EM ALUMÍNIO PARA ELETRODUTO ROSCADO D = 4"</t>
  </si>
  <si>
    <t>ELE-CON-260</t>
  </si>
  <si>
    <t>CONDULETE DE PVC RÍGIDO ENCAIXE PARA ELETRODUTO RÍGIDO Ø 25 MM (3/4")</t>
  </si>
  <si>
    <t>ELE-CON-265</t>
  </si>
  <si>
    <t>CONDULETE DE PVC RÍGIDO ENCAIXE PARA ELETRODUTO RÍGIDO Ø 32 MM (1")</t>
  </si>
  <si>
    <t>ELE-COR-005</t>
  </si>
  <si>
    <t>ELE-COR-010</t>
  </si>
  <si>
    <t>ELE-COR-015</t>
  </si>
  <si>
    <t>ELE-COR-020</t>
  </si>
  <si>
    <t>ELE-COR-025</t>
  </si>
  <si>
    <t>ELE-COR-030</t>
  </si>
  <si>
    <t>ELE-COR-035</t>
  </si>
  <si>
    <t>ELE-COR-040</t>
  </si>
  <si>
    <t>ELE-CPB-010</t>
  </si>
  <si>
    <t>CONECTOR DE PRESSÃO BIMETÁLICO #10MM</t>
  </si>
  <si>
    <t>ELE-CPB-015</t>
  </si>
  <si>
    <t>CONECTOR DE PRESSÃO BIMETÁLICO #16MM</t>
  </si>
  <si>
    <t>ELE-CPB-020</t>
  </si>
  <si>
    <t>CONECTOR DE PRESSÃO BIMETÁLICO # 25MM</t>
  </si>
  <si>
    <t>ELE-CPB-025</t>
  </si>
  <si>
    <t>CONECTOR DE PRESSÃO BIMETÁLICO # 35MM</t>
  </si>
  <si>
    <t>ELE-CPB-030</t>
  </si>
  <si>
    <t>CONECTOR DE PRESSÃO BIMETÁLICO # 50MM</t>
  </si>
  <si>
    <t>ELE-CRU-005</t>
  </si>
  <si>
    <t>CRUZETAS SIMPLES,ZINCADA, P/03 PROJETORES ACOMPANHADO DE BRAÇADEIRAS</t>
  </si>
  <si>
    <t>ELE-CTC-025</t>
  </si>
  <si>
    <t>TERMINAL DE PRESSÃO EM CRUZ # 35 MM²</t>
  </si>
  <si>
    <t>ELE-CTP-015</t>
  </si>
  <si>
    <t>CONECTOR TERMINAL DE PRESSÃO # 16 MM, INCLUSIVE PARAFUSO E PORCA</t>
  </si>
  <si>
    <t>ELE-CTP-025</t>
  </si>
  <si>
    <t>CONECTOR TERMINAL DE PRESSÃO # 35MM, INCLUSIVE PARAFUSO E PORCA</t>
  </si>
  <si>
    <t>ELE-CXS-005</t>
  </si>
  <si>
    <t>CAIXA DE PASSAGEM EM CHAPA DE AÇO, EMBUTIR 153 X 153 X 82 MM</t>
  </si>
  <si>
    <t>ELE-CXS-010</t>
  </si>
  <si>
    <t>CAIXA DE PASSAGEM EM CHAPA DE AÇO, EMBUTIR 230 X 230 X 102 MM</t>
  </si>
  <si>
    <t>ELE-CXS-015</t>
  </si>
  <si>
    <t>CAIXA DE PASSAGEM EM CHAPA DE AÇO, EMBUTIR 330 X 330 X 122 MM</t>
  </si>
  <si>
    <t>ELE-CXS-019</t>
  </si>
  <si>
    <t>CAIXA DE PASSAGEM EM CHAPA DE AÇO COM TAMPA APARAFUSADA, SOBREPOR, 102 X 102 X 82 MM</t>
  </si>
  <si>
    <t>ELE-CXS-020</t>
  </si>
  <si>
    <t>CAIXA DE PASSAGEM EM CHAPA DE AÇO COM TAMPA APARAFUSADA, SOBREPOR, 152 X 152 X 82 MM</t>
  </si>
  <si>
    <t>ELE-CXS-025</t>
  </si>
  <si>
    <t>CAIXA DE PASSAGEM EM CHAPA DE AÇO COM TAMPA APARAFUSADA, SOBREPOR, 202 X 202 X 102 MM</t>
  </si>
  <si>
    <t>ELE-CXS-026</t>
  </si>
  <si>
    <t>CAIXA DE PASSAGEM EM CHAPA DE AÇO COM TAMPA APARAFUSADA, SOBREPOR, 252 X 252 X 102 MM</t>
  </si>
  <si>
    <t>ELE-CXS-030</t>
  </si>
  <si>
    <t>CAIXA DE PASSAGEM EM CHAPA DE AÇO COM TAMPA APARAFUSADA, SOBREPOR, 302 X 302 X 122 MM</t>
  </si>
  <si>
    <t>ELE-CXS-031</t>
  </si>
  <si>
    <t>CAIXA DE PASSAGEM EM CHAPA DE AÇO COM TAMPA APARAFUSADA, SOBREPOR, 352 X 352 X 122 MM</t>
  </si>
  <si>
    <t>ELE-CXS-035</t>
  </si>
  <si>
    <t>CAIXA DE FERRO ESMALTADA 2 X 4"</t>
  </si>
  <si>
    <t>ELE-CXS-040</t>
  </si>
  <si>
    <t>CAIXA DE FERRO ESMALTADA 4 X 4"</t>
  </si>
  <si>
    <t>ELE-CXS-045</t>
  </si>
  <si>
    <t>CAIXA DE FERRO ESMALTADA 3 X 3"</t>
  </si>
  <si>
    <t>ELE-CXS-050</t>
  </si>
  <si>
    <t>CAIXA DE CHAPA ESMALTADA, FUNDO MÓVEL 2"</t>
  </si>
  <si>
    <t>ELE-CXS-055</t>
  </si>
  <si>
    <t>CAIXA DE CHAPA ESMALTADA, FUNDO MÓVEL 3"</t>
  </si>
  <si>
    <t>ELE-CXS-060</t>
  </si>
  <si>
    <t>CAIXA DE CHAPA ESMALTADA, FUNDO MÓVEL 4"</t>
  </si>
  <si>
    <t>ELE-CXS-065</t>
  </si>
  <si>
    <t>CAIXA DE CHAPA ESMALTADA, FUNDO MÓVEL OCTOGONAL DUPLO</t>
  </si>
  <si>
    <t>ELE-CXS-070</t>
  </si>
  <si>
    <t>CAIXA DE PASSAGEM PARA PISO, METÁLICA, TAMPA ANTIDERRAPANTE, 100 X 100 X 60 CM</t>
  </si>
  <si>
    <t>ELE-CXS-075</t>
  </si>
  <si>
    <t>CAIXA DE PASSAGEM PARA PISO, METÁLICA, TAMPA ANTIDERRAPANTE, 200 X 200 X 100 CM</t>
  </si>
  <si>
    <t>ELE-CXS-080</t>
  </si>
  <si>
    <t>CAIXA DE PASSAGEM PARA PISO, METÁLICA, TAMPA ANTIDERRAPANTE, 300 X 300 X 120 CM</t>
  </si>
  <si>
    <t>ELE-CXS-085</t>
  </si>
  <si>
    <t>CAIXA DE PASSAGEM PARA PISO, METÁLICA, TAMPA ANTIDERRAPANTE, 400 X 400 X 200 CM</t>
  </si>
  <si>
    <t>ELE-CXS-090</t>
  </si>
  <si>
    <t>CAIXA DE PASSAGEM EM ALVENARIA E TAMPA DE CONCRETO, FUNDO DE BRITA, TIPO 1, 30 X 30 X 40 CM, INCLUSIVE ESCAVAÇÃO, REATERRO E BOTA-FORA</t>
  </si>
  <si>
    <t>ELE-CXS-095</t>
  </si>
  <si>
    <t>CAIXA DE PASSAGEM EM ALVENARIA E TAMPA DE CONCRETO, FUNDO DE BRITA, TIPO 1, 40 X 40 X 60 CM, INCLUSIVE ESCAVAÇÃO, REATERRO E BOTA-FORA</t>
  </si>
  <si>
    <t>ELE-CXS-100</t>
  </si>
  <si>
    <t>CAIXA DE PASSAGEM EM ALVENARIA E TAMPA DE CONCRETO, FUNDO DE BRITA, TIPO 1, 50 X 50 X 60 CM, INCLUSIVE ESCAVAÇÃO, REATERRO E BOTA-FORA</t>
  </si>
  <si>
    <t>ELE-CXS-105</t>
  </si>
  <si>
    <t>CAIXA DE PASSAGEM EM ALVENARIA E TAMPA DE CONCRETO, FUNDO DE BRITA, TIPO 1, 25 X 25 X 50 CM, INCLUSIVE ESCAVAÇÃO, REATERRO E BOTA-FORA</t>
  </si>
  <si>
    <t>ELE-CXS-110</t>
  </si>
  <si>
    <t>CAIXA ALVENARIA 70 X 70 X 50 CM PARA REFLETOR, COM GRADE, TIPO 1, INCLUSIVE ESCAVAÇÃO, REATERRO E BOTA-FORA</t>
  </si>
  <si>
    <t>ELE-CXS-115</t>
  </si>
  <si>
    <t>CAIXA ALVENARIA 90 X 90 X 65 CM PARA REFLETOR, COM GRADE, TIPO 2, INCLUSIVE ESCAVAÇÃO, REATERRO E BOTA-FORA</t>
  </si>
  <si>
    <t>ELE-CXS-120</t>
  </si>
  <si>
    <t>ELE-CXS-125</t>
  </si>
  <si>
    <t>CAIXA SUBTERRÂNEA DE ENTRADA TELEFÔNICA TIPO R1, 60 X 35 X 50 CM</t>
  </si>
  <si>
    <t>ELE-CXS-126</t>
  </si>
  <si>
    <t>CAIXA SUBTERRÂNEA DE ENTRADA TELEFÔNICA TIPO R2, 107 X 52 X 50 CM</t>
  </si>
  <si>
    <t>ELE-CXS-129</t>
  </si>
  <si>
    <t>CAIXA DE PASSAGEM Nº 1 PADRÃO TELEBRÁS DIM. (10 X 10 X 5) CM EM CHAPA DE AÇO GALVANIZADO</t>
  </si>
  <si>
    <t>ELE-CXS-130</t>
  </si>
  <si>
    <t>CAIXA DE PASSAGEM Nº 2 PADRÃO TELEBRÁS DIM. (20 X 20 X 12) CM EM CHAPA DE AÇO GALVANIZADO</t>
  </si>
  <si>
    <t>ELE-CXS-135</t>
  </si>
  <si>
    <t>CAIXA DE PASSAGEM Nº 3 PADRÃO TELEBRÁS DIM. (40 X 40 X 12) CM EM CHAPA DE AÇO GALVANIZADO</t>
  </si>
  <si>
    <t>ELE-CXS-136</t>
  </si>
  <si>
    <t>CAIXA DE PASSAGEM Nº 4 PADRÃO TELEBRÁS DIM. (60 X 60 X 12) CM EM CHAPA DE AÇO GALVANIZADO</t>
  </si>
  <si>
    <t>ELE-CXS-137</t>
  </si>
  <si>
    <t>CAIXA DE PASSAGEM Nº 5 PADRÃO TELEBRÁS DIM. (80 X 80 X 12) CM EM CHAPA DE AÇO GALVANIZADO</t>
  </si>
  <si>
    <t>ELE-CXS-138</t>
  </si>
  <si>
    <t>CAIXA DE PASSAGEM Nº 6 PADRÃO TELEBRÁS DIM. (120 X 120 X 12) CM EM CHAPA DE AÇO GALVANIZADO</t>
  </si>
  <si>
    <t>ELE-CXS-140</t>
  </si>
  <si>
    <t>CAIXA DE DISTRIBUIÇÃO GERAL OU DERIVAÇÃO DG Nº3</t>
  </si>
  <si>
    <t>ELE-CXS-145</t>
  </si>
  <si>
    <t>CAIXA DE DISTRIBUIÇÃO GERAL OU DERIVAÇÃO DG Nº4</t>
  </si>
  <si>
    <t>ELE-CXS-150</t>
  </si>
  <si>
    <t>CAIXA DE DISTRIBUIÇÃO GERAL OU DERIVAÇÃO DG Nº5</t>
  </si>
  <si>
    <t>ELE-CXS-155</t>
  </si>
  <si>
    <t>CAIXA DE DISTRIBUIÇÃO GERAL OU DERIVAÇÃO DG Nº6</t>
  </si>
  <si>
    <t>ELE-CXS-160</t>
  </si>
  <si>
    <t>CAIXA DE LIGAÇÃO DE PVC PARA ELETRODUTO FLEXÍVEL , RETANGULAR, DIMENSÕES 4 X 2"</t>
  </si>
  <si>
    <t>ELE-CXS-165</t>
  </si>
  <si>
    <t>CAIXA DE LIGAÇÃO DE PVC PARA ELETRODUTO FLEXÍVEL , QUADRADA, DIMENSÕES 4 X 4"</t>
  </si>
  <si>
    <t>ELE-CXS-170</t>
  </si>
  <si>
    <t>CAIXA DE LIGAÇÃO DE PVC PARA ELETRODUTO FLEXÍVEL , OCTOGONAL COM FUNDO MÓVEL, DIMENSÕES 4 X 4"</t>
  </si>
  <si>
    <t>ELE-CXS-175</t>
  </si>
  <si>
    <t>CAIXA DE LIGAÇÃO DE PVC PARA ELETRODUTO FLEXÍVEL , OCTOGONAL COM FUNDO FIXO, DIMENSÕES 4 X 4"</t>
  </si>
  <si>
    <t>ELE-CXS-180</t>
  </si>
  <si>
    <t>CAIXA DE LIGAÇÃO DE PVC PARA ELETRODUTO FLEXÍVEL , OCTOGONAL COM ANEL DESLIZANTE, DIMENSÕES 3 X 3"</t>
  </si>
  <si>
    <t>ELE-CXS-185</t>
  </si>
  <si>
    <t>CAIXA DE LIGAÇÃO DE PVC RÍGIDO PARA ELETRODUTO ROSCÁVEL, RETANGULAR, DIMENSÕES 4 X 2"</t>
  </si>
  <si>
    <t>ELE-CXS-190</t>
  </si>
  <si>
    <t>CAIXA DE LIGAÇÃO DE PVC RÍGIDO PARA ELETRODUTO ROSCÁVEL, QUADRADA, DIMENSÕES 4 X 4"</t>
  </si>
  <si>
    <t>ELE-CXS-195</t>
  </si>
  <si>
    <t>CAIXA DE EMBUTIR EM PVC PARA PAREDES DE GESSO ACARTONADO , 4 X 2"</t>
  </si>
  <si>
    <t>ELE-CXS-200</t>
  </si>
  <si>
    <t>CAIXA DE EMBUTIR EM PVC PARA PAREDES DE GESSO ACARTONADO , 4 X 4"</t>
  </si>
  <si>
    <t>ELE-CXS-205</t>
  </si>
  <si>
    <t>ELE-CXS-208</t>
  </si>
  <si>
    <t>ELE-CXS-209</t>
  </si>
  <si>
    <t>ELE-CXS-210</t>
  </si>
  <si>
    <t>ELE-CXS-211</t>
  </si>
  <si>
    <t>ELE-CXS-212</t>
  </si>
  <si>
    <t>ELE-CXS-213</t>
  </si>
  <si>
    <t>ELE-CXS-225</t>
  </si>
  <si>
    <t>CAIXA PARA MEDIDOR POLIFÁSICO, COM VISOR PARA VIA PÚBLICA DIM. 55 X 60 X 25 CM, LVP. M. IN. 200A, CONFORME PADRÕES CEMIG TIPO CM-3</t>
  </si>
  <si>
    <t>ELE-CXS-240</t>
  </si>
  <si>
    <t>CAIXA PARA MEDIDOR POLIFÁSICO, COM VISOR PARA VIA PÚBLICA DIM. 57 X 49 X 26 CM, MED. S/ DISJ., CONFORME PADRÕES CEMIG TIPO CM-3</t>
  </si>
  <si>
    <t>ELE-CXS-310</t>
  </si>
  <si>
    <t>CAIXA PARA MEDIDOR POLIFÁSICO, COM VISOR PARA VIA PÚBLICA DIM. 46 X 35 X 21 CM, LVP. MED. DISJ., CONFORME PADRÕES CEMIG TIPO CM-14</t>
  </si>
  <si>
    <t>ELE-CXS-330</t>
  </si>
  <si>
    <t>ELE-CXS-335</t>
  </si>
  <si>
    <t>CAIXA PARA MEDIDOR POLIFÁSICO, PARA DISJUNTOR 42 KA 450/600A, CONFORME PADRÕES CEMIG TIPO CM-18</t>
  </si>
  <si>
    <t>ELE-CXS-340</t>
  </si>
  <si>
    <t>CAIXA PARA MEDIDOR POLIFÁSICO, PARA DISJUNTOR 42 KA 800A, CONFORME PADRÕES CEMIG TIPO CM-18</t>
  </si>
  <si>
    <t>ELE-CXS-345</t>
  </si>
  <si>
    <t>CAIXA PARA MEDIDOR POLIFÁSICO, PARA DISJUNTOR 42 KA 1000A, CONFORME PADRÕES CEMIG TIPO CM-18</t>
  </si>
  <si>
    <t>ELE-CXS-365</t>
  </si>
  <si>
    <t>CAIXA DE PASSAGEM CP-N2 INCLUSIVE TAMPA</t>
  </si>
  <si>
    <t>ELE-CXS-370</t>
  </si>
  <si>
    <t>CAIXA DE PASSAGEM 15 X 15 CM EM CHAPA DE FERRO COM TAMPA CEGA</t>
  </si>
  <si>
    <t>ELE-CXS-375</t>
  </si>
  <si>
    <t>CAIXA DE PASSAGEM 20 X 20 CM EM CHAPA DE FERRO COM TAMPA CEGA</t>
  </si>
  <si>
    <t>ELE-CXS-336</t>
  </si>
  <si>
    <t>ELE-CXS-341</t>
  </si>
  <si>
    <t>ELE-CXS-346</t>
  </si>
  <si>
    <t>ELE-CXS-380</t>
  </si>
  <si>
    <t>ELE-CXS-385</t>
  </si>
  <si>
    <t>ELE-CXS-390</t>
  </si>
  <si>
    <t>ELE-CXS-395</t>
  </si>
  <si>
    <t>ELE-CXS-400</t>
  </si>
  <si>
    <t>ELE-CXS-405</t>
  </si>
  <si>
    <t>ELE-CXS-410</t>
  </si>
  <si>
    <t>ELE-CXS-415</t>
  </si>
  <si>
    <t>ELE-CXS-420</t>
  </si>
  <si>
    <t>ELE-CXS-425</t>
  </si>
  <si>
    <t>ELE-CXS-430</t>
  </si>
  <si>
    <t>ELE-CXS-435</t>
  </si>
  <si>
    <t>ELE-DIS-005</t>
  </si>
  <si>
    <t>DISJUNTOR MONOPOLAR TERMOMAGNÉTICO 5KA, DE 10A</t>
  </si>
  <si>
    <t>ELE-DIS-006</t>
  </si>
  <si>
    <t>DISJUNTOR MONOPOLAR TERMOMAGNÉTICO 5KA, DE 15A</t>
  </si>
  <si>
    <t>ELE-DIS-007</t>
  </si>
  <si>
    <t>DISJUNTOR MONOPOLAR TERMOMAGNÉTICO 5KA, DE 16A</t>
  </si>
  <si>
    <t>ELE-DIS-008</t>
  </si>
  <si>
    <t>DISJUNTOR MONOPOLAR TERMOMAGNÉTICO 5KA, DE 20A</t>
  </si>
  <si>
    <t>ELE-DIS-009</t>
  </si>
  <si>
    <t>DISJUNTOR MONOPOLAR TERMOMAGNÉTICO 5KA, DE 25A</t>
  </si>
  <si>
    <t>ELE-DIS-010</t>
  </si>
  <si>
    <t>DISJUNTOR MONOPOLAR TERMOMAGNÉTICO 5KA, DE 30A</t>
  </si>
  <si>
    <t>ELE-DIS-011</t>
  </si>
  <si>
    <t>DISJUNTOR MONOPOLAR TERMOMAGNÉTICO 5KA, DE 32A</t>
  </si>
  <si>
    <t>ELE-DIS-012</t>
  </si>
  <si>
    <t>DISJUNTOR MONOPOLAR TERMOMAGNÉTICO 5KA, DE 35A</t>
  </si>
  <si>
    <t>ELE-DIS-013</t>
  </si>
  <si>
    <t>DISJUNTOR MONOPOLAR TERMOMAGNÉTICO 5KA, DE 40A</t>
  </si>
  <si>
    <t>ELE-DIS-014</t>
  </si>
  <si>
    <t>DISJUNTOR MONOPOLAR TERMOMAGNÉTICO 5KA, DE 50A</t>
  </si>
  <si>
    <t>ELE-DIS-015</t>
  </si>
  <si>
    <t>DISJUNTOR MONOPOLAR TERMOMAGNÉTICO 5KA, DE 60A</t>
  </si>
  <si>
    <t>ELE-DIS-016</t>
  </si>
  <si>
    <t>DISJUNTOR MONOPOLAR TERMOMAGNÉTICO 5KA, DE 70A</t>
  </si>
  <si>
    <t>ELE-DIS-020</t>
  </si>
  <si>
    <t>DISJUNTOR BIPOLAR TERMOMAGNÉTICO 10KA, DE 25A</t>
  </si>
  <si>
    <t>ELE-DIS-021</t>
  </si>
  <si>
    <t>DISJUNTOR BIPOLAR TERMOMAGNÉTICO 10KA, DE 30A</t>
  </si>
  <si>
    <t>ELE-DIS-022</t>
  </si>
  <si>
    <t>DISJUNTOR BIPOLAR TERMOMAGNÉTICO 10KA, DE 35A</t>
  </si>
  <si>
    <t>ELE-DIS-023</t>
  </si>
  <si>
    <t>DISJUNTOR BIPOLAR TERMOMAGNÉTICO 10KA, DE 40A</t>
  </si>
  <si>
    <t>ELE-DIS-024</t>
  </si>
  <si>
    <t>DISJUNTOR BIPOLAR TERMOMAGNÉTICO 10KA, DE 50A</t>
  </si>
  <si>
    <t>ELE-DIS-025</t>
  </si>
  <si>
    <t>DISJUNTOR BIPOLAR TERMOMAGNÉTICO 10KA, DE 60A</t>
  </si>
  <si>
    <t>ELE-DIS-026</t>
  </si>
  <si>
    <t>DISJUNTOR BIPOLAR TERMOMAGNÉTICO 10KA, DE 70A</t>
  </si>
  <si>
    <t>ELE-DIS-027</t>
  </si>
  <si>
    <t>DISJUNTOR BIPOLAR TERMOMAGNÉTICO 10KA, DE 90A</t>
  </si>
  <si>
    <t>ELE-DIS-028</t>
  </si>
  <si>
    <t>DISJUNTOR BIPOLAR TERMOMAGNÉTICO 10KA, DE 100A</t>
  </si>
  <si>
    <t>ELE-DIS-029</t>
  </si>
  <si>
    <t>DISJUNTOR BIPOLAR TERMOMAGNÉTICO 10KA, DE 120A</t>
  </si>
  <si>
    <t>ELE-DIS-030</t>
  </si>
  <si>
    <t>DISJUNTOR BIPOLAR TERMOMAGNÉTICO 10KA, DE 125A</t>
  </si>
  <si>
    <t>ELE-DIS-031</t>
  </si>
  <si>
    <t>DISJUNTOR BIPOLAR TERMOMAGNÉTICO 10KA, DE 200A</t>
  </si>
  <si>
    <t>ELE-DIS-035</t>
  </si>
  <si>
    <t>DISJUNTOR TRIPOLAR TERMOMAGNÉTICO 10KA, DE 10A</t>
  </si>
  <si>
    <t>ELE-DIS-036</t>
  </si>
  <si>
    <t>DISJUNTOR TRIPOLAR TERMOMAGNÉTICO 10KA, DE 15A</t>
  </si>
  <si>
    <t>ELE-DIS-037</t>
  </si>
  <si>
    <t>DISJUNTOR TRIPOLAR TERMOMAGNÉTICO 10KA, DE 20A</t>
  </si>
  <si>
    <t>ELE-DIS-038</t>
  </si>
  <si>
    <t>DISJUNTOR TRIPOLAR TERMOMAGNÉTICO 10KA, DE 25A</t>
  </si>
  <si>
    <t>ELE-DIS-039</t>
  </si>
  <si>
    <t>DISJUNTOR TRIPOLAR TERMOMAGNÉTICO 10KA, DE 30A</t>
  </si>
  <si>
    <t>ELE-DIS-040</t>
  </si>
  <si>
    <t>DISJUNTOR TRIPOLAR TERMOMAGNÉTICO 10KA, DE 35A</t>
  </si>
  <si>
    <t>ELE-DIS-041</t>
  </si>
  <si>
    <t>DISJUNTOR TRIPOLAR TERMOMAGNÉTICO 10KA, DE 40A</t>
  </si>
  <si>
    <t>ELE-DIS-042</t>
  </si>
  <si>
    <t>DISJUNTOR TRIPOLAR TERMOMAGNÉTICO 10KA, DE 50A</t>
  </si>
  <si>
    <t>ELE-DIS-043</t>
  </si>
  <si>
    <t>DISJUNTOR TRIPOLAR TERMOMAGNÉTICO 10KA, DE 60A</t>
  </si>
  <si>
    <t>ELE-DIS-044</t>
  </si>
  <si>
    <t>DISJUNTOR TRIPOLAR TERMOMAGNÉTICO 10KA, DE 70A</t>
  </si>
  <si>
    <t>ELE-DIS-045</t>
  </si>
  <si>
    <t>DISJUNTOR TRIPOLAR TERMOMAGNÉTICO 10KA, DE 90A</t>
  </si>
  <si>
    <t>ELE-DIS-046</t>
  </si>
  <si>
    <t>DISJUNTOR TRIPOLAR TERMOMAGNÉTICO 10KA, DE 100A</t>
  </si>
  <si>
    <t>ELE-DIS-047</t>
  </si>
  <si>
    <t>DISJUNTOR TRIPOLAR TERMOMAGNÉTICO 10KA, DE 120A</t>
  </si>
  <si>
    <t>ELE-DIS-048</t>
  </si>
  <si>
    <t>DISJUNTOR TRIPOLAR TERMOMAGNÉTICO 10KA, DE 125A</t>
  </si>
  <si>
    <t>ELE-DIS-049</t>
  </si>
  <si>
    <t>DISJUNTOR TRIPOLAR TERMOMAGNÉTICO 10KA, DE 200A</t>
  </si>
  <si>
    <t>ELE-DIS-050</t>
  </si>
  <si>
    <t>DISJUNTOR TRIPOLAR TERMOMAGNÉTICO 10KA, DE 175A</t>
  </si>
  <si>
    <t>ELE-DIS-060</t>
  </si>
  <si>
    <t>DISJUNTOR BIPOLAR TERMOMAGNÉTICO 5KA, DE 10A</t>
  </si>
  <si>
    <t>ELE-DIS-061</t>
  </si>
  <si>
    <t>DISJUNTOR BIPOLAR TERMOMAGNÉTICO 5KA, DE 15A</t>
  </si>
  <si>
    <t>ELE-DIS-062</t>
  </si>
  <si>
    <t>DISJUNTOR BIPOLAR TERMOMAGNÉTICO 5KA, DE 16A</t>
  </si>
  <si>
    <t>ELE-DIS-063</t>
  </si>
  <si>
    <t>DISJUNTOR BIPOLAR TERMOMAGNÉTICO 5KA, DE 20A</t>
  </si>
  <si>
    <t>ELE-DIS-064</t>
  </si>
  <si>
    <t>DISJUNTOR BIPOLAR TERMOMAGNÉTICO 5KA, DE 25A</t>
  </si>
  <si>
    <t>ELE-DIS-065</t>
  </si>
  <si>
    <t>DISJUNTOR BIPOLAR TERMOMAGNÉTICO 5KA, DE 30A</t>
  </si>
  <si>
    <t>ELE-DIS-066</t>
  </si>
  <si>
    <t>DISJUNTOR BIPOLAR TERMOMAGNÉTICO 5KA, DE 32A</t>
  </si>
  <si>
    <t>ELE-DIS-067</t>
  </si>
  <si>
    <t>DISJUNTOR BIPOLAR TERMOMAGNÉTICO 5KA, DE 35A</t>
  </si>
  <si>
    <t>ELE-DIS-068</t>
  </si>
  <si>
    <t>DISJUNTOR BIPOLAR TERMOMAGNÉTICO 5KA, DE 40A</t>
  </si>
  <si>
    <t>ELE-DIS-069</t>
  </si>
  <si>
    <t>DISJUNTOR BIPOLAR TERMOMAGNÉTICO 5KA, DE 50A</t>
  </si>
  <si>
    <t>ELE-DIS-070</t>
  </si>
  <si>
    <t>DISJUNTOR BIPOLAR TERMOMAGNÉTICO 5KA, DE 60A</t>
  </si>
  <si>
    <t>ELE-DIS-071</t>
  </si>
  <si>
    <t>DISJUNTOR BIPOLAR TERMOMAGNÉTICO 5KA, DE 70A</t>
  </si>
  <si>
    <t>ELE-DIS-072</t>
  </si>
  <si>
    <t>DISJUNTOR BIPOLAR TERMOMAGNÉTICO 5KA, DE 90A</t>
  </si>
  <si>
    <t>ELE-DIS-073</t>
  </si>
  <si>
    <t>DISJUNTOR BIPOLAR TERMOMAGNÉTICO 5KA, DE 100A</t>
  </si>
  <si>
    <t>ELE-DIS-075</t>
  </si>
  <si>
    <t>DISJUNTOR TRIPOLAR TERMOMAGNÉTICO 5KA, DE 10A</t>
  </si>
  <si>
    <t>ELE-DIS-076</t>
  </si>
  <si>
    <t>DISJUNTOR TRIPOLAR TERMOMAGNÉTICO 5KA, DE 15A</t>
  </si>
  <si>
    <t>ELE-DIS-077</t>
  </si>
  <si>
    <t>DISJUNTOR TRIPOLAR TERMOMAGNÉTICO 5KA, DE 20A</t>
  </si>
  <si>
    <t>ELE-DIS-078</t>
  </si>
  <si>
    <t>DISJUNTOR TRIPOLAR TERMOMAGNÉTICO 5KA, DE 25A</t>
  </si>
  <si>
    <t>ELE-DIS-079</t>
  </si>
  <si>
    <t>DISJUNTOR TRIPOLAR TERMOMAGNÉTICO 5KA, DE 30A</t>
  </si>
  <si>
    <t>ELE-DIS-080</t>
  </si>
  <si>
    <t>DISJUNTOR TRIPOLAR TERMOMAGNÉTICO 5KA, DE 35A</t>
  </si>
  <si>
    <t>ELE-DIS-081</t>
  </si>
  <si>
    <t>DISJUNTOR TRIPOLAR TERMOMAGNÉTICO 5KA, DE 40A</t>
  </si>
  <si>
    <t>ELE-DIS-082</t>
  </si>
  <si>
    <t>DISJUNTOR TRIPOLAR TERMOMAGNÉTICO 5KA, DE 50A</t>
  </si>
  <si>
    <t>ELE-DIS-083</t>
  </si>
  <si>
    <t>DISJUNTOR TRIPOLAR TERMOMAGNÉTICO 5KA, DE 60A</t>
  </si>
  <si>
    <t>ELE-DIS-084</t>
  </si>
  <si>
    <t>DISJUNTOR TRIPOLAR TERMOMAGNÉTICO 5KA, DE 70A</t>
  </si>
  <si>
    <t>ELE-DIS-085</t>
  </si>
  <si>
    <t>DISJUNTOR TRIPOLAR TERMOMAGNÉTICO 5KA, DE 90A</t>
  </si>
  <si>
    <t>ELE-DIS-086</t>
  </si>
  <si>
    <t>DISJUNTOR TRIPOLAR TERMOMAGNÉTICO 5KA, DE 100A</t>
  </si>
  <si>
    <t>ELE-DIS-090</t>
  </si>
  <si>
    <t>DISJUNTOR TERMOMAGNÉTICO 150A PARA MEDIDOR</t>
  </si>
  <si>
    <t>ELE-DUT-005</t>
  </si>
  <si>
    <t>ELE-DUT-010</t>
  </si>
  <si>
    <t>ELE-DUT-015</t>
  </si>
  <si>
    <t>ELE-DUT-020</t>
  </si>
  <si>
    <t>ELE-DUT-025</t>
  </si>
  <si>
    <t>ELE-DUT-030</t>
  </si>
  <si>
    <t>ELE-EEN-005</t>
  </si>
  <si>
    <t>ENTRADA DE ENERGIA EM CAIXA DE CHAPA DE AÇO , DIMENSÕES 500 X 600 X 270 MM, POTÊNCIA ATÉ 5 KW</t>
  </si>
  <si>
    <t>ELE-EEN-010</t>
  </si>
  <si>
    <t>ENTRADA DE ENERGIA EM CAIXA DE CHAPA DE AÇO , DIMENSÕES 500 X 600 X 270 MM, POTÊNCIA DE 5 A 10 KW</t>
  </si>
  <si>
    <t>ELE-EEN-015</t>
  </si>
  <si>
    <t>ENTRADA DE ENERGIA EM CAIXA DE CHAPA DE AÇO , ENTRADA DE ENERGIA EM CAIXA DE CHAPA DE AÇO , DIMENSÕES 500 X 600 X 270 MM, POTÊNCIA DE 10 A 15 KW</t>
  </si>
  <si>
    <t>ELE-EEN-020</t>
  </si>
  <si>
    <t>ENTRADA DE ENERGIA EM CAIXA DE CHAPA DE AÇO , DIMENSÕES 500 X 600 X 270 MM, POTÊNCIA DE 15 A 20 KW</t>
  </si>
  <si>
    <t>ELE-EEN-025</t>
  </si>
  <si>
    <t>ENTRADA DE ENERGIA EM CAIXA DE CHAPA DE AÇO , DIMENSÕES 500 X 600 X 270 MM, POTÊNCIA DE 20 A 25 KW</t>
  </si>
  <si>
    <t>ELE-EEN-030</t>
  </si>
  <si>
    <t>ENTRADA DE ENERGIA EM CAIXA DE CHAPA DE AÇO , DIMENSÕES 500 X 600 X 270 MM, POTÊNCIA DE 25 A 30 KW</t>
  </si>
  <si>
    <t>ELE-ELE-005</t>
  </si>
  <si>
    <t>ELE-ELE-010</t>
  </si>
  <si>
    <t>ELE-ELE-015</t>
  </si>
  <si>
    <t>ELE-ELE-020</t>
  </si>
  <si>
    <t>ELE-ELE-025</t>
  </si>
  <si>
    <t>ELE-ELE-030</t>
  </si>
  <si>
    <t>ELE-ELE-035</t>
  </si>
  <si>
    <t>ELE-ELE-040</t>
  </si>
  <si>
    <t>ELE-ELE-045</t>
  </si>
  <si>
    <t>ELE-ELE-050</t>
  </si>
  <si>
    <t>ELE-ELE-055</t>
  </si>
  <si>
    <t>ELE-ELE-060</t>
  </si>
  <si>
    <t>ELE-ELE-065</t>
  </si>
  <si>
    <t>ELE-ELE-070</t>
  </si>
  <si>
    <t>ELE-ELE-075</t>
  </si>
  <si>
    <t>ELE-ELE-080</t>
  </si>
  <si>
    <t>ELE-ELE-085</t>
  </si>
  <si>
    <t>ELE-ELE-090</t>
  </si>
  <si>
    <t>ELE-ELE-095</t>
  </si>
  <si>
    <t>ELE-ELE-100</t>
  </si>
  <si>
    <t>ELE-ELE-105</t>
  </si>
  <si>
    <t>ELE-ELE-110</t>
  </si>
  <si>
    <t>ELE-ELE-115</t>
  </si>
  <si>
    <t>ELE-ELE-120</t>
  </si>
  <si>
    <t>ELE-ELE-125</t>
  </si>
  <si>
    <t>ELE-ELE-130</t>
  </si>
  <si>
    <t>ELE-ELE-135</t>
  </si>
  <si>
    <t>ELE-ENV-005</t>
  </si>
  <si>
    <t>ENVELOPE DE CONCRETO PARA PROTEÇÃO DE TUBOS DE PVC ENTERRADO - CONCRETO TIPO A FCK = 13,5 MPA</t>
  </si>
  <si>
    <t>ELE-FIO-005</t>
  </si>
  <si>
    <t>FIO RÍGIDO ISOLAÇÃO EM PVC 450/750V # 1,5 MM2</t>
  </si>
  <si>
    <t>ELE-FIO-010</t>
  </si>
  <si>
    <t>FIO RÍGIDO ISOLAÇÃO EM PVC 450/750V # 2,5 MM2</t>
  </si>
  <si>
    <t>ELE-FIO-015</t>
  </si>
  <si>
    <t>FIO RÍGIDO ISOLAÇÃO EM PVC 450/750V # 4 MM2</t>
  </si>
  <si>
    <t>ELE-FIO-020</t>
  </si>
  <si>
    <t>FIO RÍGIDO ISOLAÇÃO EM PVC 450/750V # 6 MM2</t>
  </si>
  <si>
    <t>ELE-FIO-025</t>
  </si>
  <si>
    <t>FIO RÍGIDO ISOLAÇÃO EM PVC 450/750V # 10 MM2</t>
  </si>
  <si>
    <t>ELE-FIO-030</t>
  </si>
  <si>
    <t>FIO FI 2 X 6 MM2 PADRÃO TELEBRÁS</t>
  </si>
  <si>
    <t>ELE-FIO-035</t>
  </si>
  <si>
    <t>FIO TELEFÔNICO EXTERNO 2 X 100 - FE</t>
  </si>
  <si>
    <t>ELE-HAS-005</t>
  </si>
  <si>
    <t>HASTE DE AÇO COBREADA PARA ATERRAMENTO DIÂMETRO 3/4"X 3000 MM,CONFORME PADRÕES TELEBRÁS</t>
  </si>
  <si>
    <t>ELE-HAS-010</t>
  </si>
  <si>
    <t>HASTE DE AÇO COBREADA PARA ATERRAMENTO DIÂMETRO 3/4"X 2400 MM,CONFORME PADRÕES TELEBRÁS</t>
  </si>
  <si>
    <t>ELE-INT-005</t>
  </si>
  <si>
    <t>INTERRUPTOR, UMA TECLA SIMPLES 10 A - 250 V, SEM PLACA</t>
  </si>
  <si>
    <t>ELE-INT-010</t>
  </si>
  <si>
    <t>INTERRUPTOR, UMA TECLA PARALELO 10 A - 250 V, SEM PLACA</t>
  </si>
  <si>
    <t>ELE-INT-015</t>
  </si>
  <si>
    <t>INTERRUPTOR UMA TECLA SIMPLES 10 A - 250 V, COM PLACA</t>
  </si>
  <si>
    <t>ELE-INT-020</t>
  </si>
  <si>
    <t>INTERRUPTOR, BIPOLAR SIMPLES 10 A - 250 V, COM PLACA</t>
  </si>
  <si>
    <t>ELE-INT-021</t>
  </si>
  <si>
    <t>INTERRUPTOR , UMA TECLA BIPOLAR PARALELA 20 A - 250 V</t>
  </si>
  <si>
    <t>ELE-INT-022</t>
  </si>
  <si>
    <t>INTERRUPTOR , UMA TECLA DUPLA BIPOLAR SIMPLES 10 A - 250 V</t>
  </si>
  <si>
    <t>ELE-INT-025</t>
  </si>
  <si>
    <t>CONJUNTO 2 INTERRUPTORES SIMPLES SEM PLACA</t>
  </si>
  <si>
    <t>ELE-INT-026</t>
  </si>
  <si>
    <t>CONJUNTO 2 INTERRUPTORES SIMPLES COM PLACA</t>
  </si>
  <si>
    <t>ELE-INT-030</t>
  </si>
  <si>
    <t>CONJUNTO 1 INTERRUPTOR SIMPLES + 1 INTERRUPTOR PARALELO, COM PLACA</t>
  </si>
  <si>
    <t>ELE-INT-035</t>
  </si>
  <si>
    <t>CONJUNTO 2 INTERRUPTORES PARALELOS COM PLACA</t>
  </si>
  <si>
    <t>ELE-INT-040</t>
  </si>
  <si>
    <t>CONJUNTO 2 TOMADAS RETANGULARES 2P UNIVERSAL SEM PLACAS</t>
  </si>
  <si>
    <t>ELE-INT-060</t>
  </si>
  <si>
    <t>CONJUNTO 1 INTERRUPTOR PARALELO + 1 TOMADA 2P, UNIVERSAL, SEM PLACAS</t>
  </si>
  <si>
    <t>ELE-INT-065</t>
  </si>
  <si>
    <t>CONJUNTO 2 INTERRUPTORES SIMPLES + 1 INTERRUPTOR PARALELO, COM PLACAS</t>
  </si>
  <si>
    <t>ELE-INT-070</t>
  </si>
  <si>
    <t>CONJUNTO 1 INTERRUPTOR SIMPLES + 2 INTERRUPTORES PARALELOS SEM PLACA</t>
  </si>
  <si>
    <t>ELE-INT-075</t>
  </si>
  <si>
    <t>CONJUNTO 3 INTERRUPTORES PARALELOS, COM,PLACA</t>
  </si>
  <si>
    <t>ELE-INT-080</t>
  </si>
  <si>
    <t>CONJUNTO 2 INTERRUPTORES SIMPLES + 1 TOMADA 2P UNIVERSAL RETANGULAR SEM PLACA</t>
  </si>
  <si>
    <t>ELE-INT-085</t>
  </si>
  <si>
    <t>CONJUNTO 1 INTERRUPTOR SIMPLES + 1 INTERRUPTOR PARALELO + 1TOMADA 2P, UNIVERSAL, RETANGULAR, SEM PLACA</t>
  </si>
  <si>
    <t>ELE-INT-090</t>
  </si>
  <si>
    <t>CONJUNTO 2 INTERRUPTORES PARALELOS + 1TOMADA 2P, UNIVERSAL, RETANGULAR, SEM PLACA</t>
  </si>
  <si>
    <t>ELE-INT-095</t>
  </si>
  <si>
    <t>INTERRUPTOR , DUAS TECLAS SIMPLES 10 A - 250 V</t>
  </si>
  <si>
    <t>ELE-INT-100</t>
  </si>
  <si>
    <t>INTERRUPTOR , DUAS TECLAS PARALELO 10 A - 250 V</t>
  </si>
  <si>
    <t>ELE-INT-105</t>
  </si>
  <si>
    <t>INTERRUPTOR , UMA TECLA SIMPLES E DUAS TECLAS PARALELO 10 A - 250 V</t>
  </si>
  <si>
    <t>ELE-INT-110</t>
  </si>
  <si>
    <t>INTERRUPTOR , UMA TECLA SIMPLES E UMA TECLA PARALELO 10 A - 250 V</t>
  </si>
  <si>
    <t>ELE-INT-115</t>
  </si>
  <si>
    <t>INTERRUPTOR , DUAS TECLAS SIMPLES E UMA TECLA PARALELO 10 A - 250 V</t>
  </si>
  <si>
    <t>ELE-INT-120</t>
  </si>
  <si>
    <t>INTERRUPTOR , TRÊS TECLAS PARALELO 10 A - 250 V</t>
  </si>
  <si>
    <t>ELE-INT-125</t>
  </si>
  <si>
    <t>INTERRUPTOR , TRÊS TECLAS SIMPLES 10 A - 250 V</t>
  </si>
  <si>
    <t>ELE-INT-130</t>
  </si>
  <si>
    <t>INTERRUPTOR DE CARGA 20 A COM SINALIZADOR 2 POLOS</t>
  </si>
  <si>
    <t>ELE-LAM-020</t>
  </si>
  <si>
    <t>LÂMPADA FLUORESCENTE COMPACTA PL 9W-127V-E27</t>
  </si>
  <si>
    <t>ELE-LAM-025</t>
  </si>
  <si>
    <t>LÂMPADA FLUORESCENTE COMPACTA PL 11W-127V-E27</t>
  </si>
  <si>
    <t>ELE-LAM-030</t>
  </si>
  <si>
    <t>LÂMPADA FLUORESCENTE COMPACTA PLE 15W-127V-E27</t>
  </si>
  <si>
    <t>ELE-LAM-035</t>
  </si>
  <si>
    <t>LÂMPADA FLUORESCENTE COMPACTA PLE 20W-127V-E27</t>
  </si>
  <si>
    <t>ELE-LAM-040</t>
  </si>
  <si>
    <t>LÂMPADA FLUORESCENTE COMPACTA PLE 23W-127V-E27</t>
  </si>
  <si>
    <t>ELE-LAM-045</t>
  </si>
  <si>
    <t>LÂMPADA FLUORESCENTE TLDRS 16/ 84 - 16 W - G13</t>
  </si>
  <si>
    <t>ELE-LAM-050</t>
  </si>
  <si>
    <t>LÂMPADA FLUORESCENTE TLDRS 32/ 84 - 32 W - G13</t>
  </si>
  <si>
    <t>ELE-LAM-055</t>
  </si>
  <si>
    <t>LÂMPADA FLUORESCENTE TLDRS 20/ 84 - 20 W - G13</t>
  </si>
  <si>
    <t>ELE-LAM-056</t>
  </si>
  <si>
    <t>LÂMPADA FLUORESCENTE TLDRS 20/ 84 - 40 W - G13</t>
  </si>
  <si>
    <t>ELE-LAM-057</t>
  </si>
  <si>
    <t>LÂMPADA MISTA DE 160W/220V</t>
  </si>
  <si>
    <t>ELE-LAM-060</t>
  </si>
  <si>
    <t>RECEPTÁCULO DE PORCELANA COM ROSCA E-27</t>
  </si>
  <si>
    <t>ELE-LAM-070</t>
  </si>
  <si>
    <t>SOQUETE ANTIVIBRATÓRIO PARA LÂMPADA FLUORESCENTE SEM PORTA-STARTER</t>
  </si>
  <si>
    <t>ELE-LAM-075</t>
  </si>
  <si>
    <t>SOQUETE ANTIVIBRATÓRIO PARA LÂMPADA FLUORESCENTE COM PORTA-STARTER</t>
  </si>
  <si>
    <t>ELE-LAM-080</t>
  </si>
  <si>
    <t>STARTER PARA LÂMPADA FLUORESCENTE - 20/40 W</t>
  </si>
  <si>
    <t>ELE-LUM-005</t>
  </si>
  <si>
    <t>LUMINÁRIA CHANFRADA PARA LÂMPADA FLUORESCENTE 1 X 16 W OU 1 X 20 W</t>
  </si>
  <si>
    <t>ELE-LUM-006</t>
  </si>
  <si>
    <t>LUMINÁRIA CHANFRADA PARA LÂMPADA FLUORESCENTE 1 X 16 W OU 1 X 20 W, COMPLETA</t>
  </si>
  <si>
    <t>ELE-LUM-010</t>
  </si>
  <si>
    <t>LUMINÁRIA CHANFRADA PARA LÂMPADA FLUORESCENTE 2 X 16 W OU 2 X 20 W</t>
  </si>
  <si>
    <t>ELE-LUM-011</t>
  </si>
  <si>
    <t>LUMINÁRIA CHANFRADA PARA LÂMPADA FLUORESCENTE 2 X 16 W OU 2 X 20 W, COMPLETA</t>
  </si>
  <si>
    <t>ELE-LUM-015</t>
  </si>
  <si>
    <t>LUMINÁRIA CHANFRADA PARA LÂMPADA FLUORESCENTE 4 X 16 W OU 4 X 20 W</t>
  </si>
  <si>
    <t>ELE-LUM-016</t>
  </si>
  <si>
    <t>LUMINÁRIA CHANFRADA PARA LÂMPADA FLUORESCENTE 4 X 16 W OU 4 X 20 W, COMPLETA</t>
  </si>
  <si>
    <t>ELE-LUM-020</t>
  </si>
  <si>
    <t>LUMINÁRIA CHANFRADA PARA LÂMPADA FLUORESCENTE 1 X 32 W OU 1 X 40 W</t>
  </si>
  <si>
    <t>ELE-LUM-021</t>
  </si>
  <si>
    <t>LUMINÁRIA CHANFRADA PARA LÂMPADA FLUORESCENTE 1 X 32 W OU 1 X 40 W, COMPLETA</t>
  </si>
  <si>
    <t>ELE-LUM-025</t>
  </si>
  <si>
    <t>LUMINÁRIA CHANFRADA PARA LÂMPADA FLUORESCENTE 2 X 32 W OU 2 X 40 W</t>
  </si>
  <si>
    <t>ELE-LUM-026</t>
  </si>
  <si>
    <t>LUMINÁRIA CHANFRADA PARA LÂMPADA FLUORESCENTE 2 X 32 W OU 2 X 40 W, COMPLETA</t>
  </si>
  <si>
    <t>ELE-LUM-030</t>
  </si>
  <si>
    <t>LUMINÁRIA CHANFRADA PARA LÂMPADA FLUORESCENTE 4 X 32 W OU 4 X 40 W</t>
  </si>
  <si>
    <t>ELE-LUM-031</t>
  </si>
  <si>
    <t>LUMINÁRIA CHANFRADA PARA LÂMPADA FLUORESCENTE 4 X 32 W OU 4 X 40 W, COMPLETA</t>
  </si>
  <si>
    <t>ELE-LUM-035</t>
  </si>
  <si>
    <t>LUMINÁRIA TUBULAR CONTINUA PARA LÂMPADA FLUORESCENTE 1 X 16 W</t>
  </si>
  <si>
    <t>ELE-LUM-036</t>
  </si>
  <si>
    <t>LUMINÁRIA TUBULAR CONTINUA PARA LÂMPADA FLUORESCENTE 1 X 16 W, COMPLETA</t>
  </si>
  <si>
    <t>ELE-LUM-040</t>
  </si>
  <si>
    <t>LUMINÁRIA TUBULAR CONTINUA PARA LÂMPADA FLUORESCENTE 1 X 32 W</t>
  </si>
  <si>
    <t>ELE-LUM-041</t>
  </si>
  <si>
    <t>LUMINÁRIA TUBULAR CONTINUA PARA LÂMPADA FLUORESCENTE 1 X 32 W, COMPLETA</t>
  </si>
  <si>
    <t>ELE-LUM-045</t>
  </si>
  <si>
    <t>LUMINÁRIA TIPO DROPS COM BASE E GLOBO LEITOSO</t>
  </si>
  <si>
    <t>ELE-LUM-046</t>
  </si>
  <si>
    <t>ELE-LUM-050</t>
  </si>
  <si>
    <t>ELE-LUM-051</t>
  </si>
  <si>
    <t>ELE-LUM-052</t>
  </si>
  <si>
    <t>ELE-LUM-053</t>
  </si>
  <si>
    <t>ELE-LUM-055</t>
  </si>
  <si>
    <t>LUMINÁRIA REFLETORA PARA ILUMINAÇÃO PÚBLICA PARA LÂMPADA VAPOR DE MERCÚRIO, SÓDIO E METÁLICA, 1 PÉTALA, POSTE DE AÇO GALVANIZADO COM 10 M DE ALTURA LIVRE (COMPLETA)</t>
  </si>
  <si>
    <t>ELE-LUM-060</t>
  </si>
  <si>
    <t>LUMINÁRIA REFLETORA PARA ILUMINAÇÃO PÚBLICA PARA LÂMPADA VAPOR DE MERCÚRIO, SÓDIO E METÁLICA, 2 PÉTALAS, POSTE DE AÇO GALVANIZADO COM 10 M DE ALTURA LIVRE (COMPLETA)</t>
  </si>
  <si>
    <t>ELE-LUM-065</t>
  </si>
  <si>
    <t>LUMINÁRIA REFLETORA PARA ILUMINAÇÃO PÚBLICA COM LÂMPADA VAPOR DE MERCÚRIO, 2 REFLETORES DE 250W EM POSTE DE CONCRETO COM 9 M DE ALTURA (COMPLETA)</t>
  </si>
  <si>
    <t>ELE-LUM-070</t>
  </si>
  <si>
    <t>LUMINÁRIA REFLETORA PARA ILUMINAÇÃO PÚBLICA COM LÂMPADA VAPOR DE MERCÚRIO, 6 REFLETORES DE 400W EM POSTE DE CONCRETO COM 9 M DE ALTURA (COMPLETA)</t>
  </si>
  <si>
    <t>ELE-LUM-075</t>
  </si>
  <si>
    <t>LUMINÁRIA REFLETORA PARA ILUMINAÇÃO PÚBLICA COM LÂMPADA VAPOR DE MERCÚRIO, 3 REFLETORES DE 400W EM POSTE DE CONCRETO COM 11 M DE ALTURA (COMPLETA)</t>
  </si>
  <si>
    <t>ELE-MAN-005</t>
  </si>
  <si>
    <t>ELE-MAN-010</t>
  </si>
  <si>
    <t>ELE-MAN-015</t>
  </si>
  <si>
    <t>ELE-MAN-020</t>
  </si>
  <si>
    <t>ELE-MAN-025</t>
  </si>
  <si>
    <t>ELE-MAN-030</t>
  </si>
  <si>
    <t>ELE-MAN-035</t>
  </si>
  <si>
    <t>ELE-MAN-040</t>
  </si>
  <si>
    <t>ELE-PAD-005</t>
  </si>
  <si>
    <t>PADRÃO CEMIG AÉREO TIPO D1, DEMANDA ATÉ 15 KA,TRIFÁSICO</t>
  </si>
  <si>
    <t>ELE-PAD-010</t>
  </si>
  <si>
    <t>PADRÃO CEMIG AÉREO TIPO D2 ,15, 1 &lt;= DEMANDA &lt;= 23 KVA, TRIFÁSICO</t>
  </si>
  <si>
    <t>ELE-PAD-015</t>
  </si>
  <si>
    <t>PADRÃO CEMIG AÉREO TIPO D3, 23, 1 &lt;= DEMANDA &lt;= 27 KVA, TRIFÁSICO</t>
  </si>
  <si>
    <t>ELE-PAD-020</t>
  </si>
  <si>
    <t>PADRÃO CEMIG AÉREO TIPO D4, 27,1 &lt;= DEMANDA &lt;= 38 KVA, TRIFÁSICO</t>
  </si>
  <si>
    <t>ELE-PAD-025</t>
  </si>
  <si>
    <t>PADRÃO CEMIG AÉREO TIPO D5, 38,1 &lt;= DEMANDA &lt;= 47 KVA, TRIFÁSICO</t>
  </si>
  <si>
    <t>ELE-PAD-030</t>
  </si>
  <si>
    <t>PADRÃO CEMIG AÉREO TIPO D6, 47,1 &lt;= DEMANDA &lt;= 57 KVA, TRIFÁSICO</t>
  </si>
  <si>
    <t>ELE-PAD-035</t>
  </si>
  <si>
    <t>PADRÃO CEMIG AÉREO TIPO D7, 57,1 &lt;= DEMANDA &lt;= 66 KVA, TRIFÁSICO</t>
  </si>
  <si>
    <t>ELE-PAD-040</t>
  </si>
  <si>
    <t>PADRÃO CEMIG AÉREO TIPO D8, 66,1 &lt;= DEMANDA &lt;= 75 KVA, TRIFÁSICO</t>
  </si>
  <si>
    <t>ELE-PAD-045</t>
  </si>
  <si>
    <t>PADRÃO CEMIG AÉREO TIPO H1, CARGA INSTALADA ATÉ 5 KW,</t>
  </si>
  <si>
    <t>ELE-PAD-050</t>
  </si>
  <si>
    <t>PADRÃO CEMIG AÉREO TIPO H2, 5,1 &lt;= CARGA INSTALADA &lt;= 10 KW, BIFÁSICO</t>
  </si>
  <si>
    <t>ELE-PAD-055</t>
  </si>
  <si>
    <t>PADRÃO CEMIG SUBTERRÂNEO TIPO C1 DEMANDA ATE 15 KVA, BIFÁSICO</t>
  </si>
  <si>
    <t>ELE-PAD-060</t>
  </si>
  <si>
    <t>PADRÃO CEMIG SUBTERRÂNEO TIPO C2, 15,1 &lt;= DEMANDA &lt;= 23 KVA, TRIFÁSICO</t>
  </si>
  <si>
    <t>ELE-PAD-065</t>
  </si>
  <si>
    <t>PADRÃO CEMIG SUBTERRÂNEO TIPO C3, 23,1 &lt;= DEMANDA &lt;= 27 KVA, TRIFÁSICO</t>
  </si>
  <si>
    <t>ELE-PAD-070</t>
  </si>
  <si>
    <t>PADRÃO CEMIG SUBTERRÂNEO TIPO C4, 27,1 &lt;= DEMANDA &lt;= 38 KVA, TRIFÁSICO</t>
  </si>
  <si>
    <t>ELE-PAD-075</t>
  </si>
  <si>
    <t>PADRÃO CEMIG SUBTERRÂNEO TIPO C5, 38,1 &lt;= DEMANDA &lt;= 47 KVA, TRIFÁSICO</t>
  </si>
  <si>
    <t>ELE-PAD-080</t>
  </si>
  <si>
    <t>PADRÃO CEMIG SUBTERRÂNEO TIPO C6, 47,1 &lt;= DEMANDA &lt;= 57 KVA, TRIFÁSICO</t>
  </si>
  <si>
    <t>ELE-PAD-085</t>
  </si>
  <si>
    <t>PADRÃO CEMIG SUBTERRÂNEO TIPO C7, 57,1 &lt;= DEMANDA &lt;= 66 KVA, TRIFÁSICO</t>
  </si>
  <si>
    <t>ELE-PAD-090</t>
  </si>
  <si>
    <t>PADRÃO CEMIG SUBTERRÂNEO TIPO C8, 66,1 &lt;= DEMANDA &lt;= 75 KVA, TRIFÁSICO</t>
  </si>
  <si>
    <t>ELE-PAD-095</t>
  </si>
  <si>
    <t>PADRÃO CEMIG SUBTERRÂNEO TIPO H1, CARGA INSTALADA ATÉ 5 KW,</t>
  </si>
  <si>
    <t>ELE-PAD-100</t>
  </si>
  <si>
    <t>PADRÃO CEMIG SUBTERRÂNEO TIPO H2, 5, 1 &lt;=,CARGA INSTALADA &lt;= 10KW, BIFÁSICO</t>
  </si>
  <si>
    <t>ELE-PAD-105</t>
  </si>
  <si>
    <t>TAMPÃO PARA POSTE DE AÇO</t>
  </si>
  <si>
    <t>ELE-PAD-110</t>
  </si>
  <si>
    <t>ARMAÇÃO SECUNDARIA DE UM ESTRIBO</t>
  </si>
  <si>
    <t>ELE-PAD-115</t>
  </si>
  <si>
    <t>ELE-PAD-115D</t>
  </si>
  <si>
    <t>ELE-PAD-120</t>
  </si>
  <si>
    <t>ISOLADOR ROLDANA</t>
  </si>
  <si>
    <t>ELE-PAD-125</t>
  </si>
  <si>
    <t>ELE-PAD-135</t>
  </si>
  <si>
    <t>HASTE Ø16 X 150 PARA ARMAÇÃO SECUNDÁRIA</t>
  </si>
  <si>
    <t>ELE-PER-005</t>
  </si>
  <si>
    <t>PERFILADO LISO EM CHAPA DE AÇO , DIMENSÕES 19 X 38 MM</t>
  </si>
  <si>
    <t>ELE-PER-010</t>
  </si>
  <si>
    <t>PERFILADO LISO EM CHAPA DE AÇO , DIMENSÕES 38 X 38 MM</t>
  </si>
  <si>
    <t>ELE-PER-015</t>
  </si>
  <si>
    <t>PERFILADO LISO EM CHAPA DE AÇO COM TAMPA, DIMENSÕES 38 X 38 MM</t>
  </si>
  <si>
    <t>ELE-PER-020</t>
  </si>
  <si>
    <t>PERFILADO LISO EM CHAPA DE AÇO 2 FUROS NA PONTA, DIMENSÕES 38 X 38 MM</t>
  </si>
  <si>
    <t>ELE-PER-025</t>
  </si>
  <si>
    <t>PERFILADO PERFURADO EM CHAPA DE AÇO COM TAMPA, DIMENSÕES 38 X 38 MM</t>
  </si>
  <si>
    <t>ELE-PER-030</t>
  </si>
  <si>
    <t>PERFILADO PERFURADO EM CHAPA DE AÇO , DIMENSÕES 38 X 38 MM</t>
  </si>
  <si>
    <t>ELE-PER-035</t>
  </si>
  <si>
    <t>BASE COM 4 FUROS PARA FIXAÇÃO EXTERNA EM CHAPA DE AÇO PARA PERFILADO</t>
  </si>
  <si>
    <t>ELE-PER-040</t>
  </si>
  <si>
    <t>DERIVAÇÃO FINAL PARA ELETRODUTO EM CHAPA DE AÇO PARA PERFILADO</t>
  </si>
  <si>
    <t>ELE-PER-045</t>
  </si>
  <si>
    <t>DERIVAÇÃO LATERAL PARA ELETRODUTO EM CHAPA DE AÇO COM LATERAL DUPLA PARA PERFILADO</t>
  </si>
  <si>
    <t>ELE-PER-050</t>
  </si>
  <si>
    <t>DERIVAÇÃO LATERAL PARA ELETRODUTO EM CHAPA DE AÇO PARA PERFILADO</t>
  </si>
  <si>
    <t>ELE-PER-055</t>
  </si>
  <si>
    <t>JUNÇÃO ANGULAR DUPLA ALTA EM CHAPA DE AÇO PARA PERFILADO</t>
  </si>
  <si>
    <t>ELE-PER-060</t>
  </si>
  <si>
    <t>SUPORTE PARA LUMINÁRIA EM CHAPA DE AÇO CURTO, PARA PERFILADO</t>
  </si>
  <si>
    <t>ELE-PER-065</t>
  </si>
  <si>
    <t>SUPORTE PARA LUMINÁRIA EM CHAPA DE AÇO LONGO, PARA PERFILADO</t>
  </si>
  <si>
    <t>ELE-PER-070</t>
  </si>
  <si>
    <t>SUPORTE EM CHAPA DE AÇO PARA PERFILADO</t>
  </si>
  <si>
    <t>ELE-PER-075</t>
  </si>
  <si>
    <t>PORTA PERFIL COM PINO PARA PERFILADO Ø 3/8"</t>
  </si>
  <si>
    <t>ELE-PER-080</t>
  </si>
  <si>
    <t>VERGALHÃO DE AÇO COM ROSCA TOTAL PARA PERFILADO (DIÂMETRO: 1/4")</t>
  </si>
  <si>
    <t>ELE-PER-085</t>
  </si>
  <si>
    <t>CAIXA PARA TOMADA FIXA PERFIL COM TAMPA E TOMADA UNIVERSAL PARA PERFILADO</t>
  </si>
  <si>
    <t>ELE-PER-090</t>
  </si>
  <si>
    <t>CAIXA DE DERIVAÇÃO "C" EM CHAPA DE AÇO PARA PERFILADO</t>
  </si>
  <si>
    <t>ELE-PER-095</t>
  </si>
  <si>
    <t>CAIXA DE DERIVAÇÃO "I" EM CHAPA DE AÇO PARA PERFILADO</t>
  </si>
  <si>
    <t>ELE-PER-100</t>
  </si>
  <si>
    <t>CAIXA DE DERIVAÇÃO "L" EM CHAPA DE AÇO PARA PERFILADO</t>
  </si>
  <si>
    <t>ELE-PER-105</t>
  </si>
  <si>
    <t>CAIXA DE DERIVAÇÃO "T" EM CHAPA DE AÇO PARA PERFILADO</t>
  </si>
  <si>
    <t>ELE-PER-110</t>
  </si>
  <si>
    <t>CAIXA DE DERIVAÇÃO "X" EM CHAPA DE AÇO PARA PERFILADO</t>
  </si>
  <si>
    <t>ELE-PIS-005</t>
  </si>
  <si>
    <t>DUTO LISO SIMPLES EM CHAPA DE AÇO PARA TOMADA DE PISO, DIMENSÕES 25 X 70 MM</t>
  </si>
  <si>
    <t>ELE-PIS-010</t>
  </si>
  <si>
    <t>DUTO LISO SIMPLES EM CHAPA DE AÇO PARA TOMADA DE PISO, DIMENSÕES 25 X 140 MM</t>
  </si>
  <si>
    <t>ELE-PIS-011</t>
  </si>
  <si>
    <t>DUTO LISO DUPLO EM CHAPA DE AÇO PARA TOMADA DE PISO, DIMENSÕES 2 X 25 X 70 MM</t>
  </si>
  <si>
    <t>ELE-PIS-015</t>
  </si>
  <si>
    <t>CAIXA ELÉTRICA PARA CANALETA EM PVC PARA INSTALAÇÃO APARENTE, DIMENSÕES 110 X 56 X 36,5 MM</t>
  </si>
  <si>
    <t>ELE-PIS-020</t>
  </si>
  <si>
    <t>CAIXA DE PASSAGEM EM CHAPA DE AÇO PARA DUTO DE PISO, 1 NÍVEL, DIMENSÕES 25 X 140 MM</t>
  </si>
  <si>
    <t>ELE-PIS-025</t>
  </si>
  <si>
    <t>CAIXA DE PASSAGEM EM CHAPA DE AÇO PARA DUTO DE PISO, 1 NÍVEL, DIMENSÕES 25 X 70 MM</t>
  </si>
  <si>
    <t>ELE-PIS-030</t>
  </si>
  <si>
    <t>CAIXA DE PASSAGEM EM CHAPA DE AÇO PARA DUTO DE PISO, 2 NÍVEIS, DIMENSÕES 25 X 140 MM</t>
  </si>
  <si>
    <t>ELE-PIS-035</t>
  </si>
  <si>
    <t>CURVA VERTICAL 90 EM CHAPA DE AÇO PARA DUTO DE PISO, DIMENSÕES 25 X 70 MM</t>
  </si>
  <si>
    <t>ELE-PIS-040</t>
  </si>
  <si>
    <t>CURVA VERTICAL 90 EM CHAPA DE AÇO PARA DUTO DE PISO, DIMENSÕES 25 X 140 MM</t>
  </si>
  <si>
    <t>ELE-PIS-045</t>
  </si>
  <si>
    <t>CURVA HORIZONTAL 90 EM CHAPA DE AÇO PARA DUTO DE PISO, DIMENSÕES 25 X 70 MM</t>
  </si>
  <si>
    <t>ELE-PIS-050</t>
  </si>
  <si>
    <t>CURVA HORIZONTAL 90 EM CHAPA DE AÇO PARA DUTO DE PISO, DIMENSÕES 25 X 140 MM</t>
  </si>
  <si>
    <t>ELE-PIS-075</t>
  </si>
  <si>
    <t>TAMPÃO FINAL EM CHAPA DE AÇO PARA DUTO DE PISO, DIMENSÕES 25 X 70 MM</t>
  </si>
  <si>
    <t>ELE-PIS-080</t>
  </si>
  <si>
    <t>TAMPÃO FINAL EM CHAPA DE AÇO PARA DUTO DE PISO, DIMENSÕES 25 X 140 MM</t>
  </si>
  <si>
    <t>ELE-PIS-085</t>
  </si>
  <si>
    <t>JUNÇÃO EM CHAPA DE AÇO PARA DUTO DE PISO, DIMENSÕES 25 X 70 MM</t>
  </si>
  <si>
    <t>ELE-PIS-090</t>
  </si>
  <si>
    <t>JUNÇÃO EM CHAPA DE AÇO PARA DUTO DE PISO, DIMENSÕES 25 X 140 MM</t>
  </si>
  <si>
    <t>ELE-PLA-005</t>
  </si>
  <si>
    <t>PLACA (ESPELHO) PARA CAIXA , 3" X 3"</t>
  </si>
  <si>
    <t>ELE-PLA-010</t>
  </si>
  <si>
    <t>PLACA (ESPELHO) PARA CAIXA , 2" X 4"</t>
  </si>
  <si>
    <t>ELE-PLA-015</t>
  </si>
  <si>
    <t>PLACA (ESPELHO) PARA CAIXA , 4" X 4"</t>
  </si>
  <si>
    <t>ELE-PLA-020</t>
  </si>
  <si>
    <t>PLACA CEGA PARA CAIXA , 2" X 4"</t>
  </si>
  <si>
    <t>ELE-PLA-025</t>
  </si>
  <si>
    <t>PLACA CEGA PARA CAIXA , 4" X 4"</t>
  </si>
  <si>
    <t>ELE-PLA-030</t>
  </si>
  <si>
    <t>PLACA PARA CAIXA 2" X 4" PARA SAÍDA DE FIO</t>
  </si>
  <si>
    <t>ELE-PLA-035</t>
  </si>
  <si>
    <t>PLACA PARA CAIXA 4" X 4", 2 POSTOS REDONDOS</t>
  </si>
  <si>
    <t>ELE-PLA-040</t>
  </si>
  <si>
    <t>PLACA PARA CAIXA 2" X 4", 1 POSTO</t>
  </si>
  <si>
    <t>ELE-PLA-045</t>
  </si>
  <si>
    <t>PLACA PARA CAIXA 4" X 4", 1 + 1 POSTO</t>
  </si>
  <si>
    <t>ELE-PLA-050</t>
  </si>
  <si>
    <t>PLACA PARA CAIXA 4" X 4", 2 POSTOS SEPARADOS</t>
  </si>
  <si>
    <t>ELE-PLA-055</t>
  </si>
  <si>
    <t>PLACA PARA CAIXA 4" X 4", 2 + 2 POSTOS REDONDOS</t>
  </si>
  <si>
    <t>ELE-PLA-060</t>
  </si>
  <si>
    <t>PLACA PARA CAIXA 2" X 4", 3 POSTOS</t>
  </si>
  <si>
    <t>ELE-PLA-065</t>
  </si>
  <si>
    <t>PLACA PARA CAIXA 2" X 4", COM FURO CENTRAL</t>
  </si>
  <si>
    <t>ELE-PRO-005</t>
  </si>
  <si>
    <t>PROJETOR EXTERNO PARA LÂMPADA A VAPOR DE MERCÚRIO , DE IODETO METÁLICO OU DE SÓDIO, COM ÂNGULO REGULÁVEL, COM ALOJAMENTO PARA REATOR, COMPLETO</t>
  </si>
  <si>
    <t>ELE-PRO-010</t>
  </si>
  <si>
    <t>POSTE TELECÔNICO RETO, H = 9,00 M EM AÇO GALVANIZADO , (LIVRE)</t>
  </si>
  <si>
    <t>ELE-QUA-005</t>
  </si>
  <si>
    <t>QUADRO DE DISTRIBUIÇÃO PARA 8 MÓDULOS COM BARRAMENTO E CHAVE</t>
  </si>
  <si>
    <t>ELE-QUA-006</t>
  </si>
  <si>
    <t>QUADRO DE DISTRIBUIÇÃO PARA 12 MÓDULOS COM BARRAMENTO E CHAVE</t>
  </si>
  <si>
    <t>ELE-QUA-010</t>
  </si>
  <si>
    <t>QUADRO DE DISTRIBUIÇÃO PARA 20 MÓDULOS COM BARRAMENTO 100 A</t>
  </si>
  <si>
    <t>ELE-QUA-015</t>
  </si>
  <si>
    <t>QUADRO DE DISTRIBUIÇÃO PARA 24 MÓDULOS COM BARRAMENTO 100 A</t>
  </si>
  <si>
    <t>ELE-QUA-020</t>
  </si>
  <si>
    <t>QUADRO DE DISTRIBUIÇÃO PARA 36 MÓDULOS COM BARRAMENTO 100 A</t>
  </si>
  <si>
    <t>ELE-QUA-025</t>
  </si>
  <si>
    <t>QUADRO DE DISTRIBUIÇÃO PARA 42 MÓDULOS COM BARRAMENTO 100 A</t>
  </si>
  <si>
    <t>ELE-QUA-030</t>
  </si>
  <si>
    <t>QUADRO DE DISTRIBUIÇÃO PARA 50 MÓDULOS COM BARRAMENTO 100 A</t>
  </si>
  <si>
    <t>ELE-QUA-031</t>
  </si>
  <si>
    <t>QUADRO DE DISTRIBUIÇÃO DE LUZ EM PVC DE EMBUTIR, ATÉ 8 DIVISÕES MODULARES, DIMENSÕES EXTERNAS 160 X 240 X 89 MM</t>
  </si>
  <si>
    <t>ELE-QUA-032</t>
  </si>
  <si>
    <t>QUADRO DE DISTRIBUIÇÃO DE LUZ EM PVC DE EMBUTIR, ATÉ 16 DIVISÕES MODULARES, DIMENSÕES EXTERNAS 260 X 310 X 85 MM</t>
  </si>
  <si>
    <t>ELE-QUA-035</t>
  </si>
  <si>
    <t>QUADRO DE COMANDO PARA BOMBA P = 0,5 CV, RECALQUE</t>
  </si>
  <si>
    <t>ELE-QUA-040</t>
  </si>
  <si>
    <t>QUADRO DE COMANDO PARA BOMBA P = 1,0 CV, RECALQUE</t>
  </si>
  <si>
    <t>ELE-QUA-045</t>
  </si>
  <si>
    <t>QUADRO DE COMANDO PARA BOMBA P = 1,5 CV, RECALQUE</t>
  </si>
  <si>
    <t>ELE-QUA-050</t>
  </si>
  <si>
    <t>QUADRO DE COMANDO PARA BOMBA P = 2,0 CV, RECALQUE</t>
  </si>
  <si>
    <t>ELE-QUA-055</t>
  </si>
  <si>
    <t>QUADRO DE COMANDO PARA BOMBA P = 2,5 CV, RECALQUE</t>
  </si>
  <si>
    <t>ELE-QUA-060</t>
  </si>
  <si>
    <t>QUADRO DE COMANDO PARA BOMBA P = 3,0 CV, RECALQUE</t>
  </si>
  <si>
    <t>ELE-REA-005</t>
  </si>
  <si>
    <t>REATOR SIMPLES, A.F.P PARTIDA RÁPIDA 1 X 16 W - 127 V</t>
  </si>
  <si>
    <t>ELE-REA-010</t>
  </si>
  <si>
    <t>REATOR DUPLO, A.F.P PARTIDA RÁPIDA 2 X 16 W - 127 V</t>
  </si>
  <si>
    <t>ELE-REA-015</t>
  </si>
  <si>
    <t>REATOR SIMPLES, A.F.P PARTIDA RÁPIDA 1 X 32 W - 127 V</t>
  </si>
  <si>
    <t>ELE-REA-020</t>
  </si>
  <si>
    <t>REATOR DUPLO, A.F.P PARTIDA RÁPIDA 2 X 32 W - 127 V</t>
  </si>
  <si>
    <t>ELE-REA-025</t>
  </si>
  <si>
    <t>REATOR SIMPLES, A.F.P PARTIDA RÁPIDA 1 X 20 W - 127 V</t>
  </si>
  <si>
    <t>ELE-REA-030</t>
  </si>
  <si>
    <t>REATOR DUPLO, A.F.P PARTIDA RÁPIDA 2 X 20 W - 127 V</t>
  </si>
  <si>
    <t>ELE-REA-035</t>
  </si>
  <si>
    <t>REATOR SIMPLES, A.F.P PARTIDA RÁPIDA 1 X 40 W - 127 V</t>
  </si>
  <si>
    <t>ELE-REA-040</t>
  </si>
  <si>
    <t>REATOR DUPLO, A.F.P PARTIDA RÁPIDA 2 X 40 W - 127 V</t>
  </si>
  <si>
    <t>ELE-REA-045</t>
  </si>
  <si>
    <t>REATOR ELETRÔNICO, A.F.P PARTIDA RÁPIDA 2 X 16 W - 127/220 V</t>
  </si>
  <si>
    <t>ELE-REA-050</t>
  </si>
  <si>
    <t>REATOR ELETRÔNICO, A.F.P PARTIDA RÁPIDA 2 X 32 W - 127/220 V</t>
  </si>
  <si>
    <t>ELE-REL-005</t>
  </si>
  <si>
    <t>RELÉ FOTOELÉTRICO RM 10 120 V, 1200 VA COM BASE</t>
  </si>
  <si>
    <t>ELE-REL-010</t>
  </si>
  <si>
    <t>RELÉ FOTOELÉTRICO RM 10 220 V, 1800 VA COM BASE</t>
  </si>
  <si>
    <t>ELE-SIR-005</t>
  </si>
  <si>
    <t>SIRENE PARA ALCANCE ATÉ 500 M REF. RT-10</t>
  </si>
  <si>
    <t>ELE-SIR-010</t>
  </si>
  <si>
    <t>SIRENE DE ALTA POTÊNCIA, TIMBRE Ø 150MM, 100DCB</t>
  </si>
  <si>
    <t>ELE-SUP-005</t>
  </si>
  <si>
    <t>SUPRESSOR DE SURTO PARA PROTEÇÃO PRIMÁRIA EM QGD, ATÉ 1,5 KV - 5 KA</t>
  </si>
  <si>
    <t>ELE-SUP-010</t>
  </si>
  <si>
    <t>SUPRESSOR DE SURTO PARA PROTEÇÃO DE CENTRAL DE TELECOMUNICAÇÕES</t>
  </si>
  <si>
    <t>ELE-TOM-005</t>
  </si>
  <si>
    <t>TOMADA SIMPLES - 2P + T - 10A COM PLACA</t>
  </si>
  <si>
    <t>ELE-TOM-010</t>
  </si>
  <si>
    <t>TOMADA SIMPLES - 2P + T - 10A SEM PLACA</t>
  </si>
  <si>
    <t>ELE-TOM-015</t>
  </si>
  <si>
    <t>TOMADA SIMPLES - 2P + T - 20A COM PLACA</t>
  </si>
  <si>
    <t>ELE-TOM-020</t>
  </si>
  <si>
    <t>TOMADA SIMPLES - 2P + T - 20A SEM PLACA</t>
  </si>
  <si>
    <t>ELE-TOM-025</t>
  </si>
  <si>
    <t>TOMADA DUPLA - 2P + T - 20A COM PLACA</t>
  </si>
  <si>
    <t>ELE-TOM-030</t>
  </si>
  <si>
    <t>TOMADA DUPLA - 2P + T - 20A SEM PLACA</t>
  </si>
  <si>
    <t>ELE-TOM-035</t>
  </si>
  <si>
    <t>CONJUNTO DE 1 TOMADA + 1 INTERRUPTOR COM PLACA</t>
  </si>
  <si>
    <t>ELE-TOM-040</t>
  </si>
  <si>
    <t>CONJUNTO DE 1 TOMADA + 1 INTERRUPTOR SEM PLACA</t>
  </si>
  <si>
    <t>ELE-TOM-045</t>
  </si>
  <si>
    <t>TOMADA PARA PINO JACK 1/4, SOM E TV COM PLACA 4" X 2"</t>
  </si>
  <si>
    <t>ELE-TOM-050</t>
  </si>
  <si>
    <t>TOMADA PARA TELEFONE, PADRÃO TELEBRÁS 4P SEM PLACA</t>
  </si>
  <si>
    <t>ELE-TPO-005</t>
  </si>
  <si>
    <t>TAMPÃO DE ALUMÍNIO</t>
  </si>
  <si>
    <t>ENR-PED-005</t>
  </si>
  <si>
    <t>ENROCAMENTO COM PEDRA DE MÃO JOGADA, INCLUSIVE FORNECIMENTO</t>
  </si>
  <si>
    <t>ENR-PED-010</t>
  </si>
  <si>
    <t>ENROCAMENTO COM PEDRA DE MÃO ARRUMADA, INCLUSIVE FORNECIMENTO</t>
  </si>
  <si>
    <t>ENS-AÇO-005</t>
  </si>
  <si>
    <t>ENSAIO DE TRAÇÃO, DOBRAMENTO E VERIFICAÇÃO DE BITOLAS EM BARRAS DE AÇO ATÉ 1"</t>
  </si>
  <si>
    <t>ENS-AÇO-010</t>
  </si>
  <si>
    <t>ENSAIO DE TRAÇÃO, DOBRAMENTO E VERIFICAÇÃO DE BITOLAS EM BARRAS DE AÇO ACIMA DE 1"</t>
  </si>
  <si>
    <t>ENS-CON-005</t>
  </si>
  <si>
    <t>ENSAIO DE CONCRETO: CURA, FACEAMENTO, RUPTURA, EMISSÃO DE CERTIFICADOS - ATE 6 UNIDADES</t>
  </si>
  <si>
    <t>ENS-CON-015</t>
  </si>
  <si>
    <t>DETERMINAÇÃO E ANÁLISE DE RESULTADO DE RESISTÊNCIA A COMPRESSÃO DO CONCRETO MOLDADO</t>
  </si>
  <si>
    <t>ENS-CON-050</t>
  </si>
  <si>
    <t>ENS-CON-055</t>
  </si>
  <si>
    <t>ENS-SOL-005</t>
  </si>
  <si>
    <t>ENS-SOL-010</t>
  </si>
  <si>
    <t>ENS-SOL-015</t>
  </si>
  <si>
    <t>ENS-SOL-020</t>
  </si>
  <si>
    <t>ENS-SOL-025</t>
  </si>
  <si>
    <t>ENS-SOL-030</t>
  </si>
  <si>
    <t>ENS-SOL-035</t>
  </si>
  <si>
    <t>ENS-SOL-040</t>
  </si>
  <si>
    <t>ENS-SOL-045</t>
  </si>
  <si>
    <t>ENS-SOL-050</t>
  </si>
  <si>
    <t>ENS-SOL-055</t>
  </si>
  <si>
    <t>ENS-SOL-060</t>
  </si>
  <si>
    <t>ENS-SOL-065</t>
  </si>
  <si>
    <t>ENS-SOL-070</t>
  </si>
  <si>
    <t>ENS-SOL-075</t>
  </si>
  <si>
    <t>ENS-SOL-080</t>
  </si>
  <si>
    <t>ENS-SOL-085</t>
  </si>
  <si>
    <t>ENS-SOL-090</t>
  </si>
  <si>
    <t>ENS-SOL-095</t>
  </si>
  <si>
    <t>ENS-SOL-100</t>
  </si>
  <si>
    <t>EQUIPAMENTOS ESPORTIVOS</t>
  </si>
  <si>
    <t>EQP-ESP-005</t>
  </si>
  <si>
    <t>EQP-ESP-010</t>
  </si>
  <si>
    <t>EQP-ESP-015</t>
  </si>
  <si>
    <t>REDE DE VÔLEI COM PEDESTAL PARA JUIZ</t>
  </si>
  <si>
    <t>EQP-ESP-020</t>
  </si>
  <si>
    <t>REDE DE VÔLEI COM MASTRO EM TUBO GALVANIZADO SEM PEDESTAL</t>
  </si>
  <si>
    <t>EQP-ESP-025</t>
  </si>
  <si>
    <t>REDE DE PETECA COM MASTROS EM TUBO AÇO GALVANIZADO D = 76 MM</t>
  </si>
  <si>
    <t>EQP-ESP-030</t>
  </si>
  <si>
    <t>TABELA DE BASQUETE EM POSTE METÁLICO E SUPORTE DE PISO</t>
  </si>
  <si>
    <t>EQP-PLA-005</t>
  </si>
  <si>
    <t>ESCORREGADOR MÉDIO METÁLICO PARA PLAYGROUND</t>
  </si>
  <si>
    <t>EQP-PLA-010</t>
  </si>
  <si>
    <t>GANGORRA METÁLICA COM DOIS LUGARES</t>
  </si>
  <si>
    <t>EQP-PLA-015</t>
  </si>
  <si>
    <t>ZANGA BURRINHO METÁLICO COM DUAS PRANCHAS</t>
  </si>
  <si>
    <t>EQP-PLA-020</t>
  </si>
  <si>
    <t>BARRA FIXA METÁLICA PARA PLAYGROUND</t>
  </si>
  <si>
    <t>EQP-PLA-025</t>
  </si>
  <si>
    <t>ESCADA HORIZONTAL METÁLICA PARA PLAYGROUND</t>
  </si>
  <si>
    <t>EQP-PLA-030</t>
  </si>
  <si>
    <t>BARRAS DE ALONGAMENTO METÁLICO PARA PLAYGROUND</t>
  </si>
  <si>
    <t>EQP-PLA-035</t>
  </si>
  <si>
    <t>BALANCIM COM CINCO LUGARES METÁLICO PARA PLAYGROUND</t>
  </si>
  <si>
    <t>ESQ-BAT-005</t>
  </si>
  <si>
    <t>ESQ-BAT-010</t>
  </si>
  <si>
    <t>PROTETOR DE PAREDE BATE MACA EM PVC RÍGIDO DE ALTO IMPACTO, BASE DE FIXAÇÃO, TERMINAIS DE ACABAMENTO E ADAPTADORES L = 200 MM</t>
  </si>
  <si>
    <t>ESQ-FOL-005</t>
  </si>
  <si>
    <t>FOLHA DE PORTA MADEIRA DE LEI PRANCHETA PARA PINTURA L &lt;= 60 CM, H &lt;= 180 CM</t>
  </si>
  <si>
    <t>ESQ-FOL-010</t>
  </si>
  <si>
    <t>FOLHA DE PORTA MADEIRA DE LEI PRANCHETA PARA PINTURA 60 X 210 CM</t>
  </si>
  <si>
    <t>ESQ-FOL-015</t>
  </si>
  <si>
    <t>FOLHA DE PORTA MADEIRA DE LEI PRANCHETA PARA PINTURA 70 X 210 CM</t>
  </si>
  <si>
    <t>ESQ-FOL-020</t>
  </si>
  <si>
    <t>FOLHA DE PORTA MADEIRA DE LEI PRANCHETA PARA PINTURA 80 X 210 CM</t>
  </si>
  <si>
    <t>ESQ-FOL-025</t>
  </si>
  <si>
    <t>FOLHA DE PORTA MADEIRA DE LEI PRANCHETA PARA PINTURA 90 X 210 CM</t>
  </si>
  <si>
    <t>ESQ-MAR-005</t>
  </si>
  <si>
    <t>MARCO DE MADEIRA DE LEI PARA PINTURA, L = 14 CM, 60 X 210 CM</t>
  </si>
  <si>
    <t>ESQ-MAR-010</t>
  </si>
  <si>
    <t>MARCO EM MADEIRA DE LEI PARA PINTURA, L = 14 CM, 70 X 210 CM</t>
  </si>
  <si>
    <t>ESQ-MAR-015</t>
  </si>
  <si>
    <t>MARCO EM MADEIRA DE LEI PARA PINTURA, L = 14 CM, 80 X 210 CM</t>
  </si>
  <si>
    <t>ESQ-MAR-020</t>
  </si>
  <si>
    <t>MARCO EM MADEIRA DE LEI PARA PINTURA, L = 14 CM, 90 X 210 CM</t>
  </si>
  <si>
    <t>ESQ-POR-010</t>
  </si>
  <si>
    <t>PORTA DE MADEIRA, TIPO PRANCHETA, COM MARCO FERRO "L" 1 1/4 X 1/8", TARJETA LIVRE/OCUPADO E DOBRADIÇAS - 55 X 160 CM</t>
  </si>
  <si>
    <t>ESQ-POR-015</t>
  </si>
  <si>
    <t>PORTA DE MADEIRA, TIPO PRANCHETA, COM MARCO FERRO "L" 1 1/4 X 1/8", TARJETA E DOBRADIÇAS - 55 X 180 CM</t>
  </si>
  <si>
    <t>ESQ-POR-020</t>
  </si>
  <si>
    <t>PORTA DE MADEIRA, TIPO PRANCHETA, COM MARCO FERRO "L" 1 1/4 X 1/8", TARJETA LIVRE/OCUPADO E DOBRADIÇAS - 55 X 180 CM</t>
  </si>
  <si>
    <t>ESQ-POR-025</t>
  </si>
  <si>
    <t>PORTA DE MADEIRA, TIPO PRANCHETA, COM MARCO FERRO "L" 1 1/4 X 1/8", TARJETA LIVRE/OCUPADO E DOBRADIÇAS - 60 X 165 CM</t>
  </si>
  <si>
    <t>ESQ-POR-030</t>
  </si>
  <si>
    <t>PORTA DE MADEIRA, TIPO PRANCHETA, COM MARCO FERRO "L" 1 1/4 X 1/8", TARJETA E DOBRADIÇAS - 100 X 160 CM</t>
  </si>
  <si>
    <t>ESQ-POR-035</t>
  </si>
  <si>
    <t>PORTA DE MADEIRA, TIPO PRANCHETA, COM MARCO FERRO "L" 1 1/4 X 1/8", TARJETA LIVRE/OCUPADO E DOBRADIÇAS - 100 X 160 CM</t>
  </si>
  <si>
    <t>ESQ-POR-036</t>
  </si>
  <si>
    <t>PORTA EM MADEIRA DE LEI REVESTIDA EM LAMINADO MELAMÍNICO, COM MARCO EM ALUMÍNIO ANODIZADO NATURAL, TARJETA LIVRE/OCUPADO E DOBRADIÇAS - 60 X 165 CM</t>
  </si>
  <si>
    <t>ESQ-POR-040</t>
  </si>
  <si>
    <t>PORTA DE ABRIR, MADEIRA DE LEI PRANCHETA PARA PINTURA COMPLETA 60 X 210 CM,COM FERRAGENS EM FERRO LATONADO</t>
  </si>
  <si>
    <t>ESQ-POR-045</t>
  </si>
  <si>
    <t>PORTA DE ABRIR, MADEIRA DE LEI PRANCHETA PARA PINTURA COMPLETA 70 X 210 CM,COM FERRAGENS EM FERRO LATONADO</t>
  </si>
  <si>
    <t>ESQ-POR-050</t>
  </si>
  <si>
    <t>PORTA DE ABRIR, MADEIRA DE LEI PRANCHETA PARA PINTURA COMPLETA 80 X 210 CM,COM FERRAGENS EM FERRO LATONADO</t>
  </si>
  <si>
    <t>ESQ-POR-055</t>
  </si>
  <si>
    <t>PORTA DE ABRIR, MADEIRA DE LEI PRANCHETA PARA PINTURA COMPLETA 90 X 210 CM,COM FERRAGENS EM FERRO LATONADO</t>
  </si>
  <si>
    <t>ESQ-POR-060</t>
  </si>
  <si>
    <t>ESQ-POR-065</t>
  </si>
  <si>
    <t>ESQ-POR-070</t>
  </si>
  <si>
    <t>ESQ-POR-075</t>
  </si>
  <si>
    <t>ESQ-POR-080</t>
  </si>
  <si>
    <t>ESQ-POR-081</t>
  </si>
  <si>
    <t>ESQ-POR-082</t>
  </si>
  <si>
    <t>ESQ-REG-005</t>
  </si>
  <si>
    <t>RÉGUA PARA ALISARES DE 5 X 1 CM DE MADEIRA DE LEI PARA PINTURA COLOCADO</t>
  </si>
  <si>
    <t>ESQ-REG-010</t>
  </si>
  <si>
    <t>RÉGUA PARA ALISARES DE 7 X 1 CM DE MADEIRA DE LEI PARA PINTURA COLOCADO</t>
  </si>
  <si>
    <t>EST-CON-005</t>
  </si>
  <si>
    <t>EST-CON-010</t>
  </si>
  <si>
    <t>EST-CON-015</t>
  </si>
  <si>
    <t>EST-CON-020</t>
  </si>
  <si>
    <t>EST-CON-025</t>
  </si>
  <si>
    <t>EST-CON-030</t>
  </si>
  <si>
    <t>EST-CON-035</t>
  </si>
  <si>
    <t>EST-CON-040</t>
  </si>
  <si>
    <t>EST-CON-041</t>
  </si>
  <si>
    <t>EST-CON-045</t>
  </si>
  <si>
    <t>EST-CON-060</t>
  </si>
  <si>
    <t>EST-CON-070</t>
  </si>
  <si>
    <t>EST-CON-080</t>
  </si>
  <si>
    <t>EST-CON-090</t>
  </si>
  <si>
    <t>EST-CON-091</t>
  </si>
  <si>
    <t>EST-CON-095</t>
  </si>
  <si>
    <t>EST-CON-096</t>
  </si>
  <si>
    <t>EST-CON-110</t>
  </si>
  <si>
    <t>EST-CON-115</t>
  </si>
  <si>
    <t>EST-CON-120</t>
  </si>
  <si>
    <t>EST-CON-121</t>
  </si>
  <si>
    <t>EST-CON-125</t>
  </si>
  <si>
    <t>EST-CON-130</t>
  </si>
  <si>
    <t>EST-ESC-005</t>
  </si>
  <si>
    <t>ESCARIFICAÇÃO MANUAL , CORTE DE CONCRETO ATÉ 3 CM DE PROFUNDIDADE</t>
  </si>
  <si>
    <t>EST-FOR-005</t>
  </si>
  <si>
    <t>EST-FOR-010</t>
  </si>
  <si>
    <t>EST-FOR-015</t>
  </si>
  <si>
    <t>EST-FOR-020</t>
  </si>
  <si>
    <t>EST-FOR-025</t>
  </si>
  <si>
    <t>EST-FOR-030</t>
  </si>
  <si>
    <t>EST-FOR-031</t>
  </si>
  <si>
    <t>EST-FOR-035</t>
  </si>
  <si>
    <t>EST-FOR-040</t>
  </si>
  <si>
    <t>EST-FOR-041</t>
  </si>
  <si>
    <t>DESCARGA, MONTAGEM, DESMONTAGEM E CARGA DE ESCORAMENTO METÁLICO TIPOS A E B PARA VIGAS E LAJES</t>
  </si>
  <si>
    <t>EST-FOR-045</t>
  </si>
  <si>
    <t>CIMBRAMENTO DE MADEIRA</t>
  </si>
  <si>
    <t>EST-FOR-055</t>
  </si>
  <si>
    <t>LOCAÇÃO, MONTAGEM E DESMONTAGEM DE MOLDES PLÁSTICOS PARA CONCRETAGEM DE LAJES NERVURADAS 600 X 425 CM, INCLUSIVE CIMBRAMENTO H = 3,00 M</t>
  </si>
  <si>
    <t>EST-ANC-005</t>
  </si>
  <si>
    <t>ANCORAGEM DE BARRAS DE AÇO , COM RESINA BASE DE POLIÉSTER</t>
  </si>
  <si>
    <t>EST-ARM-005</t>
  </si>
  <si>
    <t>EST-ARM-010</t>
  </si>
  <si>
    <t>PROTEÇÃO DE ARMADURA CORROÍDA POR AÇÃO DE CLORETOS, COM TINTA DE ALTO TEOR DE ZINCO</t>
  </si>
  <si>
    <t>EST-ARM-015</t>
  </si>
  <si>
    <t>REFORÇO ESTRUTURAL COM EMENDA POR SOLDA , PARA RECONSTITUIÇÃO DA SEÇÃO DA ARMADURA</t>
  </si>
  <si>
    <t>EST-ARM-020</t>
  </si>
  <si>
    <t>REFORÇO ESTRUTURAL COM EMENDA POR TRANSPASSE , PARA RECONSTITUIÇÃO DA SEÇÃO DA ARMADURA</t>
  </si>
  <si>
    <t>EST-GRO-005</t>
  </si>
  <si>
    <t>GROUT - PREPARO E LANÇAMENTO COM ARGAMASSA DE CIMENTO, CAL HIDRATADA, AREIA SEM PENEIRAR E PEDRICO TRAÇO 1:0,1:3:2</t>
  </si>
  <si>
    <t>FORNECIMENTO E APLICAÇÃO DE GROUT PARA ANCORAGENS, RECUPERAÇÕES ESTRUTURAIS E USO EM GERAL</t>
  </si>
  <si>
    <t>EST-GRO-015</t>
  </si>
  <si>
    <t>GROUT - PREPARO COM ARGAMASSA DE CIMENTO, AREIA SEM PENEIRAR E PEDRISCO TRAÇO 1:3:2</t>
  </si>
  <si>
    <t>EST-MET-005</t>
  </si>
  <si>
    <t>EST-MET-010</t>
  </si>
  <si>
    <t>EST-MET-015</t>
  </si>
  <si>
    <t>EST-MET-030</t>
  </si>
  <si>
    <t>FORNECIMENTO, FABRICAÇÃO, TRANSPORTE E MONTAGEM DE ESTRUTURA METÁLICA PARA TELHADO DE QUADRA POLI ESPORTIVA EM AÇO SAC-41, PINTADA</t>
  </si>
  <si>
    <t>EST-MET-035</t>
  </si>
  <si>
    <t>EST-MET-040</t>
  </si>
  <si>
    <t>EST-MET-045</t>
  </si>
  <si>
    <t>ESTRUTURA DE AÇO PARA COBERTURA EM ARCO , ESPAÇAMENTO ENTRE ARCOS 4 M, VÃO 15 M</t>
  </si>
  <si>
    <t>EST-MET-050</t>
  </si>
  <si>
    <t>ESTRUTURA DE AÇO PARA COBERTURA EM ARCO , ESPAÇAMENTO ENTRE ARCOS 5 M, VÃO 20 M</t>
  </si>
  <si>
    <t>EST-MET-055</t>
  </si>
  <si>
    <t>ESTRUTURA DE AÇO PARA COBERTURA EM ARCO , ESPAÇAMENTO ENTRE ARCOS 6 M, VÃO 25 M</t>
  </si>
  <si>
    <t>EST-MET-060</t>
  </si>
  <si>
    <t>ESTRUTURA DE AÇO PARA COBERTURA EM ARCO , ESPAÇAMENTO ENTRE ARCOS 6 M, VÃO 30 M</t>
  </si>
  <si>
    <t>EST-MET-065</t>
  </si>
  <si>
    <t>EST-MET-070</t>
  </si>
  <si>
    <t>ESTRUTURA DE AÇO PARA COBERTURA EM SHED , ESPAÇAMENTO ENTRE TESOURAS 10 M, VÃO 20 M</t>
  </si>
  <si>
    <t>EST-MET-075</t>
  </si>
  <si>
    <t>ESTRUTURA DE AÇO PARA COBERTURA EM SHED , ESPAÇAMENTO ENTRE TESOURAS 10 M, VÃO 25 M</t>
  </si>
  <si>
    <t>EST-MET-080</t>
  </si>
  <si>
    <t>ESTRUTURA DE AÇO PARA COBERTURA EM SHED , ESPAÇAMENTO ENTRE TESOURAS 12 M, VÃO 30 M</t>
  </si>
  <si>
    <t>EST-MET-085</t>
  </si>
  <si>
    <t>ESTRUTURA DE AÇO PARA COBERTURA DUAS ÁGUAS COM LANTERNIM, ESPAÇAMENTO ENTRE TESOURAS 4 M, VÃO 15 M</t>
  </si>
  <si>
    <t>EST-MET-090</t>
  </si>
  <si>
    <t>ESTRUTURA DE AÇO PARA COBERTURA DUAS ÁGUAS COM LANTERNIM, ESPAÇAMENTO ENTRE TESOURAS 5 M, VÃO 25 M</t>
  </si>
  <si>
    <t>EST-MET-095</t>
  </si>
  <si>
    <t>ESTRUTURA DE AÇO PARA COBERTURA DUAS ÁGUAS COM LANTERNIM, ESPAÇAMENTO ENTRE TESOURAS 5 M, VÃO 30 M</t>
  </si>
  <si>
    <t>EST-MET-100</t>
  </si>
  <si>
    <t>ESTRUTURA DE ALUMÍNIO EM DUAS ÁGUAS , ESPAÇAMENTO ENTRE TESOURAS DE 3 A 6 M, VÃO DE 20 M</t>
  </si>
  <si>
    <t>EST-MET-105</t>
  </si>
  <si>
    <t>ESTRUTURA DE ALUMÍNIO EM DUAS ÁGUAS , ESPAÇAMENTO ENTRE TESOURAS DE 3 A 6 M, VÃO DE 25 M</t>
  </si>
  <si>
    <t>EST-MET-110</t>
  </si>
  <si>
    <t>ESTRUTURA DE ALUMÍNIO EM DUAS ÁGUAS , ESPAÇAMENTO ENTRE TESOURAS DE 3 A 6 M, VÃO DE 30 M</t>
  </si>
  <si>
    <t>EST-MET-115</t>
  </si>
  <si>
    <t>ESTRUTURA DE ALUMÍNIO EM DUAS ÁGUAS , ESPAÇAMENTO ENTRE TESOURAS DE 3 A 6 M, VÃO DE 40 M</t>
  </si>
  <si>
    <t>FOR-GES-005</t>
  </si>
  <si>
    <t>FORRO DE GESSO EM PLACAS 60 X 60 CM LISO</t>
  </si>
  <si>
    <t>FOR-GES-010</t>
  </si>
  <si>
    <t>FORRO DE GESSO EM PLACAS ACARTONADAS - FGE</t>
  </si>
  <si>
    <t>FOR-GES-015</t>
  </si>
  <si>
    <t>FORRO DE GESSO EM PLACAS ACARTONADAS - FGA</t>
  </si>
  <si>
    <t>FOR-GES-020</t>
  </si>
  <si>
    <t>COLOCAÇÃO DE MOLDURA DE GESSO</t>
  </si>
  <si>
    <t>FOR-MAD-005</t>
  </si>
  <si>
    <t>FORRO DE MADEIRA EM ANGELIM</t>
  </si>
  <si>
    <t>FOR-MAD-010</t>
  </si>
  <si>
    <t>FORRO DE MADEIRA DE PINUS</t>
  </si>
  <si>
    <t>FOR-MAD-015</t>
  </si>
  <si>
    <t>CIMALHA DE MADEIRA PARA FORRO DE MADEIRA</t>
  </si>
  <si>
    <t>FOR-MAD-020</t>
  </si>
  <si>
    <t>EMPENAS DE MADEIRA (RÉGUAS)</t>
  </si>
  <si>
    <t>MANTA ISOLANTE PARA TELHADOS</t>
  </si>
  <si>
    <t>FOR-PVC-005</t>
  </si>
  <si>
    <t>FORRO EM PVC BRANCO DE L = 10 CM</t>
  </si>
  <si>
    <t>FOR-PVC-010</t>
  </si>
  <si>
    <t>FORRO EM PVC BRANCO DE L = 20 CM</t>
  </si>
  <si>
    <t>FRG-DOB-005</t>
  </si>
  <si>
    <t>DOBRADIÇA DE FERRO CROMADO 3" X 2"</t>
  </si>
  <si>
    <t>FRG-DOB-010</t>
  </si>
  <si>
    <t>DOBRADIÇA DE FERRO CROMADA 3" X 2 1/2"</t>
  </si>
  <si>
    <t>FRG-DOB-015</t>
  </si>
  <si>
    <t>DOBRADIÇA DE FERRO CROMADA 3 1/2" X 2 1/2"</t>
  </si>
  <si>
    <t>FRG-FEC-005</t>
  </si>
  <si>
    <t>FECHADURA 357-(E49) E282 - ML600 CROMADA</t>
  </si>
  <si>
    <t>FRG-FEC-010</t>
  </si>
  <si>
    <t>FECHADURA 457-(E49) E283 - ML600 CROMADA</t>
  </si>
  <si>
    <t>FRG-FEC-015</t>
  </si>
  <si>
    <t>FECHADURA 557-(E49) E285 - ML600 CROMADA</t>
  </si>
  <si>
    <t>FRG-MOL-005</t>
  </si>
  <si>
    <t>MOLA HIDRÁULICA NORMAL</t>
  </si>
  <si>
    <t>FRG-MOL-010</t>
  </si>
  <si>
    <t>MOLA HIDRÁULICA PARA PORTA DE CHUMBO</t>
  </si>
  <si>
    <t>FRG-TAR-005</t>
  </si>
  <si>
    <t>TARJETA CROMADA, INSTALADA PORTAS DE SANITÁRIOS</t>
  </si>
  <si>
    <t>FRG-TAR-010</t>
  </si>
  <si>
    <t>TARJETA CROMADA, INSTALADA PORTAS DE SANITÁRIOS-LIVRE/OCUPADO</t>
  </si>
  <si>
    <t>FUN-FRA-005</t>
  </si>
  <si>
    <t>MOBILIZAÇÃO E DESMOBILIZAÇÃO DE EQUIPAMENTO PARA ESTACA TIPO FRANKI DMT ATÉ 50 KM</t>
  </si>
  <si>
    <t>FUN-FRA-006</t>
  </si>
  <si>
    <t>MOBILIZAÇÃO E DESMOBILIZAÇÃO DE EQUIPAMENTO PARA ESTACA TIPO FRANKI DMT DE 50,1 A 100 KM</t>
  </si>
  <si>
    <t>FUN-FRA-010</t>
  </si>
  <si>
    <t>CRAVAÇÃO E CONCRETAGEM ESTACA TIPO FRANKI MOLDADA "IN LOCO" 55 TON D = 350 MM</t>
  </si>
  <si>
    <t>FUN-FRA-015</t>
  </si>
  <si>
    <t>CRAVAÇÃO E CONCRETAGEM ESTACA TIPO FRANKI MOLDADA "IN LOCO" 70 TON D = 400 MM</t>
  </si>
  <si>
    <t>FUN-FRA-020</t>
  </si>
  <si>
    <t>CRAVAÇÃO E CONCRETAGEM ESTACA TIPO FRANKI MOLDADA "IN LOCO" 95 TON D = 450 MM</t>
  </si>
  <si>
    <t>FUN-FRA-025</t>
  </si>
  <si>
    <t>CRAVAÇÃO E CONCRETAGEM ESTACA TIPO FRANKI MOLDADA "IN LOCO" 130 TON D = 520 MM</t>
  </si>
  <si>
    <t>FUN-FRA-035</t>
  </si>
  <si>
    <t>CRAVAÇÃO E CONCRETAGEM ESTACA TIPO FRANKI MOLDADA "IN LOCO" 170 TON D = 600 MM</t>
  </si>
  <si>
    <t>FUN-HEL-005</t>
  </si>
  <si>
    <t>MOBILIZAÇÃO E DESMOBILIZAÇÃO DE EQUIPAMENTO PARA ESTACA TIPO HÉLICE CONTÍNUA DMT ATÉ 50 KM</t>
  </si>
  <si>
    <t>FUN-HEL-006</t>
  </si>
  <si>
    <t>MOBILIZAÇÃO E DESMOBILIZAÇÃO DE EQUIPAMENTO PARA ESTACA TIPO HÉLICE CONTÍNUA DMT DE 50,1 A 100 KM</t>
  </si>
  <si>
    <t>FUN-HEL-010</t>
  </si>
  <si>
    <t>EXECUÇÃO DE ESTACA TIPO HÉLICE CONTÍNUA D = 400 MM, EXCETO CONCRETO</t>
  </si>
  <si>
    <t>FUN-HEL-015</t>
  </si>
  <si>
    <t>EXECUÇÃO DE ESTACA TIPO HÉLICE CONTÍNUA D = 500 MM, EXCETO CONCRETO</t>
  </si>
  <si>
    <t>FUN-HEL-020</t>
  </si>
  <si>
    <t>EXECUÇÃO DE ESTACA TIPO HÉLICE CONTÍNUA D = 600 MM, EXCETO CONCRETO</t>
  </si>
  <si>
    <t>FUN-HEL-025</t>
  </si>
  <si>
    <t>EXECUÇÃO DE ESTACA TIPO HÉLICE CONTÍNUA D = 800 MM, EXCETO CONCRETO</t>
  </si>
  <si>
    <t>FUN-LAS-010</t>
  </si>
  <si>
    <t>LASTRO DE BRITA 2 OU 3 APILOADO MANUALMENTE</t>
  </si>
  <si>
    <t>FUN-LAS-015</t>
  </si>
  <si>
    <t>LASTRO DE AREIA</t>
  </si>
  <si>
    <t>FUN-PRE-005</t>
  </si>
  <si>
    <t>MOBILIZAÇÃO E DESMOBILIZAÇÃO DE EQUIPAMENTO PARA ESTACA CRAVADA DMT ATÉ 50 KM</t>
  </si>
  <si>
    <t>FUN-PRE-006</t>
  </si>
  <si>
    <t>MOBILIZAÇÃO E DESMOBILIZAÇÃO DE EQUIPAMENTO PARA ESTACA CRAVADA DMT DE 50,1 A 100 KM</t>
  </si>
  <si>
    <t>FUN-PRE-010</t>
  </si>
  <si>
    <t>ESTACA PRÉ-MOLDADA DE CONCRETO ARMADO CRAVADA D = 180 MM/35T</t>
  </si>
  <si>
    <t>FUN-PRE-015</t>
  </si>
  <si>
    <t>ESTACA PRÉ-MOLDADA DE CONCRETO ARMADO CRAVADA D = 230 MM/55T</t>
  </si>
  <si>
    <t>FUN-PRE-020</t>
  </si>
  <si>
    <t>ESTACA PRÉ-MOLDADA DE CONCRETO ARMADO CRAVADA D = 260 MM/70T</t>
  </si>
  <si>
    <t>FUN-PRE-025</t>
  </si>
  <si>
    <t>ESTACA PRÉ-MOLDADA DE CONCRETO ARMADO CRAVADA D = 330 MM/90T</t>
  </si>
  <si>
    <t>FUN-PRE-026</t>
  </si>
  <si>
    <t>ESTACA PRÉ-MOLDADA DE CONCRETO ARMADO CRAVADA D = 380 MM/105T</t>
  </si>
  <si>
    <t>FUN-PRE-027</t>
  </si>
  <si>
    <t>ESTACA PRÉ-MOLDADA DE CONCRETO ARMADO CRAVADA D = 420 MM/130T</t>
  </si>
  <si>
    <t>FUN-PRE-028</t>
  </si>
  <si>
    <t>ESTACA PRÉ-MOLDADA DE CONCRETO ARMADO CRAVADA D = 500 MM/150T</t>
  </si>
  <si>
    <t>FUN-PRE-030</t>
  </si>
  <si>
    <t>ESTACA PRÉ-MOLDADA DE CONCRETO ARMADO CRAVADA 15 X 15 CM/25T</t>
  </si>
  <si>
    <t>FUN-PRE-035</t>
  </si>
  <si>
    <t>ESTACA PRÉ-MOLDADA DE CONCRETO ARMADO CRAVADA 17 X 17 CM/35T</t>
  </si>
  <si>
    <t>FUN-PRE-040</t>
  </si>
  <si>
    <t>ESTACA PRÉ-MOLDADA DE CONCRETO ARMADO CRAVADA 20 X 20 CM/50T</t>
  </si>
  <si>
    <t>FUN-PRE-045</t>
  </si>
  <si>
    <t>ESTACA PRÉ-MOLDADA DE CONCRETO ARMADO CRAVADA 21,5 X 21,5 CM/60T</t>
  </si>
  <si>
    <t>FUN-PRE-050</t>
  </si>
  <si>
    <t>ESTACA PRÉ-MOLDADA DE CONCRETO ARMADO CRAVADA 23 X 23 CM/70T</t>
  </si>
  <si>
    <t>FUN-PRE-055</t>
  </si>
  <si>
    <t>ESTACA PRÉ-MOLDADA DE CONCRETO ARMADO CRAVADA 25,5 X 25,5 CM/85T</t>
  </si>
  <si>
    <t>FUN-PRE-056</t>
  </si>
  <si>
    <t>ESTACA PRÉ-MOLDADA DE CONCRETO ARMADO CRAVADA 28 X 28 CM/105T</t>
  </si>
  <si>
    <t>FUN-PRE-060</t>
  </si>
  <si>
    <t>EMENDA DE ESTACA PRÉ-MOLDADA ATÉ 65T</t>
  </si>
  <si>
    <t>FUN-PRE-065</t>
  </si>
  <si>
    <t>EMENDA DE ESTACA PRÉ-MOLDADA DE 65T A 95T</t>
  </si>
  <si>
    <t>FUN-PRE-070</t>
  </si>
  <si>
    <t>EMENDA DE ESTACA PRÉ MOLDADA ACIMA DE 95T</t>
  </si>
  <si>
    <t>CORTE E PREPARO DE CABEÇA DE ESTACAS</t>
  </si>
  <si>
    <t>FUN-STR-005</t>
  </si>
  <si>
    <t>MOBILIZAÇÃO E DESMOBILIZAÇÃO DE EQUIPAMENTO PARA ESTACA STRAUSS DMT ATÉ 50 KM</t>
  </si>
  <si>
    <t>FUN-STR-006</t>
  </si>
  <si>
    <t>MOBILIZAÇÃO E DESMOBILIZAÇÃO DE EQUIPAMENTO PARA ESTACA STRAUSS DMT DE 50,1 A 100 KM</t>
  </si>
  <si>
    <t>FUN-STR-010</t>
  </si>
  <si>
    <t>ESCAVAÇÃO E CONCRETAGEM ESTACA TIPO STRAUSS MOLDADA "IN LOCO" D = 250 MM</t>
  </si>
  <si>
    <t>FUN-STR-015</t>
  </si>
  <si>
    <t>ESCAVAÇÃO E CONCRETAGEM ESTACA TIPO STRAUSS MOLDADA "IN LOCO" D = 320 MM</t>
  </si>
  <si>
    <t>FUN-STR-016</t>
  </si>
  <si>
    <t>ESCAVAÇÃO E CONCRETAGEM ESTACA TIPO STRAUSS MOLDADA "IN LOCO" D = 380 MM</t>
  </si>
  <si>
    <t>FUN-STR-020</t>
  </si>
  <si>
    <t>ESCAVAÇÃO E CONCRETAGEM ESTACA TIPO STRAUSS MOLDADA "IN LOCO" D = 420 MM</t>
  </si>
  <si>
    <t>FUN-STR-025</t>
  </si>
  <si>
    <t>ESCAVAÇÃO E CONCRETAGEM ESTACA TIPO STRAUSS MOLDADA "IN LOCO" D = 520 MM</t>
  </si>
  <si>
    <t>FUN-TRA-005</t>
  </si>
  <si>
    <t>PERFURAÇÃO DE ESTACA BROCA A TRADO MANUAL D = 150 MM</t>
  </si>
  <si>
    <t>FUN-TRA-010</t>
  </si>
  <si>
    <t>PERFURAÇÃO DE ESTACA BROCA A TRADO MANUAL D = 200 MM</t>
  </si>
  <si>
    <t>FUN-TRA-015</t>
  </si>
  <si>
    <t>PERFURAÇÃO DE ESTACA BROCA A TRADO MANUAL D = 250 MM</t>
  </si>
  <si>
    <t>FUN-TRA-020</t>
  </si>
  <si>
    <t>MOBILIZAÇÃO E DESMOBILIZAÇÃO DE EQUIPAMENTO PARA BROCA TRADO DMT ATÉ 50 KM</t>
  </si>
  <si>
    <t>FUN-TRA-026</t>
  </si>
  <si>
    <t>MOBILIZAÇÃO E DESMOBILIZAÇÃO DE EQUIPAMENTO PARA BROCA TRADO DMT DE 50,1 A 100 KM</t>
  </si>
  <si>
    <t>FUN-TRA-030</t>
  </si>
  <si>
    <t>PERFURAÇÃO DE ESTACA BROCA A TRADO MECANIZADO D = 250 MM</t>
  </si>
  <si>
    <t>PERFURAÇÃO DE ESTACA BROCA A TRADO MECANIZADO D = 300 MM</t>
  </si>
  <si>
    <t>FUN-TRA-040</t>
  </si>
  <si>
    <t>PERFURAÇÃO DE ESTACA BROCA A TRADO MECANIZADO D = 350 MM</t>
  </si>
  <si>
    <t>FUN-TRA-045</t>
  </si>
  <si>
    <t>PERFURAÇÃO DE ESTACA BROCA A TRADO MECANIZADO D = 400 MM</t>
  </si>
  <si>
    <t>FUN-TRA-050</t>
  </si>
  <si>
    <t>PERFURAÇÃO DE ESTACA BROCA A TRADO MECANIZADO D = 450 MM</t>
  </si>
  <si>
    <t>FUN-TRA-055</t>
  </si>
  <si>
    <t>PERFURAÇÃO DE ESTACA BROCA A TRADO MECANIZADO D = 500 MM</t>
  </si>
  <si>
    <t>FUN-TRI-005</t>
  </si>
  <si>
    <t>MOBILIZAÇÃO E DESMOBILIZAÇÃO DE EQUIPAMENTO PARA ESTACA TRILHO DMT ATÉ 50 KM</t>
  </si>
  <si>
    <t>FUN-TRI-006</t>
  </si>
  <si>
    <t>MOBILIZAÇÃO E DESMOBILIZAÇÃO DE EQUIPAMENTO PARA ESTACA TRILHO DMT DE 50,1 A 100 KM</t>
  </si>
  <si>
    <t>FUN-TRI-010</t>
  </si>
  <si>
    <t>ESTACA TIPO TRILHO TR-25 SIMPLES</t>
  </si>
  <si>
    <t>FUN-TRI-015</t>
  </si>
  <si>
    <t>ESTACA TIPO TRILHO TR-32 SIMPLES</t>
  </si>
  <si>
    <t>FUN-TRI-020</t>
  </si>
  <si>
    <t>ESTACA TIPO TRILHO TR-37 SIMPLES</t>
  </si>
  <si>
    <t>FUN-TRI-025</t>
  </si>
  <si>
    <t>ESTACA TIPO TRILHO TR-45 SIMPLES</t>
  </si>
  <si>
    <t>FUN-TRI-026</t>
  </si>
  <si>
    <t>ESTACA TIPO TRILHO TR-57 SIMPLES</t>
  </si>
  <si>
    <t>FUN-TRI-030</t>
  </si>
  <si>
    <t>ESTACA TIPO TRILHO TR-25 DUPLO</t>
  </si>
  <si>
    <t>FUN-TRI-035</t>
  </si>
  <si>
    <t>ESTACA TIPO TRILHO TR-32 DUPLO</t>
  </si>
  <si>
    <t>FUN-TRI-040</t>
  </si>
  <si>
    <t>ESTACA TIPO TRILHO TR-37 DUPLO</t>
  </si>
  <si>
    <t>FUN-TRI-045</t>
  </si>
  <si>
    <t>ESTACA TIPO TRILHO TR-45 DUPLO</t>
  </si>
  <si>
    <t>FUN-TRI-046</t>
  </si>
  <si>
    <t>ESTACA TIPO TRILHO TR-57 DUPLO</t>
  </si>
  <si>
    <t>FUN-TRI-050</t>
  </si>
  <si>
    <t>CORTE DE ESTACA TIPO TRILHO TR 25/32 SIMPLES</t>
  </si>
  <si>
    <t>FUN-TRI-055</t>
  </si>
  <si>
    <t>CORTE DE ESTACA TIPO TRILHO TR 37/45/57 SIMPLES</t>
  </si>
  <si>
    <t>FUN-TRI-060</t>
  </si>
  <si>
    <t>CORTE DE ESTACA TIPO TRILHO TR 25/32 DUPLO</t>
  </si>
  <si>
    <t>FUN-TRI-065</t>
  </si>
  <si>
    <t>CORTE DE ESTACA TIPO TRILHO TR 37/45/57 DUPLO</t>
  </si>
  <si>
    <t>FUN-TRI-070</t>
  </si>
  <si>
    <t>SOLDA DE TOPO PERFIL METÁLICO SIMPLES</t>
  </si>
  <si>
    <t>FUN-TRI-075</t>
  </si>
  <si>
    <t>SOLDA DE TOPO PERFIL METÁLICO DUPLO</t>
  </si>
  <si>
    <t>FUN-TUB-005</t>
  </si>
  <si>
    <t>ESCAVAÇÃO MANUAL DE TUBULÃO A CÉU ABERTO</t>
  </si>
  <si>
    <t>FUN-CON-005</t>
  </si>
  <si>
    <t>FUN-CON-010</t>
  </si>
  <si>
    <t>FUN-CON-015</t>
  </si>
  <si>
    <t>FUN-CON-020</t>
  </si>
  <si>
    <t>FUN-CON-025</t>
  </si>
  <si>
    <t>FUN-CON-030</t>
  </si>
  <si>
    <t>FUN-CON-035</t>
  </si>
  <si>
    <t>FUN-CON-040</t>
  </si>
  <si>
    <t>FUN-CON-045</t>
  </si>
  <si>
    <t>FUN-CON-050</t>
  </si>
  <si>
    <t>FUN-CON-055</t>
  </si>
  <si>
    <t>FUN-CON-056</t>
  </si>
  <si>
    <t>FUN-CON-060</t>
  </si>
  <si>
    <t>FUN-CON-075</t>
  </si>
  <si>
    <t>FUN-CON-085</t>
  </si>
  <si>
    <t>FUN-CON-095</t>
  </si>
  <si>
    <t>FUN-CON-100</t>
  </si>
  <si>
    <t>FUN-CON-105</t>
  </si>
  <si>
    <t>FUN-CON-106</t>
  </si>
  <si>
    <t>FUN-CON-110</t>
  </si>
  <si>
    <t>FUN-CON-130</t>
  </si>
  <si>
    <t>FUN-CON-135</t>
  </si>
  <si>
    <t>FUN-CON-140</t>
  </si>
  <si>
    <t>FUN-CON-141</t>
  </si>
  <si>
    <t>FUN-CON-150</t>
  </si>
  <si>
    <t>FUN-CON-155</t>
  </si>
  <si>
    <t>FUN-FOR-010</t>
  </si>
  <si>
    <t>GAS-BIS-005</t>
  </si>
  <si>
    <t>GAS-CAPS-005</t>
  </si>
  <si>
    <t>CAPS FORJADO SOLDA SCH 40 S/COST A234 WPB 3/4"</t>
  </si>
  <si>
    <t>GAS-CIL-005</t>
  </si>
  <si>
    <t>CILINDRO DE AÇO COM GÁS GLP CAPACIDADE 45 KG</t>
  </si>
  <si>
    <t>GAS-COL-005</t>
  </si>
  <si>
    <t>COLETOR MÓDULO CENTRAL</t>
  </si>
  <si>
    <t>GAS-COL-010</t>
  </si>
  <si>
    <t>COLETOR MÓDULO II SIMPLES P-45</t>
  </si>
  <si>
    <t>GAS-DEP-005</t>
  </si>
  <si>
    <t>GAS-MAN-005</t>
  </si>
  <si>
    <t>MANGUEIRA PLÁSTICA PARA GÁS D = 3/8" X 1,50 M</t>
  </si>
  <si>
    <t>GAS-NIP-005</t>
  </si>
  <si>
    <t>NIPLE DE REDUÇÃO DE LATÃO 1/2" NPT X 1/8" NPT</t>
  </si>
  <si>
    <t>GAS-NIP-010</t>
  </si>
  <si>
    <t>NIPLE DE REDUÇÃO DE LATÃO 1/2" NPT X 3/8" NPT</t>
  </si>
  <si>
    <t>GAS-NIP-015</t>
  </si>
  <si>
    <t>NIPLE DUPLO FERRO MALEÁVEL 300# 1/2" NPT</t>
  </si>
  <si>
    <t>GAS-PIG-005</t>
  </si>
  <si>
    <t>PIG-TAIL DE BORRACHA P-45/P-90 - 500MM</t>
  </si>
  <si>
    <t>GAS-REG-005</t>
  </si>
  <si>
    <t>REGISTRO BICO INJETOR D = 3/8"</t>
  </si>
  <si>
    <t>GAS-REG-010</t>
  </si>
  <si>
    <t>REGISTRO DE GÁS D = 1/2"</t>
  </si>
  <si>
    <t>GAS-REG-015</t>
  </si>
  <si>
    <t>REGISTRO DE LATÃO 1/2" NPT X 1/2" NPT</t>
  </si>
  <si>
    <t>GAS-REP-005</t>
  </si>
  <si>
    <t>REGULADOR PRESSÃO ALIANÇA 76506/3 ENTRA 1/8" - 7KG/H - EST. ÚNICO</t>
  </si>
  <si>
    <t>GAS-TAM-005</t>
  </si>
  <si>
    <t>TAMPÃO (CAP) FERRO MALEÁVEL NPT 300# 1/2"</t>
  </si>
  <si>
    <t>GAS-TUB-005</t>
  </si>
  <si>
    <t>TUBO AÇO PRETO SCH-40, D = 3/8" SEM COSTURA</t>
  </si>
  <si>
    <t>GAS-TUB-010</t>
  </si>
  <si>
    <t>TUBO AÇO PRETO SCH-40, D = 1/2" SEM COSTURA</t>
  </si>
  <si>
    <t>GAS-TUB-015</t>
  </si>
  <si>
    <t>TUBO AÇO PRETO SCH-40, D = 3/4" SEM COSTURA</t>
  </si>
  <si>
    <t>GAS-VAL-005</t>
  </si>
  <si>
    <t>GAS-VAL-010</t>
  </si>
  <si>
    <t>VÁLVULA DE REGISTRO PARA GÁS COM TÊ REVERSÍVEL PARA 2 BOTIJÕES</t>
  </si>
  <si>
    <t>GAS-VAL-015</t>
  </si>
  <si>
    <t>HID-ADP-005</t>
  </si>
  <si>
    <t>ADAPTADOR SOLDÁVEL DE PVC MARROM COM FLANGES E ANEL PARA CAIXA DÁGUA Ø 20 MM X 1/2"</t>
  </si>
  <si>
    <t>HID-ADP-010</t>
  </si>
  <si>
    <t>ADAPTADOR SOLDÁVEL DE PVC MARROM COM FLANGES E ANEL PARA CAIXA DÁGUA Ø 25 MM X 3/4"</t>
  </si>
  <si>
    <t>HID-ADP-015</t>
  </si>
  <si>
    <t>ADAPTADOR SOLDÁVEL DE PVC MARROM COM FLANGES E ANEL PARA CAIXA DÁGUA Ø 32 MM X 1"</t>
  </si>
  <si>
    <t>HID-ADP-020</t>
  </si>
  <si>
    <t>ADAPTADOR SOLDÁVEL DE PVC MARROM COM FLANGES E ANEL PARA CAIXA DÁGUA Ø 40 MM X 1 1/4"</t>
  </si>
  <si>
    <t>HID-ADP-025</t>
  </si>
  <si>
    <t>ADAPTADOR SOLDÁVEL DE PVC MARROM COM FLANGES E ANEL PARA CAIXA DÁGUA Ø 50 MM X 1 1/2"</t>
  </si>
  <si>
    <t>HID-ADP-030</t>
  </si>
  <si>
    <t>ADAPTADOR SOLDÁVEL DE PVC MARROM COM FLANGES E ANEL PARA CAIXA DÁGUA Ø 60 MM X 2"</t>
  </si>
  <si>
    <t>HID-ADP-035</t>
  </si>
  <si>
    <t>ADAPTADOR SOLDÁVEL DE PVC MARROM COM FLANGES LIVRES PARA CAIXA DÁGUA Ø 25 MM X 3/4"</t>
  </si>
  <si>
    <t>HID-ADP-040</t>
  </si>
  <si>
    <t>ADAPTADOR SOLDÁVEL DE PVC MARROM COM FLANGES LIVRES PARA CAIXA DÁGUA Ø 32 MM X 1"</t>
  </si>
  <si>
    <t>HID-ADP-045</t>
  </si>
  <si>
    <t>ADAPTADOR SOLDÁVEL DE PVC MARROM COM FLANGES LIVRES PARA CAIXA DÁGUA Ø 40 MM X 1 1/4"</t>
  </si>
  <si>
    <t>HID-ADP-050</t>
  </si>
  <si>
    <t>ADAPTADOR SOLDÁVEL DE PVC MARROM COM FLANGES LIVRES PARA CAIXA DÁGUA Ø 50 MM X 1 1/2"</t>
  </si>
  <si>
    <t>HID-ADP-055</t>
  </si>
  <si>
    <t>ADAPTADOR SOLDÁVEL DE PVC MARROM COM FLANGES LIVRES PARA CAIXA DÁGUA Ø 60 MM X 2"</t>
  </si>
  <si>
    <t>HID-ADP-060</t>
  </si>
  <si>
    <t>ADAPTADOR SOLDÁVEL DE PVC MARROM COM FLANGES LIVRES PARA CAIXA DÁGUA Ø 75 MM X 2 1/2"</t>
  </si>
  <si>
    <t>HID-ADP-065</t>
  </si>
  <si>
    <t>ADAPTADOR SOLDÁVEL DE PVC MARROM COM FLANGES LIVRES PARA CAIXA DÁGUA Ø 85 MM X 3"</t>
  </si>
  <si>
    <t>HID-ADP-070</t>
  </si>
  <si>
    <t>ADAPTADOR SOLDÁVEL DE PVC MARROM COM FLANGES LIVRES PARA CAIXA DÁGUA Ø 110 MM X 4"</t>
  </si>
  <si>
    <t>HID-BOM-005</t>
  </si>
  <si>
    <t>BOMBA CENTRÍFUGA DE SUCÇÃO E RECALQUE 1/2 HP D = 2"</t>
  </si>
  <si>
    <t>HID-BOM-010</t>
  </si>
  <si>
    <t>BOMBA CENTRÍFUGA DE SUCÇÃO E RECALQUE 1/2 HP D = 3"</t>
  </si>
  <si>
    <t>HID-BOM-015</t>
  </si>
  <si>
    <t>MOTO-BOMBA 0,5 CV VM = 5M3/H 1 1/2" R = 1 1/2", TRIFÁSICA</t>
  </si>
  <si>
    <t>HID-BOM-020</t>
  </si>
  <si>
    <t>MOTO-BOMBA 1 CV SUCÇÃO = 1 1/2" R = 1 1/4", VM = 5M3/H, HM = 16 M</t>
  </si>
  <si>
    <t>HID-BOM-023</t>
  </si>
  <si>
    <t>CONJUNTO ELEVATÓRIO MOTOR-BOMBA (CENTRÍFUGA) DE 1/3 HP</t>
  </si>
  <si>
    <t>HID-BOM-024</t>
  </si>
  <si>
    <t>CONJUNTO ELEVATÓRIO MOTOR-BOMBA (CENTRÍFUGA) DE 1/2 HP</t>
  </si>
  <si>
    <t>HID-BOM-025</t>
  </si>
  <si>
    <t>CONJUNTO MOTO BOMBA 3/4" CV MONOFÁSICA, CENTRÍFUGA, 1 ESTAGIO</t>
  </si>
  <si>
    <t>HID-BOM-030</t>
  </si>
  <si>
    <t>CONJUNTO ELEVATÓRIO MOTOR-BOMBA (CENTRÍFUGA) DE 2 HP</t>
  </si>
  <si>
    <t>HID-BOM-035</t>
  </si>
  <si>
    <t>CONJUNTO ELEVATÓRIO MOTOR-BOMBA (CENTRÍFUGA) DE 3 HP</t>
  </si>
  <si>
    <t>HID-BOM-040</t>
  </si>
  <si>
    <t>CONJUNTO ELEVATÓRIO MOTOR-BOMBA (CENTRÍFUGA) DE 5 HP</t>
  </si>
  <si>
    <t>HID-BOM-045</t>
  </si>
  <si>
    <t>CONJUNTO ELEVATÓRIO MOTOR-BOMBA (CENTRÍFUGA) DE 7,5 HP</t>
  </si>
  <si>
    <t>HID-BOM-050</t>
  </si>
  <si>
    <t>CONJUNTO ELEVATÓRIO MOTOR-BOMBA (CENTRÍFUGA) DE 10 HP</t>
  </si>
  <si>
    <t>HID-CXS-005</t>
  </si>
  <si>
    <t>CAIXA ALVENARIA 30 X 30 X 30 CM, TAMPA EM CONCRETO-INSPEÇÃO /PASSAGEM, INCLUSIVE ESCAVAÇÃO, REATERRO E BOTA-FORA</t>
  </si>
  <si>
    <t>HID-CXS-010</t>
  </si>
  <si>
    <t>CAIXA ALVENARIA 30 X 30 X 40 CM, TAMPA EM CONCRETO-INSPEÇÃO /PASSAGEM, INCLUSIVE ESCAVAÇÃO, REATERRO E BOTA-FORA</t>
  </si>
  <si>
    <t>HID-CXS-015</t>
  </si>
  <si>
    <t>CAIXA ALVENARIA 30 X 30 X 60 CM, TAMPA EM CONCRETO-INSPEÇÃO /PASSAGEM, INCLUSIVE ESCAVAÇÃO, REATERRO E BOTA-FORA</t>
  </si>
  <si>
    <t>HID-CXS-020</t>
  </si>
  <si>
    <t>CAIXA ALVENARIA 40 X 40 X 40 CM, TAMPA EM CONCRETO-INSPEÇÃO /PASSAGEM, INCLUSIVE ESCAVAÇÃO, REATERRO E BOTA-FORA</t>
  </si>
  <si>
    <t>HID-CXS-025</t>
  </si>
  <si>
    <t>CAIXA ALVENARIA 40 X 40 X 60 CM, TAMPA EM CONCRETO-INSPEÇÃO /PASSAGEM, INCLUSIVE ESCAVAÇÃO, REATERRO E BOTA-FORA</t>
  </si>
  <si>
    <t>HID-CXS-030</t>
  </si>
  <si>
    <t>CAIXA ALVENARIA 40 X 40 X 80 CM, TAMPA EM CONCRETO-INSPEÇÃO /PASSAGEM, INCLUSIVE ESCAVAÇÃO, REATERRO E BOTA-FORA</t>
  </si>
  <si>
    <t>HID-CXS-031</t>
  </si>
  <si>
    <t>CAIXA ALVENARIA 40 X 40 X 100 CM, TAMPA EM CONCRETO-INSPEÇÃO /PASSAGEM, INCLUSIVE ESCAVAÇÃO, REATERRO E BOTA-FORA</t>
  </si>
  <si>
    <t>HID-CXS-035</t>
  </si>
  <si>
    <t>CAIXA ALVENARIA 50 X 50 X 40 CM, TAMPA EM CONCRETO-INSPEÇÃO /PASSAGEM, INCLUSIVE ESCAVAÇÃO, REATERRO E BOTA-FORA</t>
  </si>
  <si>
    <t>HID-CXS-036</t>
  </si>
  <si>
    <t>CAIXA ALVENARIA 55 X 50 X 45 CM, TAMPA EM CONCRETO-INSPEÇÃO /PASSAGEM, INCLUSIVE ESCAVAÇÃO, REATERRO E BOTA-FORA</t>
  </si>
  <si>
    <t>HID-CXS-040</t>
  </si>
  <si>
    <t>CAIXA ALVENARIA 50 X 50 X 60 CM, TAMPA EM CONCRETO-INSPEÇÃO /PASSAGEM, INCLUSIVE ESCAVAÇÃO, REATERRO E BOTA-FORA</t>
  </si>
  <si>
    <t>HID-CXS-045</t>
  </si>
  <si>
    <t>CAIXA ALVENARIA 50 X 50 X 80 CM, TAMPA EM CONCRETO-INSPEÇÃO /PASSAGEM, INCLUSIVE ESCAVAÇÃO, REATERRO E BOTA-FORA</t>
  </si>
  <si>
    <t>HID-CXS-050</t>
  </si>
  <si>
    <t>CAIXA ALVENARIA 50 X 50 X 100 CM, TAMPA EM CONCRETO-INSPEÇÃO /PASSAGEM, INCLUSIVE ESCAVAÇÃO, REATERRO E BOTA-FORA</t>
  </si>
  <si>
    <t>HID-CXS-055</t>
  </si>
  <si>
    <t>CAIXA ALVENARIA 60 X 60 X 40 CM, TAMPA EM CONCRETO-INSPEÇÃO /PASSAGEM, INCLUSIVE ESCAVAÇÃO, REATERRO E BOTA-FORA</t>
  </si>
  <si>
    <t>HID-CXS-060</t>
  </si>
  <si>
    <t>CAIXA ALVENARIA 60 X 60 X 60 CM, TAMPA EM CONCRETO-INSPEÇÃO /PASSAGEM, INCLUSIVE ESCAVAÇÃO, REATERRO E BOTA-FORA</t>
  </si>
  <si>
    <t>HID-CXS-061</t>
  </si>
  <si>
    <t>CAIXA ALVENARIA 60 X 60 X 65 CM, TAMPA EM CONCRETO-INSPEÇÃO /PASSAGEM, INCLUSIVE ESCAVAÇÃO, REATERRO E BOTA-FORA</t>
  </si>
  <si>
    <t>HID-CXS-062</t>
  </si>
  <si>
    <t>CAIXA ALVENARIA 60 X 60 X 70 CM, TAMPA EM CONCRETO-INSPEÇÃO /PASSAGEM, INCLUSIVE ESCAVAÇÃO, REATERRO E BOTA-FORA</t>
  </si>
  <si>
    <t>HID-CXS-063</t>
  </si>
  <si>
    <t>CAIXA ALVENARIA 60 X 60 X 75 CM, TAMPA EM CONCRETO-INSPEÇÃO /PASSAGEM, INCLUSIVE ESCAVAÇÃO, REATERRO E BOTA-FORA</t>
  </si>
  <si>
    <t>HID-CXS-065</t>
  </si>
  <si>
    <t>CAIXA ALVENARIA 60 X 60 X 80 CM, TAMPA EM CONCRETO-INSPEÇÃO /PASSAGEM, INCLUSIVE ESCAVAÇÃO, REATERRO E BOTA-FORA</t>
  </si>
  <si>
    <t>HID-CXS-066</t>
  </si>
  <si>
    <t>CAIXA ALVENARIA 60 X 60 X 85 CM, TAMPA EM CONCRETO-INSPEÇÃO /PASSAGEM, INCLUSIVE ESCAVAÇÃO, REATERRO E BOTA-FORA</t>
  </si>
  <si>
    <t>HID-CXS-070</t>
  </si>
  <si>
    <t>CAIXA ALVENARIA 60 X 60 X 100 CM, TAMPA EM CONCRETO-INSPEÇÃO /PASSAGEM, INCLUSIVE ESCAVAÇÃO, REATERRO E BOTA-FORA</t>
  </si>
  <si>
    <t>HID-CXS-075</t>
  </si>
  <si>
    <t>CAIXA ALVENARIA 70 X 70 X 40 CM, TAMPA EM CONCRETO-INSPEÇÃO /PASSAGEM, INCLUSIVE ESCAVAÇÃO, REATERRO E BOTA-FORA</t>
  </si>
  <si>
    <t>HID-CXS-080</t>
  </si>
  <si>
    <t>CAIXA ALVENARIA 70 X 70 X 60 CM, TAMPA EM CONCRETO-INSPEÇÃO /PASSAGEM, INCLUSIVE ESCAVAÇÃO, REATERRO E BOTA-FORA</t>
  </si>
  <si>
    <t>HID-CXS-085</t>
  </si>
  <si>
    <t>CAIXA ALVENARIA 70 X 70 X 80 CM, TAMPA EM CONCRETO-INSPEÇÃO /PASSAGEM, INCLUSIVE ESCAVAÇÃO, REATERRO E BOTA-FORA</t>
  </si>
  <si>
    <t>HID-CXS-090</t>
  </si>
  <si>
    <t>CAIXA ALVENARIA 70 X 70 X 110 CM, TAMPA EM CONCRETO-INSPEÇÃO /PASSAGEM, INCLUSIVE ESCAVAÇÃO, REATERRO E BOTA-FORA</t>
  </si>
  <si>
    <t>HID-CXS-095</t>
  </si>
  <si>
    <t>CAIXA ALVENARIA 80 X 80 X 40 CM, TAMPA EM CONCRETO-INSPEÇÃO /PASSAGEM, INCLUSIVE ESCAVAÇÃO, REATERRO E BOTA-FORA</t>
  </si>
  <si>
    <t>HID-CXS-100</t>
  </si>
  <si>
    <t>CAIXA ALVENARIA 80 X 80 X 60 CM, TAMPA EM CONCRETO-INSPEÇÃO /PASSAGEM, INCLUSIVE ESCAVAÇÃO, REATERRO E BOTA-FORA</t>
  </si>
  <si>
    <t>HID-CXS-105</t>
  </si>
  <si>
    <t>CAIXA ALVENARIA 80 X 80 X 80 CM, TAMPA EM CONCRETO-INSPEÇÃO /PASSAGEM, INCLUSIVE ESCAVAÇÃO, REATERRO E BOTA-FORA</t>
  </si>
  <si>
    <t>HID-CXS-110</t>
  </si>
  <si>
    <t>CAIXA ALVENARIA 80 X 80 X 100 CM, TAMPA EM CONCRETO-INSPEÇÃO /PASSAGEM, INCLUSIVE ESCAVAÇÃO, REATERRO E BOTA-FORA</t>
  </si>
  <si>
    <t>HID-CXS-115</t>
  </si>
  <si>
    <t>CAIXA ALVENARIA 80 X 80 X 140 CM, TAMPA EM CONCRETO-INSPEÇÃO /PASSAGEM, INCLUSIVE ESCAVAÇÃO, REATERRO E BOTA-FORA</t>
  </si>
  <si>
    <t>HID-CXS-120</t>
  </si>
  <si>
    <t>CAIXA ALVENARIA 90 X 90 X 60 CM, TAMPA EM CONCRETO-INSPEÇÃO /PASSAGEM, INCLUSIVE ESCAVAÇÃO, REATERRO E BOTA-FORA</t>
  </si>
  <si>
    <t>HID-CXS-125</t>
  </si>
  <si>
    <t>CAIXA ALVENARIA 90 X 90 X 80 CM, TAMPA EM CONCRETO-INSPEÇÃO /PASSAGEM, INCLUSIVE ESCAVAÇÃO, REATERRO E BOTA-FORA</t>
  </si>
  <si>
    <t>HID-CXS-130</t>
  </si>
  <si>
    <t>CAIXA ALVENARIA 90 X 90 X 100 CM, TAMPA EM CONCRETO-INSPEÇÃO /PASSAGEM, INCLUSIVE ESCAVAÇÃO, REATERRO E BOTA-FORA</t>
  </si>
  <si>
    <t>HID-CXS-135</t>
  </si>
  <si>
    <t>CAIXA ALVENARIA 90 X 90 X 140 CM, TAMPA EM CONCRETO-INSPEÇÃO /PASSAGEM, INCLUSIVE ESCAVAÇÃO, REATERRO E BOTA-FORA</t>
  </si>
  <si>
    <t>HID-CXS-140</t>
  </si>
  <si>
    <t>CAIXA ALVENARIA 100 X 100 X 50 CM, TAMPA EM CONCRETO-INSPEÇÃO /PASSAGEM, INCLUSIVE ESCAVAÇÃO, REATERRO E BOTA-FORA</t>
  </si>
  <si>
    <t>HID-CXS-145</t>
  </si>
  <si>
    <t>CAIXA ALVENARIA 100 X 100 X 80 CM, TAMPA EM CONCRETO-INSPEÇÃO /PASSAGEM, INCLUSIVE ESCAVAÇÃO, REATERRO E BOTA-FORA</t>
  </si>
  <si>
    <t>HID-CXS-150</t>
  </si>
  <si>
    <t>CAIXA ALVENARIA 30 X 30 X 30 CM, TAMPA EM GRELHA DE AÇO-PASSAGEM, INCLUSIVE ESCAVAÇÃO, REATERRO E BOTA-FORA</t>
  </si>
  <si>
    <t>HID-CXS-155</t>
  </si>
  <si>
    <t>CAIXA ALVENARIA 30 X 30 X 40 CM, TAMPA EM GRELHA DE AÇO-PASSAGEM, INCLUSIVE ESCAVAÇÃO, REATERRO E BOTA-FORA</t>
  </si>
  <si>
    <t>HID-CXS-160</t>
  </si>
  <si>
    <t>CAIXA ALVENARIA 30 X 30 X 60 CM, TAMPA EM GRELHA DE AÇO-PASSAGEM, INCLUSIVE ESCAVAÇÃO, REATERRO E BOTA-FORA</t>
  </si>
  <si>
    <t>HID-CXS-165</t>
  </si>
  <si>
    <t>CAIXA ALVENARIA 40 X 40 X 40 CM, TAMPA EM GRELHA DE AÇO-PASSAGEM, INCLUSIVE ESCAVAÇÃO, REATERRO E BOTA-FORA</t>
  </si>
  <si>
    <t>HID-CXS-170</t>
  </si>
  <si>
    <t>CAIXA ALVENARIA 40 X 40 X 60 CM, TAMPA EM GRELHA DE AÇO-PASSAGEM, INCLUSIVE ESCAVAÇÃO, REATERRO E BOTA-FORA</t>
  </si>
  <si>
    <t>HID-CXS-175</t>
  </si>
  <si>
    <t>CAIXA ALVENARIA 40 X 40 X 80 CM, TAMPA EM GRELHA DE AÇO-PASSAGEM, INCLUSIVE ESCAVAÇÃO, REATERRO E BOTA-FORA</t>
  </si>
  <si>
    <t>HID-CXS-180</t>
  </si>
  <si>
    <t>CAIXA ALVENARIA 50 X 50 X 40 CM, TAMPA EM GRELHA DE AÇO-PASSAGEM, INCLUSIVE ESCAVAÇÃO, REATERRO E BOTA-FORA</t>
  </si>
  <si>
    <t>HID-CXS-185</t>
  </si>
  <si>
    <t>CAIXA ALVENARIA 50 X 50 X 60 CM, TAMPA EM GRELHA DE AÇO-PASSAGEM, INCLUSIVE ESCAVAÇÃO, REATERRO E BOTA-FORA</t>
  </si>
  <si>
    <t>HID-CXS-190</t>
  </si>
  <si>
    <t>CAIXA ALVENARIA 50 X 50 X 100 CM, TAMPA EM GRELHA DE AÇO-PASSAGEM, INCLUSIVE ESCAVAÇÃO, REATERRO E BOTA-FORA</t>
  </si>
  <si>
    <t>HID-CXS-195</t>
  </si>
  <si>
    <t>CAIXA ALVENARIA 60 X 60 X 40 CM, TAMPA EM GRELHA DE AÇO-PASSAGEM, INCLUSIVE ESCAVAÇÃO, REATERRO E BOTA-FORA</t>
  </si>
  <si>
    <t>HID-CXS-200</t>
  </si>
  <si>
    <t>CAIXA ALVENARIA 60 X 60 X 60 CM, TAMPA EM GRELHA DE AÇO-PASSAGEM, INCLUSIVE ESCAVAÇÃO, REATERRO E BOTA-FORA</t>
  </si>
  <si>
    <t>HID-CXS-205</t>
  </si>
  <si>
    <t>CAIXA ALVENARIA 60 X 60 X 80 CM, TAMPA EM GRELHA DE AÇO-PASSAGEM, INCLUSIVE ESCAVAÇÃO, REATERRO E BOTA-FORA</t>
  </si>
  <si>
    <t>HID-CXS-210</t>
  </si>
  <si>
    <t>CAIXA ALVENARIA 60 X 60 X 100 CM, TAMPA EM GRELHA DE AÇO-PASSAGEM, INCLUSIVE ESCAVAÇÃO, REATERRO E BOTA-FORA</t>
  </si>
  <si>
    <t>HID-CXS-215</t>
  </si>
  <si>
    <t>CAIXA ALVENARIA 70 X 70 X 40 CM, TAMPA EM GRELHA DE AÇO-PASSAGEM, INCLUSIVE ESCAVAÇÃO, REATERRO E BOTA-FORA</t>
  </si>
  <si>
    <t>HID-CXS-220</t>
  </si>
  <si>
    <t>CAIXA ALVENARIA 70 X 70 X 60 CM, TAMPA EM GRELHA DE AÇO-PASSAGEM, INCLUSIVE ESCAVAÇÃO, REATERRO E BOTA-FORA</t>
  </si>
  <si>
    <t>HID-CXS-230</t>
  </si>
  <si>
    <t>CAIXA ALVENARIA 70 X 70 X 80 CM, TAMPA EM GRELHA DE AÇO-PASSAGEM, INCLUSIVE ESCAVAÇÃO, REATERRO E BOTA-FORA</t>
  </si>
  <si>
    <t>HID-CXS-240</t>
  </si>
  <si>
    <t>CAIXA ALVENARIA 70 X 70 X 110 CM, TAMPA EM GRELHA DE AÇO-PASSAGEM, INCLUSIVE ESCAVAÇÃO, REATERRO E BOTA-FORA</t>
  </si>
  <si>
    <t>HID-CXS-245</t>
  </si>
  <si>
    <t>CAIXA ALVENARIA 80 X 80 X 40 CM, TAMPA EM GRELHA DE AÇO-PASSAGEM, INCLUSIVE ESCAVAÇÃO, REATERRO E BOTA-FORA</t>
  </si>
  <si>
    <t>HID-CXS-250</t>
  </si>
  <si>
    <t>CAIXA ALVENARIA 80 X 80 X 60 CM, TAMPA EM GRELHA DE AÇO-PASSAGEM, INCLUSIVE ESCAVAÇÃO, REATERRO E BOTA-FORA</t>
  </si>
  <si>
    <t>HID-CXS-255</t>
  </si>
  <si>
    <t>CAIXA ALVENARIA 80 X 80 X 80 CM, TAMPA EM GRELHA DE AÇO-PASSAGEM, INCLUSIVE ESCAVAÇÃO, REATERRO E BOTA-FORA</t>
  </si>
  <si>
    <t>HID-CXS-260</t>
  </si>
  <si>
    <t>CAIXA ALVENARIA 80 X 80 X 100 CM, TAMPA EM GRELHA DE AÇO-PASSAGEM, INCLUSIVE ESCAVAÇÃO, REATERRO E BOTA-FORA</t>
  </si>
  <si>
    <t>HID-CXS-265</t>
  </si>
  <si>
    <t>CAIXA ALVENARIA 80 X 80 X 140 CM, TAMPA EM GRELHA DE AÇO-PASSAGEM, INCLUSIVE ESCAVAÇÃO, REATERRO E BOTA-FORA</t>
  </si>
  <si>
    <t>HID-CXS-270</t>
  </si>
  <si>
    <t>CAIXA ALVENARIA 90 X 90 X 60 CM, TAMPA EM GRELHA DE AÇO-PASSAGEM, INCLUSIVE ESCAVAÇÃO, REATERRO E BOTA-FORA</t>
  </si>
  <si>
    <t>HID-CXS-275</t>
  </si>
  <si>
    <t>CAIXA ALVENARIA 90 X 90 X 80 CM, TAMPA EM GRELHA DE AÇO-PASSAGEM, INCLUSIVE ESCAVAÇÃO, REATERRO E BOTA-FORA</t>
  </si>
  <si>
    <t>HID-CXS-280</t>
  </si>
  <si>
    <t>CAIXA ALVENARIA 90 X 90 X 100 CM, TAMPA EM GRELHA DE AÇO-PASSAGEM, INCLUSIVE ESCAVAÇÃO, REATERRO E BOTA-FORA</t>
  </si>
  <si>
    <t>HID-CXS-285</t>
  </si>
  <si>
    <t>CAIXA ALVENARIA 90 X 90 X 140 CM, TAMPA EM GRELHA DE AÇO-PASSAGEM, INCLUSIVE ESCAVAÇÃO, REATERRO E BOTA-FORA</t>
  </si>
  <si>
    <t>HID-CXS-290</t>
  </si>
  <si>
    <t>CAIXA ALVENARIA 100 X 100 X 50 CM, TAMPA EM GRELHA DE AÇO-PASSAGEM, INCLUSIVE ESCAVAÇÃO, REATERRO E BOTA-FORA</t>
  </si>
  <si>
    <t>HID-CXS-295</t>
  </si>
  <si>
    <t>CAIXA ALVENARIA 100 X 100 X 80 CM, TAMPA EM GRELHA DE AÇO-PASSAGEM, INCLUSIVE ESCAVAÇÃO, REATERRO E BOTA-FORA</t>
  </si>
  <si>
    <t>HID-CXS-300</t>
  </si>
  <si>
    <t>CAIXA DÁGUA SUBTERRÂNEA, CAPACIDADE 15.000 L, EM CONCRETO E CASAS DE BOMBAS</t>
  </si>
  <si>
    <t>HID-DAG-005</t>
  </si>
  <si>
    <t>CAIXA DÁGUA DE POLIETILENO COM TAMPA 250 L</t>
  </si>
  <si>
    <t>HID-DAG-010</t>
  </si>
  <si>
    <t>CAIXA DÁGUA DE POLIETILENO COM TAMPA 500 L</t>
  </si>
  <si>
    <t>HID-DAG-015</t>
  </si>
  <si>
    <t>CAIXA DÁGUA DE POLIETILENO COM TAMPA 1000 L</t>
  </si>
  <si>
    <t>HID-DAG-020</t>
  </si>
  <si>
    <t>CAIXA DÁGUA DE POLIETILENO COM TAMPA 1500 L</t>
  </si>
  <si>
    <t>HID-DES-005</t>
  </si>
  <si>
    <t>CAIXA DE DESCARGA PLÁSTICA EXTERNA 12 LTS INSTALADA COM ACESSÓRIOS</t>
  </si>
  <si>
    <t>HID-GOR-030</t>
  </si>
  <si>
    <t>HID-GOR-035</t>
  </si>
  <si>
    <t>HID-GOR-040</t>
  </si>
  <si>
    <t>HID-GRE-005</t>
  </si>
  <si>
    <t>GRELHA FUNDIDA 571-C, 10 X 10 CM</t>
  </si>
  <si>
    <t>HID-GRE-010</t>
  </si>
  <si>
    <t>GRELHA FUNDIDA 571-C, 15 X 15 CM</t>
  </si>
  <si>
    <t>HID-GRE-011</t>
  </si>
  <si>
    <t>GRELHA DE FERRO FUNDIDO 30 X 30 CM</t>
  </si>
  <si>
    <t>HID-GRE-015</t>
  </si>
  <si>
    <t>GRELHA/PORTA GRELHA AÇO INOX, FECHO GIRATÓRIO 100 X 100 MM</t>
  </si>
  <si>
    <t>HID-GRE-020</t>
  </si>
  <si>
    <t>GRELHA/PORTA GRELHA AÇO INOX, FECHO GIRATÓRIO 150 X 150 MM</t>
  </si>
  <si>
    <t>HID-HID-020</t>
  </si>
  <si>
    <t>HIDRÔMETRO COM CAVALETE E REGISTRO D = 1/2" COPASA</t>
  </si>
  <si>
    <t>HID-HID-025</t>
  </si>
  <si>
    <t>HIDRÔMETRO COM CAVALETE E REGISTRO D = 3/4" COPASA</t>
  </si>
  <si>
    <t>HID-HID-030</t>
  </si>
  <si>
    <t>HIDRÔMETRO COM CAVALETE E REGISTRO D = 1" COPASA</t>
  </si>
  <si>
    <t>HID-INS-005</t>
  </si>
  <si>
    <t>CAIXA DE INSPEÇÃO DE POLIETILENO , Ø 100 MM</t>
  </si>
  <si>
    <t>HID-MIT-005</t>
  </si>
  <si>
    <t>MITRA PVC RÍGIDO (TERMINAL DE VENTILAÇÃO TIPO) 75 MM</t>
  </si>
  <si>
    <t>HID-RAL-005</t>
  </si>
  <si>
    <t>RALO SIFONADO PVC CÔNICO ALTURA REGULÁVEL 100 X 40 MM COM GRELHA METÁLICA</t>
  </si>
  <si>
    <t>HID-RAL-006</t>
  </si>
  <si>
    <t>RALO SIFONADO PVC QUADRADO 100 X 53 X 40 MM COM GRELHA BRANCA</t>
  </si>
  <si>
    <t>HID-RAL-007</t>
  </si>
  <si>
    <t>RALO SIFONADO PVC CÔNICO 100 X 40 MM COM GRELHA REDONDA</t>
  </si>
  <si>
    <t>HID-RAL-010</t>
  </si>
  <si>
    <t>RALO SECO PVC CÔNICO 100 X 40 MM COM GRELHA QUADRADA</t>
  </si>
  <si>
    <t>HID-RAL-011</t>
  </si>
  <si>
    <t>RALO SIFONADO PVC CILINDRÍCO 100 X 70 X 40 MM COM GRELHA REDONDA</t>
  </si>
  <si>
    <t>HID-RAL-012</t>
  </si>
  <si>
    <t>RALO SIFONADO PVC CILINDRICO 100 X 70 X 40 MM COM GRELHA QUADRADA</t>
  </si>
  <si>
    <t>HID-RAL-013</t>
  </si>
  <si>
    <t>RALO SECO PVC CÔNICO 100 X 40 MM COM GRELHA REDONDA</t>
  </si>
  <si>
    <t>HID-RAL-014</t>
  </si>
  <si>
    <t>RALO SECO PVC QUADRADO 100 X 53 X 40 MM COM GRELHA BRANCA</t>
  </si>
  <si>
    <t>HID-RAL-015</t>
  </si>
  <si>
    <t>RALO SEMI- HEMISFÉRICO TIPO ABACAXI D = 50 MM</t>
  </si>
  <si>
    <t>HID-RAL-020</t>
  </si>
  <si>
    <t>RALO SEMI- HEMISFÉRICO TIPO ABACAXI D = 75 MM</t>
  </si>
  <si>
    <t>HID-RAL-025</t>
  </si>
  <si>
    <t>RALO SEMI- HEMISFÉRICO TIPO ABACAXI D = 100 MM</t>
  </si>
  <si>
    <t>HID-REG-005</t>
  </si>
  <si>
    <t>HID-REG-006</t>
  </si>
  <si>
    <t>HID-REG-010</t>
  </si>
  <si>
    <t>HID-REG-011</t>
  </si>
  <si>
    <t>HID-REG-015</t>
  </si>
  <si>
    <t>HID-REG-016</t>
  </si>
  <si>
    <t>HID-REG-020</t>
  </si>
  <si>
    <t>HID-REG-021</t>
  </si>
  <si>
    <t>HID-REG-025</t>
  </si>
  <si>
    <t>HID-REG-026</t>
  </si>
  <si>
    <t>HID-REG-030</t>
  </si>
  <si>
    <t>HID-REG-031</t>
  </si>
  <si>
    <t>HID-REG-035</t>
  </si>
  <si>
    <t>HID-REG-036</t>
  </si>
  <si>
    <t>HID-REG-040</t>
  </si>
  <si>
    <t>HID-REG-041</t>
  </si>
  <si>
    <t>HID-REG-045</t>
  </si>
  <si>
    <t>HID-REG-046</t>
  </si>
  <si>
    <t>HID-REG-050</t>
  </si>
  <si>
    <t>HID-REG-050D</t>
  </si>
  <si>
    <t>HID-REG-055</t>
  </si>
  <si>
    <t>HID-REG-056</t>
  </si>
  <si>
    <t>HID-REG-070</t>
  </si>
  <si>
    <t>HID-REG-071</t>
  </si>
  <si>
    <t>HID-REG-075</t>
  </si>
  <si>
    <t>HID-REG-076</t>
  </si>
  <si>
    <t>HID-REG-080</t>
  </si>
  <si>
    <t>HID-REG-081</t>
  </si>
  <si>
    <t>HID-REG-085</t>
  </si>
  <si>
    <t>HID-REG-086</t>
  </si>
  <si>
    <t>HID-REG-090</t>
  </si>
  <si>
    <t>HID-REG-091</t>
  </si>
  <si>
    <t>HID-REG-092</t>
  </si>
  <si>
    <t>HID-REG-093</t>
  </si>
  <si>
    <t>HID-REG-095</t>
  </si>
  <si>
    <t>REGISTRO DE ESFERA EM PVC SOLDÁVEL, Ø 20 MM</t>
  </si>
  <si>
    <t>HID-REG-100</t>
  </si>
  <si>
    <t>REGISTRO DE ESFERA EM PVC SOLDÁVEL, Ø 25 MM</t>
  </si>
  <si>
    <t>HID-REG-105</t>
  </si>
  <si>
    <t>REGISTRO DE ESFERA EM PVC SOLDÁVEL, Ø 32 MM</t>
  </si>
  <si>
    <t>HID-REG-110</t>
  </si>
  <si>
    <t>REGISTRO DE ESFERA EM PVC SOLDÁVEL, Ø 40 MM</t>
  </si>
  <si>
    <t>HID-REG-120</t>
  </si>
  <si>
    <t>REGISTRO DE ESFERA EM PVC SOLDÁVEL, Ø 50 MM</t>
  </si>
  <si>
    <t>HID-REG-125</t>
  </si>
  <si>
    <t>REGISTRO DE ESFERA EM PVC SOLDÁVEL, Ø 60 MM</t>
  </si>
  <si>
    <t>HID-REG-130</t>
  </si>
  <si>
    <t>REGISTRO DE GAVETA BRUTO D = 75 MM (2 1/2"), COM VOLANTE</t>
  </si>
  <si>
    <t>HID-SEC-005</t>
  </si>
  <si>
    <t>CAIXA SECA DE PVC RÍGIDO , 100 X 100 X 40 MM</t>
  </si>
  <si>
    <t>HID-SIF-005</t>
  </si>
  <si>
    <t>CAIXA SIFONADA EM PVC COM GRELHA QUADRADA150 X 150 X 50 MM</t>
  </si>
  <si>
    <t>HID-SIF-006</t>
  </si>
  <si>
    <t>CAIXA SIFONADA EM PVC COM GRELHA REDONDA 150 X 150 X 50 MM</t>
  </si>
  <si>
    <t>HID-SIF-010</t>
  </si>
  <si>
    <t>CAIXA SIFONADA EM PVC COM GRELHA QUADRADA/REDONDA 150 X 185 X 75 MM</t>
  </si>
  <si>
    <t>HID-SIF-011</t>
  </si>
  <si>
    <t>CAIXA SIFONADA EM PVC COM GRELHA REDONDA 100 X 100 X 40 MM</t>
  </si>
  <si>
    <t>HID-SIF-015</t>
  </si>
  <si>
    <t>CAIXA SIFONADA EM PVC COM GRELHA REDONDA 100 X 100 X 50 MM</t>
  </si>
  <si>
    <t>HID-SIF-020</t>
  </si>
  <si>
    <t>CAIXA SIFONADA EM PVC COM TAMPA CEGA 250 X 172 X 50 MM</t>
  </si>
  <si>
    <t>HID-SIF-025</t>
  </si>
  <si>
    <t>CAIXA SIFONADA EM PVC COM TAMPA CEGA 250 X 230 X 75 MM</t>
  </si>
  <si>
    <t>HID-SIF-030</t>
  </si>
  <si>
    <t>CAIXA SIFONADA EM PVC COM TAMPA CEGA 150 X 150 X 50 MM</t>
  </si>
  <si>
    <t>HID-SIF-035</t>
  </si>
  <si>
    <t>CAIXA SIFONADA EM PVC COM TAMPA CEGA 150 X 185 X 75 MM</t>
  </si>
  <si>
    <t>HID-TAM-005</t>
  </si>
  <si>
    <t>TAMPA INSPEÇÃO PARA CAIXA 580 - C 10 X 10 CM</t>
  </si>
  <si>
    <t>HID-TAM-010</t>
  </si>
  <si>
    <t>TAMPA INSPEÇÃO PARA CAIXA 580 - C 15 X 15 CM</t>
  </si>
  <si>
    <t>HID-TUB-005</t>
  </si>
  <si>
    <t>HID-TUB-010</t>
  </si>
  <si>
    <t>HID-TUB-015</t>
  </si>
  <si>
    <t>HID-TUB-020</t>
  </si>
  <si>
    <t>HID-TUB-025</t>
  </si>
  <si>
    <t>HID-TUB-030</t>
  </si>
  <si>
    <t>HID-TUB-035</t>
  </si>
  <si>
    <t>HID-TUB-040</t>
  </si>
  <si>
    <t>HID-TUB-041</t>
  </si>
  <si>
    <t>HID-TUB-045</t>
  </si>
  <si>
    <t>HID-TUB-050</t>
  </si>
  <si>
    <t>HID-TUB-055</t>
  </si>
  <si>
    <t>HID-TUB-060</t>
  </si>
  <si>
    <t>HID-TUB-065</t>
  </si>
  <si>
    <t>HID-TUB-075</t>
  </si>
  <si>
    <t>HID-TUB-078</t>
  </si>
  <si>
    <t>HID-TUB-079</t>
  </si>
  <si>
    <t>HID-TUB-080</t>
  </si>
  <si>
    <t>HID-TUB-085</t>
  </si>
  <si>
    <t>HID-TUB-090</t>
  </si>
  <si>
    <t>HID-TUB-095</t>
  </si>
  <si>
    <t>HID-TUB-100</t>
  </si>
  <si>
    <t>HID-TUB-105</t>
  </si>
  <si>
    <t>HID-TUB-110</t>
  </si>
  <si>
    <t>HID-TUB-115</t>
  </si>
  <si>
    <t>HID-TUB-120</t>
  </si>
  <si>
    <t>HID-TUB-125</t>
  </si>
  <si>
    <t>HID-TUB-190</t>
  </si>
  <si>
    <t>HID-TUB-195</t>
  </si>
  <si>
    <t>HID-TUB-200</t>
  </si>
  <si>
    <t>HID-TUB-205</t>
  </si>
  <si>
    <t>HID-TUB-210</t>
  </si>
  <si>
    <t>HID-TUB-215</t>
  </si>
  <si>
    <t>HID-TUB-220</t>
  </si>
  <si>
    <t>HID-TUB-225</t>
  </si>
  <si>
    <t>HID-TUB-230</t>
  </si>
  <si>
    <t>HID-TUB-235</t>
  </si>
  <si>
    <t>HID-TUB-240</t>
  </si>
  <si>
    <t>HID-TUB-245</t>
  </si>
  <si>
    <t>HID-TUB-250</t>
  </si>
  <si>
    <t>HID-TUB-255</t>
  </si>
  <si>
    <t>HID-TUB-260</t>
  </si>
  <si>
    <t>HID-TUB-265</t>
  </si>
  <si>
    <t>HID-TUB-270</t>
  </si>
  <si>
    <t>HID-TUB-275</t>
  </si>
  <si>
    <t>HID-TUB-280</t>
  </si>
  <si>
    <t>HID-TUB-285</t>
  </si>
  <si>
    <t>HID-TUB-290</t>
  </si>
  <si>
    <t>HID-TUB-295</t>
  </si>
  <si>
    <t>HID-TUB-300</t>
  </si>
  <si>
    <t>HID-TUB-305</t>
  </si>
  <si>
    <t>HID-TUB-310</t>
  </si>
  <si>
    <t>HID-TUB-360</t>
  </si>
  <si>
    <t>HID-TUB-365</t>
  </si>
  <si>
    <t>HID-TUB-370</t>
  </si>
  <si>
    <t>HID-TUB-375</t>
  </si>
  <si>
    <t>HID-TUB-380</t>
  </si>
  <si>
    <t>HID-TUB-385</t>
  </si>
  <si>
    <t>HID-TUB-390</t>
  </si>
  <si>
    <t>HID-TUB-395</t>
  </si>
  <si>
    <t>HID-TUB-400</t>
  </si>
  <si>
    <t>HID-TUB-405</t>
  </si>
  <si>
    <t>HID-TUB-410</t>
  </si>
  <si>
    <t>HID-TUB-415</t>
  </si>
  <si>
    <t>HID-TUB-420</t>
  </si>
  <si>
    <t>HID-TUB-425</t>
  </si>
  <si>
    <t>HID-TUB-430</t>
  </si>
  <si>
    <t>HID-TUB-435</t>
  </si>
  <si>
    <t>HID-TUB-440</t>
  </si>
  <si>
    <t>HID-TUB-445</t>
  </si>
  <si>
    <t>HID-TUB-450</t>
  </si>
  <si>
    <t>HID-TUB-455</t>
  </si>
  <si>
    <t>HID-TUB-460</t>
  </si>
  <si>
    <t>HID-TUB-465</t>
  </si>
  <si>
    <t>HID-TUB-470</t>
  </si>
  <si>
    <t>HID-TUB-475</t>
  </si>
  <si>
    <t>HID-TUB-480</t>
  </si>
  <si>
    <t>HID-TUB-485</t>
  </si>
  <si>
    <t>HID-TUB-490</t>
  </si>
  <si>
    <t>HID-TUB-500</t>
  </si>
  <si>
    <t>HID-TUB-505</t>
  </si>
  <si>
    <t>HID-TUB-510</t>
  </si>
  <si>
    <t>HID-TUB-515</t>
  </si>
  <si>
    <t>HID-TUB-520</t>
  </si>
  <si>
    <t>HID-TUB-525</t>
  </si>
  <si>
    <t>HID-TUB-530</t>
  </si>
  <si>
    <t>HID-TUB-540</t>
  </si>
  <si>
    <t>HID-TUB-545</t>
  </si>
  <si>
    <t>HID-TUB-550</t>
  </si>
  <si>
    <t>HID-TUB-555</t>
  </si>
  <si>
    <t>HID-TUB-560</t>
  </si>
  <si>
    <t>HID-TUB-565</t>
  </si>
  <si>
    <t>HID-TUB-570</t>
  </si>
  <si>
    <t>HID-TUB-575</t>
  </si>
  <si>
    <t>HID-TUB-580</t>
  </si>
  <si>
    <t>HID-TUB-585</t>
  </si>
  <si>
    <t>HID-TUB-590</t>
  </si>
  <si>
    <t>HID-TUB-595</t>
  </si>
  <si>
    <t>HID-TUB-600</t>
  </si>
  <si>
    <t>IIO-ARE-070</t>
  </si>
  <si>
    <t>IIO-BAR-005</t>
  </si>
  <si>
    <t>IIO-BAR-010</t>
  </si>
  <si>
    <t>IIO-BAR-015</t>
  </si>
  <si>
    <t>IIO-BAR-020</t>
  </si>
  <si>
    <t>IIO-BAR-025</t>
  </si>
  <si>
    <t>IIO-BAR-030</t>
  </si>
  <si>
    <t>IIO-BAR-035</t>
  </si>
  <si>
    <t>IIO-BAR-040</t>
  </si>
  <si>
    <t>IIO-BAR-045</t>
  </si>
  <si>
    <t>IIO-BAR-046</t>
  </si>
  <si>
    <t>BARRACÃO DE OBRA, INCLUSIVE SANITÁRIOS</t>
  </si>
  <si>
    <t>IIO-CER-025</t>
  </si>
  <si>
    <t>CERCA DE 5 FIOS DE ARAME FARPA DO E MOURÕES DE EUCALIPTO</t>
  </si>
  <si>
    <t>IIO-CON-005</t>
  </si>
  <si>
    <t>IIO-CON-010</t>
  </si>
  <si>
    <t>IIO-CON-015</t>
  </si>
  <si>
    <t>IIO-CON-020</t>
  </si>
  <si>
    <t>IIO-CON-025</t>
  </si>
  <si>
    <t>IIO-CON-030</t>
  </si>
  <si>
    <t>IIO-CON-035</t>
  </si>
  <si>
    <t>IIO-CON-040</t>
  </si>
  <si>
    <t>IIO-CON-045</t>
  </si>
  <si>
    <t>IIO-ESC-005</t>
  </si>
  <si>
    <t>IIO-ESC-010</t>
  </si>
  <si>
    <t>IIO-ESC-015</t>
  </si>
  <si>
    <t>IIO-ESC-020</t>
  </si>
  <si>
    <t>IIO-LIG-005</t>
  </si>
  <si>
    <t>LIGAÇÃO PREDIAL DE ÁGUA 1/2" CAVALETE SIMPLES - COPASA</t>
  </si>
  <si>
    <t>IIO-LIG-010</t>
  </si>
  <si>
    <t>LIGAÇÃO PROVISÓRIA DE LUZ E FORÇA-PADRÃO PROVISÓRIO 30KVA</t>
  </si>
  <si>
    <t>IIO-PLA-005</t>
  </si>
  <si>
    <t>IIO-PLA-010</t>
  </si>
  <si>
    <t>IIO-PLA-015</t>
  </si>
  <si>
    <t>IIO-SAN-005</t>
  </si>
  <si>
    <t>IIO-SIN-005</t>
  </si>
  <si>
    <t>IIO-SIN-010</t>
  </si>
  <si>
    <t>IIO-SIN-015</t>
  </si>
  <si>
    <t>IIO-TAP-005</t>
  </si>
  <si>
    <t>TAPUME EM CHAPA COMPENSADO DE 12 MM E PONTALETES H = 2,20 M</t>
  </si>
  <si>
    <t>IIO-TAP-010</t>
  </si>
  <si>
    <t>IIO-TAP-015</t>
  </si>
  <si>
    <t>IIO-TAP-020</t>
  </si>
  <si>
    <t>TAPUME DE CHAPA DE MADEIRA 6 MM 2,20 X 1,22 M, H = 2,20 M, ABERTURA E PORTÃO</t>
  </si>
  <si>
    <t>IIO-TAP-026</t>
  </si>
  <si>
    <t>IIO-TAP-030</t>
  </si>
  <si>
    <t>IIO-TAP-035</t>
  </si>
  <si>
    <t>IIO-TAP-040</t>
  </si>
  <si>
    <t>IMP-ARG-005</t>
  </si>
  <si>
    <t>IMPERMEABILIZAÇÃO COM ARGAMASSA TRAÇO 1:3, E = 2,50 CM COM ADITIVO</t>
  </si>
  <si>
    <t>IMP-ASF-005</t>
  </si>
  <si>
    <t>IMPERMEABILIZAÇÃO COM MANTA ASFÁLTICA PRÉ-FABRICADA, E = 4 MM</t>
  </si>
  <si>
    <t>IMP-ASF-010</t>
  </si>
  <si>
    <t>IMPERMEABILIZAÇÃO COM MANTA ASFÁLTICA PRÉ-FABRICADA, E = 4 MM - ANTI-RAIZ</t>
  </si>
  <si>
    <t>IMP-CAM-005</t>
  </si>
  <si>
    <t>CAMADA DE REGULARIZAÇÃO ARGAMASSA TRAÇO 1:3, ESPESSURA MÉDIA 3,0 CM</t>
  </si>
  <si>
    <t>IMP-CRI-006</t>
  </si>
  <si>
    <t>IMPERMEABILIZAÇÃO POR CRISTALIZAÇÃO</t>
  </si>
  <si>
    <t>IMP-MAN-005</t>
  </si>
  <si>
    <t>COLOCAÇÃO DE MANTA GEOTÊXTIL</t>
  </si>
  <si>
    <t>IMP-PAR-005</t>
  </si>
  <si>
    <t>IMPERMEABILIZAÇÃO DE ALICERCE COM TINTA BETUMINOSA EM PAREDE DE 1 1/2 TIJOLO</t>
  </si>
  <si>
    <t>IMP-PIN-005</t>
  </si>
  <si>
    <t>IMP-PIN-010</t>
  </si>
  <si>
    <t>PINTURA IMPEREMABILIZANTE COM ARGAMASSA POLIMÉRICA</t>
  </si>
  <si>
    <t>IMP-PRO-005</t>
  </si>
  <si>
    <t>PROTEÇÃO MECÂNICA COM AREIA E CIMENTO E = 1,50 CM</t>
  </si>
  <si>
    <t>INC-ABR-005</t>
  </si>
  <si>
    <t>ABRIGO EM CHAPA TIPO EXTERNO 1 PORTA DE AÇO CARBONO, COMPLETO, VIDRO TRANSPARENTE, COM A INSCRIÇÃO "INCÊNDIO", SUPORTE BASCULANTE PARA MANGUEIRA PINTADO DE VERMELHO NAS DIMENSÕES 90 X 60 X 17 CM</t>
  </si>
  <si>
    <t>INC-ABR-010</t>
  </si>
  <si>
    <t>ABRIGO EM CHAPA TIPO EXTERNO 1 PORTA DE AÇO CARBONO, COMPLETO, VIDRO TRANSPARENTE, COM A INSCRIÇÃO "INCÊNDIO", SUPORTE BASCULANTE PARA MANGUEIRA PINTADO DE VERMELHO NAS DIMENSÕES 45 X 60 X 17 CM</t>
  </si>
  <si>
    <t>INC-ABR-015</t>
  </si>
  <si>
    <t>ABRIGO EM CHAPA TIPO EXTERNO 1 PORTA DE AÇO CARBONO, COMPLETO, VIDRO TRANSPARENTE, COM A INSCRIÇÃO "INCÊNDIO", SUPORTE BASCULANTE PARA MANGUEIRA PINTADO DE VERMELHO NAS DIMENSÕES 75 X 30 X 25 CM</t>
  </si>
  <si>
    <t>INC-ACI-005</t>
  </si>
  <si>
    <t>ACIONADOR MANUAL DE ALARME DE INCÊNDIO</t>
  </si>
  <si>
    <t>INC-ADP-005</t>
  </si>
  <si>
    <t>ADAPTADOR EM LATAO P/ INSTALACAO PREDIAL DE COMBATE A INCENDIO ENGATE RAPIDO 1 1/2" X ROSCA INTERNA 5 FIOS 2 1/2"</t>
  </si>
  <si>
    <t>INC-ADP-006</t>
  </si>
  <si>
    <t>ADAPTADOR EM LATAO P/ INSTALACAO PREDIAL DE COMBATE A INCENDIO ENGATE RAPIDO 2 1/2" X ROSCA INTERNA 5 FIOS 2 1/2"</t>
  </si>
  <si>
    <t>INC-BOM-005</t>
  </si>
  <si>
    <t>INC-BOM-010</t>
  </si>
  <si>
    <t>QUADRO DE FORÇA PARA MOTOR DE 3,0 CV, 220V, TRIFÁSICO, CONTENDO DISPOSITIVO PARA PARTIDA MANUAL E AUTOMÁTICA ATRAVÉS DE PRESSOSTATO E SAÍDA PARA ALARME DE BOMBA EM FUNCIONAMENTO</t>
  </si>
  <si>
    <t>INC-BOM-015</t>
  </si>
  <si>
    <t>PRESSOSTATO TELEMECANIQUE, MODELO XML B004 A2S11, COM ESCALA DE 3 A 58 PSI</t>
  </si>
  <si>
    <t>INC-BOM-025</t>
  </si>
  <si>
    <t>CILINDRO DE PRESSÃO OU MOLA PNEUMÁTICA DE DIÂMETRO 150MM, COMPRIMENTO DE 1,20M COM GARRAS PARA FIXAÇÃO NA PAREDE</t>
  </si>
  <si>
    <t>INC-BOM-030</t>
  </si>
  <si>
    <t>INC-CHA-005</t>
  </si>
  <si>
    <t>CHAVE PARA CONEXÕES DE ENGATE RÁPIDO, (STORZ), 63 X 38 MM</t>
  </si>
  <si>
    <t>INC-ESG-005</t>
  </si>
  <si>
    <t>ESGUICHO TIPO AGULHETA, JUNTA DE UNIÃO ENGATE RÁPIDO D = 38 MM</t>
  </si>
  <si>
    <t>INC-EXT-005</t>
  </si>
  <si>
    <t>EXTINTOR DE GÁS CARBÔNICO 5-B:C, CAPACIDADE 6 KG</t>
  </si>
  <si>
    <t>INC-EXT-010</t>
  </si>
  <si>
    <t>EXTINTOR DE INCÊNDIO ÁGUA PRESSURIZADA 2-A, CAPACIDADE 10 L</t>
  </si>
  <si>
    <t>INC-EXT-015</t>
  </si>
  <si>
    <t>EXTINTOR DE INCÊNDIO TIPO PÓ QUÍMICO 20-B:C, CAPACIDADE 6 KG</t>
  </si>
  <si>
    <t>INC-EXT-016</t>
  </si>
  <si>
    <t>EXTINTOR DE INCÊNDIO TIPO PÓ QUÍMICO 2-A:20-B:C, CAPACIDADE 6 KG</t>
  </si>
  <si>
    <t>INC-EXT-020</t>
  </si>
  <si>
    <t>BASE DECORATIVA PARA EXTINTORES</t>
  </si>
  <si>
    <t>INC-HID-005</t>
  </si>
  <si>
    <t>HIDRANTE DE RECALQUE COMPLETO EM CAIXA DE ALVENARIA</t>
  </si>
  <si>
    <t>INC-LUM-005</t>
  </si>
  <si>
    <t>LUMINÁRIA DE EMERGÊNCIA AUTÔNOMA IE-16 COM LÂMPADA DE 8 W</t>
  </si>
  <si>
    <t>INC-MAN-005</t>
  </si>
  <si>
    <t>MANGUEIRA DE FIBRA SINTÉTICA E BORRACHA D = 38 MM, 15 M</t>
  </si>
  <si>
    <t>INC-MAN-020</t>
  </si>
  <si>
    <t>MANÔMETRO WILLY, MOD. 2 1/2", ESCALA DE LEITURA DE 0 A 100 PSI</t>
  </si>
  <si>
    <t>INC-PLA-005</t>
  </si>
  <si>
    <t>PLACA FOTOLUMINESCENTE "E5" - 300 X 300 MM</t>
  </si>
  <si>
    <t>INC-PLA-010</t>
  </si>
  <si>
    <t>PLACA FOTOLUMINESCENTE "E8" - 300 X 300 MM</t>
  </si>
  <si>
    <t>INC-PLA-015</t>
  </si>
  <si>
    <t>PLACA FOTOLUMINESCENTE "S1" OU "S2"- 380 X 190 MM (SAÍDA - DIREITA)</t>
  </si>
  <si>
    <t>INC-PLA-020</t>
  </si>
  <si>
    <t>PLACA FOTOLUMINESCENTE "S1" OU "S2"- 380 X 190 MM (SAÍDA - ESQUERDA)</t>
  </si>
  <si>
    <t>INC-PLA-025</t>
  </si>
  <si>
    <t>PLACA FOTOLUMINESCENTE "S9" - 380 X 190 MM (SAÍDA ESCADA DESCE)</t>
  </si>
  <si>
    <t>INC-PLA-030</t>
  </si>
  <si>
    <t>PLACA FOTOLUMINESCENTE "S10" - 380 X 190 MM (SAÍDA ESCADA SOBE)</t>
  </si>
  <si>
    <t>PLACA FOTOLUMINESCENTE "S12" - 380 X 190 MM (SAÍDA)</t>
  </si>
  <si>
    <t>INC-PLA-040</t>
  </si>
  <si>
    <t>PLACA FOTOLUMINESCENTE "A2" - TRIÂNGULO 300 MM (RISCO INCÊNDIO)</t>
  </si>
  <si>
    <t>INC-PLA-045</t>
  </si>
  <si>
    <t>PLACA FOTOLUMINESCENTE "P2" - D = 300 MM (PROIBIDO PRODUZIR CHAMA)</t>
  </si>
  <si>
    <t>INC-REG-005</t>
  </si>
  <si>
    <t>REGISTRO GLOBO ANGULAR 15º D = 63 MM PARA HIDRANTE INTERNO</t>
  </si>
  <si>
    <t>INC-REG-010</t>
  </si>
  <si>
    <t>REGISTRO GLOBO D = 15 MM (1/2")</t>
  </si>
  <si>
    <t>INC-REG-015</t>
  </si>
  <si>
    <t>REGISTRO GLOBO D = 25 MM (1")</t>
  </si>
  <si>
    <t>INC-REG-020</t>
  </si>
  <si>
    <t>INC-SPR-005</t>
  </si>
  <si>
    <t>SPRINKLER PENDENTE 15 MM (1/2") 68º C</t>
  </si>
  <si>
    <t>INC-SPR-010</t>
  </si>
  <si>
    <t>SPRINKLER PENDENTE 15 MM (1/2") 79º C</t>
  </si>
  <si>
    <t>INC-SPR-015</t>
  </si>
  <si>
    <t>SPRINKLER PENDENTE 15 MM (1/2") 93º C</t>
  </si>
  <si>
    <t>INC-SPR-020</t>
  </si>
  <si>
    <t>SPRINKLER PENDENTE 15 MM (1/2") 141º C</t>
  </si>
  <si>
    <t>INC-SPR-025</t>
  </si>
  <si>
    <t>SPRINKLER PENDENTE 15 MM (1/2") 182º C</t>
  </si>
  <si>
    <t>INC-SPR-030</t>
  </si>
  <si>
    <t>SPRINKLER PENDENTE 15 MM (1/2") 227º C</t>
  </si>
  <si>
    <t>INC-SPR-035</t>
  </si>
  <si>
    <t>CANOPLA PARA SPRINKLER</t>
  </si>
  <si>
    <t>INC-VAL-005</t>
  </si>
  <si>
    <t>VÁLVULA RETENÇÃO HORIZONTAL D = 13 MM (1/2")</t>
  </si>
  <si>
    <t>INC-VAL-010</t>
  </si>
  <si>
    <t>VÁLVULA RETENÇÃO HORIZONTAL D = 63 MM (2 1/2")</t>
  </si>
  <si>
    <t>INST-AGU-005</t>
  </si>
  <si>
    <t>PONTO DE ÁGUA FRIA EMBUTIDO, INCLUINDO TUBO DE PVC RÍGIDO SOLDÁVEL E CONEXÕES</t>
  </si>
  <si>
    <t>INST-AGU-010</t>
  </si>
  <si>
    <t>PONTO DE ÁGUA FRIA EMBUTIDO, INCLUINDO TUBO DE PVC RÍGIDO ROSCÁVEL E CONEXÕES</t>
  </si>
  <si>
    <t>INST-ESG-005</t>
  </si>
  <si>
    <t>PONTO DE ESGOTO, INCLUINDO TUBO DE PVC RÍGIDO SOLDÁVEL DE 40 MM E CONEXÕES (LAVATÓRIOS, MICTÓRIOS, RALOS SIFONADOS, ETC.)</t>
  </si>
  <si>
    <t>INST-ESG-010</t>
  </si>
  <si>
    <t>PONTO DE ESGOTO, INCLUINDO TUBO DE PVC RÍGIDO SOLDÁVEL DE 50 MM E CONEXÕES (PIAS DE COZINHA, MÁQUINAS DE LAVAR, ETC.)</t>
  </si>
  <si>
    <t>INST-ESG-015</t>
  </si>
  <si>
    <t>PONTO DE ESGOTO, INCLUINDO TUBO DE PVC RÍGIDO SOLDÁVEL DE 100 MM E CONEXÕES (VASO SANITÁRIO)</t>
  </si>
  <si>
    <t>INST-GAS-005</t>
  </si>
  <si>
    <t>PONTO DE GÁS, INCLUINDO TUBO DE AÇO GALVANIZADO E CONEXÃO, Ø 20 MM</t>
  </si>
  <si>
    <t>INST-INT-005</t>
  </si>
  <si>
    <t>PONTO DE INTERRUPTOR, INCLUINDO ELETRODUTO DE PVC RÍGIDO E CAIXA COM ESPELHO</t>
  </si>
  <si>
    <t>INST-LUZ-005</t>
  </si>
  <si>
    <t>PONTO DE LUZ EMBUTIDO, INCLUINDO ELETRODUTO DE PVC RÍGIDO E CAIXA COM ESPELHO (POR UNIDADE)</t>
  </si>
  <si>
    <t>INST-STVAL-005</t>
  </si>
  <si>
    <t>PONTO SECO PARA INSTALAÇÃO DE SOM, TV, ALARME E LÓGICA, INCLUINDO ELETRODUTO DE PVC RÍGIDO E CAIXA COM ESPELHO</t>
  </si>
  <si>
    <t>INST-STVAL-010</t>
  </si>
  <si>
    <t>PONTO SECO PARA INSTALAÇÃO DE SOM, TV, ALARME E LÓGICA, INCLUINDO ELETRODUTO DE PVC FLEXÍVEL CORRUGADO E CAIXA COM ESPELHO</t>
  </si>
  <si>
    <t>INST-TEL-005</t>
  </si>
  <si>
    <t>PONTO DE TELEFONE, INCLUINDO ELETRODUTO DE PVC RÍGIDO E CAIXA COM ESPELHO</t>
  </si>
  <si>
    <t>INST-TOM-005</t>
  </si>
  <si>
    <t>PONTO DE TOMADA DE EMBUTIR, INCLUINDO ELETRODUTO DE PVC RÍGIDO E CAIXA COM ESPELHO</t>
  </si>
  <si>
    <t>JUN-DIL-005</t>
  </si>
  <si>
    <t>ENCHIMENTO DE JUNTA COM MASTIQUE E = 3 MM</t>
  </si>
  <si>
    <t>JUN-DIL-010</t>
  </si>
  <si>
    <t>JUN-DIL-015</t>
  </si>
  <si>
    <t>JUN-ENT-005</t>
  </si>
  <si>
    <t>ENTELAMENTO CORRETIVO DE SUPERFÍCIE COM TRINCA POR RETRAÇÃO OU DILATAÇÃO, REVESTIDA COM ARGAMASSA DE CAL HIDRATADA E AREIA SEM PENEIRAR TRAÇO 1:3, LARGURA DA TELA = 15 CM</t>
  </si>
  <si>
    <t>JUN-ENT-010</t>
  </si>
  <si>
    <t>ENTELAMENTO PREVENTIVO DE SUPERFÍCIE SUJEITA A TRINCA, LARGURA DA TELA ADESIVA 25 CM</t>
  </si>
  <si>
    <t>JUN-ENT-015</t>
  </si>
  <si>
    <t>TELA SOLDADA PARA PREVENÇÃO DE TRINCAS EM ALVENARIA/ESTRUTURA, LARGURA 6 CM</t>
  </si>
  <si>
    <t>JUN-ENT-020</t>
  </si>
  <si>
    <t>TELA SOLDADA PARA PREVENÇÃO DE TRINCAS EM ALVENARIA/ESTRUTURA, LARGURA 7,5 CM</t>
  </si>
  <si>
    <t>JUN-ENT-025</t>
  </si>
  <si>
    <t>TELA SOLDADA PARA PREVENÇÃO DE TRINCAS EM ALVENARIA/ESTRUTURA, LARGURA 10,5 CM</t>
  </si>
  <si>
    <t>JUN-ENT-030</t>
  </si>
  <si>
    <t>TELA SOLDADA PARA PREVENÇÃO DE TRINCAS EM ALVENARIA/ESTRUTURA, LARGURA 12 CM</t>
  </si>
  <si>
    <t>LAJ-APA-005</t>
  </si>
  <si>
    <t>LAJE PRÉ-MOLDADA, APARENTE, INCLUSIVE CAPEAMENTO E = 4 CM, SC = 100 KG/M2, L = 3,00 M</t>
  </si>
  <si>
    <t>LAJ-APA-010</t>
  </si>
  <si>
    <t>LAJE PRÉ-MOLDADA, APARENTE, INCLUSIVE CAPEAMENTO E = 4 CM, SC = 100 KG/M2, L = 4,00 M</t>
  </si>
  <si>
    <t>LAJ-APA-015</t>
  </si>
  <si>
    <t>LAJE PRÉ-MOLDADA, APARENTE, INCLUSIVE CAPEAMENTO E = 4 CM, SC = 100 KG/M2, L = 5,00 M</t>
  </si>
  <si>
    <t>LAJ-APA-020</t>
  </si>
  <si>
    <t>LAJE PRÉ-MOLDADA, APARENTE, INCLUSIVE CAPEAMENTO E = 4 CM, SC = 200 KG/M2, L = 3,00 M</t>
  </si>
  <si>
    <t>LAJ-APA-025</t>
  </si>
  <si>
    <t>LAJE PRÉ-MOLDADA, APARENTE, INCLUSIVE CAPEAMENTO E = 4 CM, SC = 200 KG/M2, L = 4,00 M</t>
  </si>
  <si>
    <t>LAJ-APA-030</t>
  </si>
  <si>
    <t>LAJE PRÉ-MOLDADA, APARENTE, INCLUSIVE CAPEAMENTO E = 4 CM, SC = 200 KG/M2, L = 5,00 M</t>
  </si>
  <si>
    <t>LAJ-APA-035</t>
  </si>
  <si>
    <t>LAJE PRÉ-MOLDADA, APARENTE, INCLUSIVE CAPEAMENTO E = 4 CM, SC = 300 KG/M2, L = 3,00 M</t>
  </si>
  <si>
    <t>LAJ-APA-040</t>
  </si>
  <si>
    <t>LAJE PRÉ-MOLDADA, APARENTE, INCLUSIVE CAPEAMENTO E = 4 CM, SC = 300 KG/M2, L = 4,00 M</t>
  </si>
  <si>
    <t>LAJ-APA-045</t>
  </si>
  <si>
    <t>LAJE PRÉ-MOLDADA, APARENTE, INCLUSIVE CAPEAMENTO E = 4 CM, SC = 300 KG/M2, L = 5,00 M</t>
  </si>
  <si>
    <t>LAJ-ESC-005</t>
  </si>
  <si>
    <t>ESCORAMENTO PARA LAJE PRÉ MOLDADAS EM TABUAS DE PINHO, INCLUSIVE RETIRADA</t>
  </si>
  <si>
    <t>LAJ-REV-005</t>
  </si>
  <si>
    <t>LAJE PRÉ-MOLDADA, A REVESTIR, INCLUSIVE CAPEAMENTO E = 4 CM, SC = 100 KG/M2, L = 3,00 M</t>
  </si>
  <si>
    <t>LAJ-REV-010</t>
  </si>
  <si>
    <t>LAJE PRÉ-MOLDADA, A REVESTIR, INCLUSIVE CAPEAMENTO E = 4 CM, SC = 100 KG/M2, L = 4,00 M</t>
  </si>
  <si>
    <t>LAJ-REV-015</t>
  </si>
  <si>
    <t>LAJE PRÉ-MOLDADA, A REVESTIR, INCLUSIVE CAPEAMENTO E = 4 CM, SC = 100 KG/M2, L = 5,00 M</t>
  </si>
  <si>
    <t>LAJ-REV-020</t>
  </si>
  <si>
    <t>LAJE PRÉ-MOLDADA, A REVESTIR, INCLUSIVE CAPEAMENTO E = 4 CM, SC = 200 KG/M2, L = 3,00 M</t>
  </si>
  <si>
    <t>LAJ-REV-025</t>
  </si>
  <si>
    <t>LAJE PRÉ-MOLDADA, A REVESTIR, INCLUSIVE CAPEAMENTO E = 4 CM, SC = 200 KG/M2, L = 4,00 M</t>
  </si>
  <si>
    <t>LAJ-REV-030</t>
  </si>
  <si>
    <t>LAJE PRÉ-MOLDADA, A REVESTIR, INCLUSIVE CAPEAMENTO E = 4 CM, SC = 200 KG/M2, L = 5,00 M</t>
  </si>
  <si>
    <t>LAJ-REV-035</t>
  </si>
  <si>
    <t>LAJE PRÉ-MOLDADA, A REVESTIR, INCLUSIVE CAPEAMENTO E = 4 CM, SC = 250 KG/M2, L = 5,00 M</t>
  </si>
  <si>
    <t>LAJ-REV-040</t>
  </si>
  <si>
    <t>LAJE PRÉ-MOLDADA, A REVESTIR, INCLUSIVE CAPEAMENTO E = 4 CM, SC = 300 KG/M2, L = 3,00 M</t>
  </si>
  <si>
    <t>LAJ-REV-045</t>
  </si>
  <si>
    <t>LAJE PRÉ-MOLDADA, A REVESTIR, INCLUSIVE CAPEAMENTO E = 4 CM, SC = 300 KG/M2, L = 4,00 M</t>
  </si>
  <si>
    <t>LAJ-REV-050</t>
  </si>
  <si>
    <t>LAJE PRÉ-MOLDADA, A REVESTIR, INCLUSIVE CAPEAMENTO E = 4 CM, SC = 300 KG/M2, L = 5,00 M</t>
  </si>
  <si>
    <t>LAJ-REV-055</t>
  </si>
  <si>
    <t>LAJE PRÉ-MOLDADA, A REVESTIR, INCLUSIVE CAPEAMENTO E = 4 CM, SC = 370 KG/M2</t>
  </si>
  <si>
    <t>LIM-CAL-005</t>
  </si>
  <si>
    <t>LIMPEZA (DESOBSTRUÇÃO) DE CALHAS</t>
  </si>
  <si>
    <t>LIM-CER-005</t>
  </si>
  <si>
    <t>LIMPEZA DE MATERIAL CERÂMICO</t>
  </si>
  <si>
    <t>LIM-FAC-005</t>
  </si>
  <si>
    <t>LAVAGEM DE FACHADA COM HIDROJATEAMENTO</t>
  </si>
  <si>
    <t>LIM-GER-005</t>
  </si>
  <si>
    <t>LIMPEZA GERAL DE OBRA</t>
  </si>
  <si>
    <t>LIM-PER-005</t>
  </si>
  <si>
    <t>LIM-PER-010</t>
  </si>
  <si>
    <t>LIM-ROD-005</t>
  </si>
  <si>
    <t>LIMPEZA DE RODAPÉ</t>
  </si>
  <si>
    <t>LIM-VID-005</t>
  </si>
  <si>
    <t>LIMPEZA DE VIDROS E ESPELHOS</t>
  </si>
  <si>
    <t>LOCAÇÃO DA OBRA (GABARITO)</t>
  </si>
  <si>
    <t>LOC-TOP-005</t>
  </si>
  <si>
    <t>LOCAÇÃO TOPOGRÁFICA ATE 20 PONTOS</t>
  </si>
  <si>
    <t>LOC-TOP-010</t>
  </si>
  <si>
    <t>LOCAÇÃO TOPOGRÁFICA DE 20 A 50 PONTOS</t>
  </si>
  <si>
    <t>LOC-TOP-015</t>
  </si>
  <si>
    <t>LOCAÇÃO TOPOGRÁFICA ACIMA DE 50 PONTOS</t>
  </si>
  <si>
    <t>LOU-BOJ-005</t>
  </si>
  <si>
    <t>LOU-BOJ-010</t>
  </si>
  <si>
    <t>LOU-CUB-005</t>
  </si>
  <si>
    <t>LOU-CUB-010</t>
  </si>
  <si>
    <t>LOU-LAV-005</t>
  </si>
  <si>
    <t>LOU-LAV-010</t>
  </si>
  <si>
    <t>LOU-LAV-015</t>
  </si>
  <si>
    <t>LOU-MIC-005</t>
  </si>
  <si>
    <t>MICTÓRIO COLETIVO DE AÇO INOXIDÁVEL CHAPA 22 DESENVOLVIMENTO 1,40 M</t>
  </si>
  <si>
    <t>LOU-MIC-010</t>
  </si>
  <si>
    <t>MICTÓRIO COLETIVO DE AÇO INOXIDÁVEL CHAPA 22 DESENVOLVIMENTO 1,00 M</t>
  </si>
  <si>
    <t>LOU-MIC-011</t>
  </si>
  <si>
    <t>LOU-TAN-005</t>
  </si>
  <si>
    <t>LOU-TAN-010</t>
  </si>
  <si>
    <t>LOU-TAN-015</t>
  </si>
  <si>
    <t>LOU-TAN-020</t>
  </si>
  <si>
    <t>LOU-TAN-035</t>
  </si>
  <si>
    <t>LOU-TAN-040</t>
  </si>
  <si>
    <t>LOU-VAS-005</t>
  </si>
  <si>
    <t>VASO SANITÁRIO ENVELOPADO</t>
  </si>
  <si>
    <t>LOU-VAS-010</t>
  </si>
  <si>
    <t>LOU-VAS-015</t>
  </si>
  <si>
    <t>LOU-VAS-020</t>
  </si>
  <si>
    <t>LOU-VAS-025</t>
  </si>
  <si>
    <t>LOU-VAS-030</t>
  </si>
  <si>
    <t>LOU-VAS-035</t>
  </si>
  <si>
    <t>MET-BOI-005</t>
  </si>
  <si>
    <t>TORNEIRA CHAVE BÓIA AUTOMÁTICA PARA RESERVATÓRIO</t>
  </si>
  <si>
    <t>MET-BOI-010</t>
  </si>
  <si>
    <t>TORNEIRA DE BÓIA, D = 15 MM (1/2")</t>
  </si>
  <si>
    <t>MET-BOI-015</t>
  </si>
  <si>
    <t>TORNEIRA DE BÓIA, D = 20 MM (3/4")</t>
  </si>
  <si>
    <t>MET-BOI-020</t>
  </si>
  <si>
    <t>TORNEIRA DE BÓIA, D = 25 MM (1")</t>
  </si>
  <si>
    <t>MET-BOI-021</t>
  </si>
  <si>
    <t>TORNEIRA DE BÓIA, D = 32 MM (1 1/4")</t>
  </si>
  <si>
    <t>MET-BOI-022</t>
  </si>
  <si>
    <t>MET-BOI-023</t>
  </si>
  <si>
    <t>TORNEIRA DE BÓIA, D = 50 MM (2")</t>
  </si>
  <si>
    <t>MET-BOL-005</t>
  </si>
  <si>
    <t>BOLSA DE BORRACHA D = 1 1/2"</t>
  </si>
  <si>
    <t>MET-CHU-005</t>
  </si>
  <si>
    <t>BRAÇO PARA CHUVEIRO 510-C 1/2" X 40 CM</t>
  </si>
  <si>
    <t>MET-CHU-015</t>
  </si>
  <si>
    <t>CHUVEIRO COM ARTICULAÇÃO 517-C D = 1/2"</t>
  </si>
  <si>
    <t>MET-CHU-020</t>
  </si>
  <si>
    <t>CHUVEIRO COM ARTICULAÇÃO 517-C D = 3/4"</t>
  </si>
  <si>
    <t>MET-CHU-025</t>
  </si>
  <si>
    <t>CHUVEIRO-ELÉTRICO CROMADO 1/2"</t>
  </si>
  <si>
    <t>MET-CHU-030</t>
  </si>
  <si>
    <t>CHUVEIRO ELÉTRICO COM RESISTÊNCIA BLINDADA</t>
  </si>
  <si>
    <t>MET-CRI-005</t>
  </si>
  <si>
    <t>CRIVO PARA CHUVEIRO 526 D = 3" X 1/2"</t>
  </si>
  <si>
    <t>MET-DUC-005</t>
  </si>
  <si>
    <t>DUCHA HIGIÊNICA COM REGISTRO PARA CONTROLE DE FLUXO DE ÁGUA 1/2"</t>
  </si>
  <si>
    <t>MET-LIG-005</t>
  </si>
  <si>
    <t>LIGAÇÃO FLEXÍVEL PARA BIDÊ, LAVATÓRIO, MICTÓRIO 1/2"</t>
  </si>
  <si>
    <t>LIGAÇÃO PARA SAÍDA DE VASO SANITÁRIO PVC CROMADO</t>
  </si>
  <si>
    <t>MET-PAR-005</t>
  </si>
  <si>
    <t>PARAFUSO CASTELO COM BUCHA</t>
  </si>
  <si>
    <t>MET-SIF-005</t>
  </si>
  <si>
    <t>MET-SIF-010</t>
  </si>
  <si>
    <t>MET-TOR-010</t>
  </si>
  <si>
    <t>MET-TOR-015</t>
  </si>
  <si>
    <t>MET-TOR-020</t>
  </si>
  <si>
    <t>MET-TOR-021</t>
  </si>
  <si>
    <t>MET-TOR-022</t>
  </si>
  <si>
    <t>MET-TOR-025</t>
  </si>
  <si>
    <t>MET-TOR-030</t>
  </si>
  <si>
    <t>MET-TOR-035</t>
  </si>
  <si>
    <t>MET-TOR-040</t>
  </si>
  <si>
    <t>MET-TUB-005</t>
  </si>
  <si>
    <t>MET-TUB-010</t>
  </si>
  <si>
    <t>MET-TUB-015</t>
  </si>
  <si>
    <t>TUBO PARA VÁLVULA DE DESCARGA Nº. 18 COM ADAPTADOR D = 1 1/2"</t>
  </si>
  <si>
    <t>MET-VAL-005</t>
  </si>
  <si>
    <t>VÁLVULA AMERICANA PIA INOX 1 1/2" X 3/4"</t>
  </si>
  <si>
    <t>MET-VAL-010</t>
  </si>
  <si>
    <t>VÁLVULA AMERICANA PIA INOX 4" X 1 1/2"</t>
  </si>
  <si>
    <t>MET-VAL-015</t>
  </si>
  <si>
    <t>MET-VAL-018</t>
  </si>
  <si>
    <t>VÁLVULA DE RETENÇÃO DE PÉ COM CRIVO, D = 15 MM (1/2")</t>
  </si>
  <si>
    <t>MET-VAL-019</t>
  </si>
  <si>
    <t>VÁLVULA DE RETENÇÃO DE PÉ COM CRIVO, D = 20 MM (3/4")</t>
  </si>
  <si>
    <t>MET-VAL-020</t>
  </si>
  <si>
    <t>VÁLVULA DE RETENÇÃO DE PÉ COM CRIVO D = 25 MM (1")</t>
  </si>
  <si>
    <t>MET-VAL-021</t>
  </si>
  <si>
    <t>VÁLVULA DE RETENÇÃO DE PÉ COM CRIVO, D = 32 MM (1 1/4")</t>
  </si>
  <si>
    <t>MET-VAL-022</t>
  </si>
  <si>
    <t>VÁLVULA DE RETENÇÃO DE PÉ COM CRIVO, D = 40 MM (1 1/2")</t>
  </si>
  <si>
    <t>MET-VAL-023</t>
  </si>
  <si>
    <t>VÁLVULA DE RETENÇÃO DE PÉ COM CRIVO, D = 50 MM (2")</t>
  </si>
  <si>
    <t>MET-VAL-024</t>
  </si>
  <si>
    <t>VÁLVULA DE RETENÇÃO DE PÉ COM CRIVO, D = 65 MM (2 1/2")</t>
  </si>
  <si>
    <t>MET-VAL-025</t>
  </si>
  <si>
    <t>VÁLVULA DE RETENÇÃO DE PÉ COM CRIVO, D = 80 MM (3")</t>
  </si>
  <si>
    <t>MET-VAL-026</t>
  </si>
  <si>
    <t>VÁLVULA DE RETENÇÃO DE PÉ COM CRIVO, D = 100 MM (4")</t>
  </si>
  <si>
    <t>MET-VAL-029</t>
  </si>
  <si>
    <t>VÁLVULA PARA LAVATÓRIO COM LADRÃO D = 2 1/4" X 1"</t>
  </si>
  <si>
    <t>MET-VAL-030</t>
  </si>
  <si>
    <t>VÁLVULA PARA MICTÓRIO COM FECHAMENTO AUTOMÁTICO D = 1/2"</t>
  </si>
  <si>
    <t>MET-VAL-035</t>
  </si>
  <si>
    <t>MET-VAL-038</t>
  </si>
  <si>
    <t>VÁLVULA DE RETENÇÃO HORIZONTAL OU VERTICAL, Ø 15 MM (1/2")</t>
  </si>
  <si>
    <t>MET-VAL-039</t>
  </si>
  <si>
    <t>VÁLVULA DE RETENÇÃO HORIZONTAL OU VERTICAL, Ø 20 MM (3/4")</t>
  </si>
  <si>
    <t>MET-VAL-040</t>
  </si>
  <si>
    <t>VÁLVULA DE RETENÇÃO HORIZONTAL OU VERTICAL, Ø 32 MM (1 1/4")</t>
  </si>
  <si>
    <t>MET-VAL-045</t>
  </si>
  <si>
    <t>VÁLVULA DE RETENÇÃO HORIZONTAL OU VERTICAL, Ø 40 MM (1 1/2")</t>
  </si>
  <si>
    <t>MET-VAL-050</t>
  </si>
  <si>
    <t>VÁLVULA DE RETENÇÃO HORIZONTAL OU VERTICAL, Ø 25 MM (1")</t>
  </si>
  <si>
    <t>MET-VAL-055</t>
  </si>
  <si>
    <t>VÁLVULA DE RETENÇÃO HORIZONTAL OU VERTICAL, Ø 50 MM (2")</t>
  </si>
  <si>
    <t>MET-VAL-060</t>
  </si>
  <si>
    <t>VÁLVULA DE RETENÇÃO HORIZONTAL OU VERTICAL, Ø 65 MM (2 1/2")</t>
  </si>
  <si>
    <t>MET-VAL-065</t>
  </si>
  <si>
    <t>VÁLVULA DE RETENÇÃO HORIZONTAL OU VERTICAL, Ø 80 MM (3")</t>
  </si>
  <si>
    <t>MET-VAL-070</t>
  </si>
  <si>
    <t>VÁLVULA DE RETENÇÃO HORIZONTAL OU VERTICAL, Ø 100 MM (4")</t>
  </si>
  <si>
    <t>MET-VAS-005</t>
  </si>
  <si>
    <t>COBRE BOLSA CROMADA PARA VASO</t>
  </si>
  <si>
    <t>MOB-DES-005</t>
  </si>
  <si>
    <t>OBRAS ATÉ O VALOR DE 1.000.000,00</t>
  </si>
  <si>
    <t>MOB-DES-010</t>
  </si>
  <si>
    <t>OBRAS COM VALOR ENTRE 1.000.000,01 E 3.000.000,00</t>
  </si>
  <si>
    <t>MOB-DES-015</t>
  </si>
  <si>
    <t>OBRAS COM VALORES ACIMA DE 3.000.000,01</t>
  </si>
  <si>
    <t>MOB-DES-020</t>
  </si>
  <si>
    <t>MOB-DES-025</t>
  </si>
  <si>
    <t>MOB-DES-030</t>
  </si>
  <si>
    <t>MUR-BLO-005</t>
  </si>
  <si>
    <t>MURO DIVISÓRIO BLOCO DE CONCRETO APARENTE E = 15 CM, H = 1,80 M, INCLUSIVE SAPATA DE CONCRETO ARMADO FCK = 15 MPA, 50 X 55 CM</t>
  </si>
  <si>
    <t>MUR-BLO-010</t>
  </si>
  <si>
    <t>MURO DIVISÓRIO BLOCO DE CONCRETO APARENTE E = 15 CM, H = 2,20 M, INCLUSIVE SAPATA DE CONCRETO ARMADO FCK = 15 MPA, 50 X 55 CM</t>
  </si>
  <si>
    <t>MUR-BLO-015</t>
  </si>
  <si>
    <t>MURO DIVISÓRIO BLOCO DE CONCRETO REVESTIDO E = 15 CM, H = 2,20 M, INCLUSIVE SAPATA DE CONCRETO ARMADO FCK = 15 MPA, 50 X 55 CM</t>
  </si>
  <si>
    <t>MUR-CAL-005</t>
  </si>
  <si>
    <t>MURO DE VEDAÇÃO DE CONCRETO PRÉ-MOLDADO TIPO CALHA V ALTURA LIVRE = 3,00 M, SAPATA CONCRETO 1:3:6, 30 X 50 CM</t>
  </si>
  <si>
    <t>MUR-CAL-010</t>
  </si>
  <si>
    <t>MURO DE VEDAÇÃO DE CONCRETO PRÉ-MOLDADO TIPO CALHA V ALTURA LIVRE = 2,50 M, SAPATA CONCRETO 1:3:6, 30 X 50 CM</t>
  </si>
  <si>
    <t>MUR-COL-005</t>
  </si>
  <si>
    <t>COLUNA DE ALVENARIA A VISTA DE SUPORTE DO PORTÃO (PARA CAIXA DE MEDIÇÃO DE ENERGIA OU PARA PLACA DO NOME DO PRÉDIO) 1,70 X 2,30 M</t>
  </si>
  <si>
    <t>MUR-CON-005</t>
  </si>
  <si>
    <t>CONCERTINA CLIPADA MODELO ESPIRAL HELICOIDAL DUPLA D = 450 MM</t>
  </si>
  <si>
    <t>MUR-CON-010</t>
  </si>
  <si>
    <t>CONCERTINA CLIPADA MODELO ESPIRAL HELICOIDAL DUPLA D = 610 MM</t>
  </si>
  <si>
    <t>MUR-CON-015</t>
  </si>
  <si>
    <t>CONCERTINA CLIPADA MODELO ESPIRAL HELICOIDAL DUPLA D = 730 MM</t>
  </si>
  <si>
    <t>MUR-DEF-005</t>
  </si>
  <si>
    <t>COLOCAÇÃO DE DEFENSAS SOBRE O MURO FERRO CANTONEIRA L - 1" X 1/8" COMPRIMENTO = 85 CM, ESPAÇAMENTO 1,50 M E 5 FIADAS DE ARAME FARPADO</t>
  </si>
  <si>
    <t>MUR-DEF-010</t>
  </si>
  <si>
    <t>COLOCAÇÃO DE DEFENSAS SOBRE O MURO FERRO CANTONEIRA L - 1" X 1/8" COMPRIMENTO = 85 CM, ESPAÇAMENTO 1,50 M E 7 FIADAS DE ARAME FARPADO</t>
  </si>
  <si>
    <t>MUR-TIJ-005</t>
  </si>
  <si>
    <t>MURO DIVISÓRIO TIJOLO FURADO E = 10 CM, REBOCADO E PINTADO A LATEX H = 1,80 M, INCLUSIVE SAPATA DE CONCRETO ARMADO FCK = 15 MPA, 50 X 55 CM</t>
  </si>
  <si>
    <t>MUR-TIJ-010</t>
  </si>
  <si>
    <t>MURO DIVISÓRIO TIJOLO FURADO E = 10 CM, REBOCADO E PINTADO A LATEX H = 2,20 M, INCLUSIVE SAPATA DE CONCRETO ARMADO FCK = 15 MPA, 50 X 55 CM</t>
  </si>
  <si>
    <t>MUR-TIJ-015</t>
  </si>
  <si>
    <t>MURO DIVISÓRIO TIJOLO FURADO E = 10 CM, REBOCADO E PINTADO A LATEX H = 2,20 A 2,50 M, INCLUSIVE SAPATA DE CONCRETO ARMADO FCK = 15 MPA, 50 X 55 CM</t>
  </si>
  <si>
    <t>MUR-TIJ-020</t>
  </si>
  <si>
    <t>MURETA DE TIJOLO COMUM ESP. = 15CM, H = 105 CM, A REVESTIR</t>
  </si>
  <si>
    <t>MUR-TIJ-025</t>
  </si>
  <si>
    <t>MURETA DE TIJOLO COMUM ESP. = 15CM, H = 130 CM, A REVESTIR</t>
  </si>
  <si>
    <t>ESCAVAÇÃO E CARGA COM TRATOR E CARREGADEIRA (MATERIAL DE 1ª CATEGORIA)</t>
  </si>
  <si>
    <t>GEOTÊXTIL NÃO TECIDO PARA ESTABILIZAÇÃO DE SOLOS</t>
  </si>
  <si>
    <t>OBR-VIA-206</t>
  </si>
  <si>
    <t>PARALELEPÍPEDO, RETIRADA E REASSENTAMENTO SOBRE COXIM DE AREIA</t>
  </si>
  <si>
    <t>OBR-VIA-207</t>
  </si>
  <si>
    <t>ALVENARIA POLIÉDRICA, RETIRADA E REASSENTAMENTO SOBRE COXIM DE AREIA</t>
  </si>
  <si>
    <t>OBR-VIA-208</t>
  </si>
  <si>
    <t>CALÇAMENTO EM BLOQUETE, RETIRADA E REASSENTAMENTO SOBRE COXIM DE AREIA</t>
  </si>
  <si>
    <t>OBR-VIA-210</t>
  </si>
  <si>
    <t>EXECUÇÃO DE CALÇAMENTO EM BLOQUETE - E = 6 CM - FCK = 25 MPA, INCLUINDO FORNECIMENTO E TRANSPORTE DE TODOS OS MATERIAIS, COLCHÃO DE ASSENTAMENTO E = 6 CM</t>
  </si>
  <si>
    <t>OBR-VIA-215</t>
  </si>
  <si>
    <t>EXECUÇÃO DE CALÇAMENTO EM BLOQUETE - E = 8 CM - FCK = 35 MPA, INCLUINDO FORNECIMENTO E TRANSPORTE DE TODOS OS MATERIAIS, COLCHÃO DE ASSENTAMENTO E = 6 CM</t>
  </si>
  <si>
    <t>OBR-VIA-216</t>
  </si>
  <si>
    <t>PISO DE CONCRETO PRÉ-MOLDADO INTERTRAVADO E = 6 CM - FCK = 35 MPA, INCLUINDO FORNECIMENTO E TRANSPORTE DE TODOS OS MATERIAIS, COLCHÃO DE ASSENTAMENTO E = 6 CM</t>
  </si>
  <si>
    <t>OBR-VIA-217</t>
  </si>
  <si>
    <t>PISO DE CONCRETO PRÉ-MOLDADO INTERTRAVADO E = 8 CM - FCK = 35 MPA, INCLUINDO FORNECIMENTO E TRANSPORTE DE TODOS OS MATERIAIS, COLCHÃO DE ASSENTAMENTO E = 6 CM</t>
  </si>
  <si>
    <t>OBR-VIA-218</t>
  </si>
  <si>
    <t>PISO DE CONCRETO PRÉ-MOLDADO INTERTRAVADO E = 10 CM - FCK = 35 MPA, INCLUINDO FORNECIMENTO E TRANSPORTE DE TODOS OS MATERIAIS, COLCHÃO DE ASSENTAMENTO E = 6 CM</t>
  </si>
  <si>
    <t>OBR-VIA-219</t>
  </si>
  <si>
    <t>PISO DE CONCRETO PRÉ-MOLDADO INTERTRAVADO E = 10 CM - FCK = 40 MPA, INCLUINDO FORNECIMENTO E TRANSPORTE DE TODOS OS MATERIAIS, COLCHÃO DE ASSENTAMENTO E = 6 CM</t>
  </si>
  <si>
    <t>CONFORMAÇÃO DO LEITO ESTRADAL, INCLUSIVE UMIDECIMENTO</t>
  </si>
  <si>
    <t>OBR-VIA-440</t>
  </si>
  <si>
    <t>ASSENTAMENTO DE MATA-BURRO DE CONCRETO</t>
  </si>
  <si>
    <t>OBR-PON-070</t>
  </si>
  <si>
    <t>ENSECADEIRA INCLUSIVE RETIRADA DO MADEIRAMENTO , PAREDE SIMPLES</t>
  </si>
  <si>
    <t>OBR-PON-075</t>
  </si>
  <si>
    <t>ENSECADEIRA INCLUSIVE RETIRADA DO MADEIRAMENTO , PAREDE DUPLA</t>
  </si>
  <si>
    <t>OBR-PON-080</t>
  </si>
  <si>
    <t>TRAVESSIA DE MADEIRA PARA VEÍCULOS</t>
  </si>
  <si>
    <t>OBR-PON-085</t>
  </si>
  <si>
    <t>TRAVESSIA DE CHAPA METÁLICA PARA VEÍCULOS</t>
  </si>
  <si>
    <t>OBR-PON-090</t>
  </si>
  <si>
    <t>OBR-PON-095</t>
  </si>
  <si>
    <t>TRANSPORTE DE TABULEIROS DE CONCRETO - PONTE DE 08 METROS: 14.4 TONELADAS - PONTE DE 10 METROS: 16.8 TONELADAS - PONTE DE 12 METROS: 19.2 TONELADAS - PONTE DE 15 METROS: 24.0 TONELADAS - PONTE DE 18 METROS: 28.8 TONELADAS</t>
  </si>
  <si>
    <t>OBR-PON-100</t>
  </si>
  <si>
    <t>OBR-PON-105</t>
  </si>
  <si>
    <t>LANÇAMENTO DE TABULEIRO PRÉ MOLDADO</t>
  </si>
  <si>
    <t>OBR-PON-110</t>
  </si>
  <si>
    <t>FORNECIMENTO E APLICAÇÃO DE GROUT PARA ANCORAGENS (VIGA METÁLICA/TABULEIRO PRÉ MOLDADO)</t>
  </si>
  <si>
    <t>PAI-CER-005</t>
  </si>
  <si>
    <t>CERCA EM FERRO, TRIANGULAR, PADRÃO PREFEITURA</t>
  </si>
  <si>
    <t>PAI-COV-005</t>
  </si>
  <si>
    <t>PLANTIO E PREPARO DE COVAS DE ÁRVORES H MÍN. = 1,80 M COM COVA 60 X 60 X 60 CM, EXCETO FORNECIMENTO DAS MUDAS</t>
  </si>
  <si>
    <t>PAI-COV-010</t>
  </si>
  <si>
    <t>PLANTIO E PREPARO DE COVAS DE ARBUSTOS ORNAMENTAIS EM GERAL, EXCETO FORNECIMENTO DAS MUDAS</t>
  </si>
  <si>
    <t>PAI-COV-015</t>
  </si>
  <si>
    <t>PLANTIO E PREPARO DE COVAS DE FORRAÇÃO, EXCETO FORNECIMENTO DAS MUDAS</t>
  </si>
  <si>
    <t>PAI-GRA-005</t>
  </si>
  <si>
    <t>PLANTIO DE GRAMA BATATAIS EM PLACAS, INCLUSIVE TERRA VEGETAL E CONSERVAÇÃO POR 30 DIAS</t>
  </si>
  <si>
    <t>PAI-GRA-010</t>
  </si>
  <si>
    <t>PLANTIO DE GRAMA SÃO CARLOS EM PLACAS, INCLUSIVE TERRA VEGETAL E CONSERVAÇÃO POR 30 DIAS</t>
  </si>
  <si>
    <t>PAI-GRA-015</t>
  </si>
  <si>
    <t>PLANTIO DE GRAMA ESMERALDA EM PLACAS, INCLUSIVE TERRA VEGETAL E CONSERVAÇÃO POR 30 DIAS</t>
  </si>
  <si>
    <t>PAI-MUD-005</t>
  </si>
  <si>
    <t>FORNECIMENTO DE ÁRVORE - SIBIPURUNA</t>
  </si>
  <si>
    <t>PAI-MUD-010</t>
  </si>
  <si>
    <t>FORNECIMENTO DE ÁRVORE - IPÊ ROSA</t>
  </si>
  <si>
    <t>PAI-MUD-015</t>
  </si>
  <si>
    <t>FORNECIMENTO DE ÁRVORE - PAU FERRO</t>
  </si>
  <si>
    <t>PAI-MUD-020</t>
  </si>
  <si>
    <t>FORNECIMENTO DE ÁRVORE - CÁSSIA MIMOSA</t>
  </si>
  <si>
    <t>PAI-MUD-025</t>
  </si>
  <si>
    <t>FORNECIMENTO DE ÁRVORE - JACARANDÁ MIMOSO</t>
  </si>
  <si>
    <t>PAI-MUD-030</t>
  </si>
  <si>
    <t>FORNECIMENTO DE FORRAÇÃO - ALCALYPHA</t>
  </si>
  <si>
    <t>PAI-MUD-035</t>
  </si>
  <si>
    <t>FORNECIMENTO DE FORRAÇÃO - WEDELIA</t>
  </si>
  <si>
    <t>PAI-MUD-040</t>
  </si>
  <si>
    <t>FORNECIMENTO DE FORRAÇÃO - CLOROFITO</t>
  </si>
  <si>
    <t>PAI-MUD-045</t>
  </si>
  <si>
    <t>FORNECIMENTO DE ARBUSTO - BELA EMÍLIA</t>
  </si>
  <si>
    <t>PAI-MUD-050</t>
  </si>
  <si>
    <t>FORNECIMENTO DE ARBUSTO - CAMARA</t>
  </si>
  <si>
    <t>PAI-MUD-055</t>
  </si>
  <si>
    <t>FORNECIMENTO DE PALMEIRA - LICURI</t>
  </si>
  <si>
    <t>PAI-MUD-060</t>
  </si>
  <si>
    <t>FORNECIMENTO DE PALMEIRA ARECA LUTESCENS</t>
  </si>
  <si>
    <t>PAI-SEI-005</t>
  </si>
  <si>
    <t>LASTRO DE SEIXO, INCLUSIVE LANÇAMENTO</t>
  </si>
  <si>
    <t>PINTURA</t>
  </si>
  <si>
    <t>PIN-ACR-005</t>
  </si>
  <si>
    <t>PIN-ACR-006</t>
  </si>
  <si>
    <t>PIN-ACR-010</t>
  </si>
  <si>
    <t>PIN-ACR-011</t>
  </si>
  <si>
    <t>PIN-ACR-015</t>
  </si>
  <si>
    <t>PIN-ACR-016</t>
  </si>
  <si>
    <t>PIN-ACR-025</t>
  </si>
  <si>
    <t>PIN-ACR-030</t>
  </si>
  <si>
    <t>PIN-ACR-035</t>
  </si>
  <si>
    <t>PIN-ACR-040</t>
  </si>
  <si>
    <t>PIN-ACR-045</t>
  </si>
  <si>
    <t>PIN-BOR-005</t>
  </si>
  <si>
    <t>PIN-BOR-010</t>
  </si>
  <si>
    <t>PIN-BOR-015</t>
  </si>
  <si>
    <t>PIN-BOR-020</t>
  </si>
  <si>
    <t>PIN-CAI-005</t>
  </si>
  <si>
    <t>PIN-CAI-010</t>
  </si>
  <si>
    <t>PIN-CER-005</t>
  </si>
  <si>
    <t>PIN-CER-010</t>
  </si>
  <si>
    <t>PIN-EMA-005</t>
  </si>
  <si>
    <t>PIN-EMA-006</t>
  </si>
  <si>
    <t>PIN-EMA-007</t>
  </si>
  <si>
    <t>PIN-EMA-008</t>
  </si>
  <si>
    <t>PIN-EMA-010</t>
  </si>
  <si>
    <t>PIN-EMA-011</t>
  </si>
  <si>
    <t>PIN-EMA-012</t>
  </si>
  <si>
    <t>PIN-EMA-013</t>
  </si>
  <si>
    <t>PIN-EMA-015</t>
  </si>
  <si>
    <t>PIN-EMA-020</t>
  </si>
  <si>
    <t>PIN-EMA-025</t>
  </si>
  <si>
    <t>PIN-EMA-026</t>
  </si>
  <si>
    <t>PIN-EMA-030</t>
  </si>
  <si>
    <t>PIN-EMA-031</t>
  </si>
  <si>
    <t>PIN-EPO-005</t>
  </si>
  <si>
    <t>PIN-EPO-010</t>
  </si>
  <si>
    <t>PIN-EPO-020</t>
  </si>
  <si>
    <t>PIN-ESM-005</t>
  </si>
  <si>
    <t>PIN-ESM-010</t>
  </si>
  <si>
    <t>PIN-ESM-015</t>
  </si>
  <si>
    <t>PIN-ESM-025</t>
  </si>
  <si>
    <t>PIN-ESM-035</t>
  </si>
  <si>
    <t>PIN-LAT-005</t>
  </si>
  <si>
    <t>PIN-LAT-006</t>
  </si>
  <si>
    <t>PIN-LAT-010</t>
  </si>
  <si>
    <t>PIN-LAT-011</t>
  </si>
  <si>
    <t>PIN-LAT-015</t>
  </si>
  <si>
    <t>PIN-LAT-016</t>
  </si>
  <si>
    <t>PIN-LAT-020</t>
  </si>
  <si>
    <t>PIN-LIX-005</t>
  </si>
  <si>
    <t>PIN-LIX-006</t>
  </si>
  <si>
    <t>PIN-LIX-010</t>
  </si>
  <si>
    <t>PIN-LIX-015</t>
  </si>
  <si>
    <t>PIN-OLE-005</t>
  </si>
  <si>
    <t>PIN-OLE-015</t>
  </si>
  <si>
    <t>PIN-PER-005</t>
  </si>
  <si>
    <t>PIN-PER-010</t>
  </si>
  <si>
    <t>PIN-RES-005</t>
  </si>
  <si>
    <t>PIN-SEL-005</t>
  </si>
  <si>
    <t>PIN-SEL-010</t>
  </si>
  <si>
    <t>PIN-SEL-015</t>
  </si>
  <si>
    <t>PIN-SIL-005</t>
  </si>
  <si>
    <t>PIN-SIN-010</t>
  </si>
  <si>
    <t>PIN-TEX-010</t>
  </si>
  <si>
    <t>PIN-TEX-015</t>
  </si>
  <si>
    <t>PIN-TEX-015D</t>
  </si>
  <si>
    <t>PIN-TRA-005</t>
  </si>
  <si>
    <t>PIN-TRA-006</t>
  </si>
  <si>
    <t>PIN-VER-005</t>
  </si>
  <si>
    <t>PIN-VER-010</t>
  </si>
  <si>
    <t>PIN-VER-015</t>
  </si>
  <si>
    <t>PIN-VER-020</t>
  </si>
  <si>
    <t>PIN-VER-025</t>
  </si>
  <si>
    <t>PIN-VER-030</t>
  </si>
  <si>
    <t>PIN-VER-035</t>
  </si>
  <si>
    <t>PIN-ZAR-006</t>
  </si>
  <si>
    <t>PIS-API-005</t>
  </si>
  <si>
    <t>APICOAMENTO DE PISO CIMENTADO - PROFUNDIDADE ATÉ 1 CM</t>
  </si>
  <si>
    <t>PIS-ARD-005</t>
  </si>
  <si>
    <t>PIS-ARD-010</t>
  </si>
  <si>
    <t>PIS-ARD-015</t>
  </si>
  <si>
    <t>PIS-ARD-020</t>
  </si>
  <si>
    <t>DEGRAU DE PEDRA ARDÓSIA E = 20 MM, L = 30 CM, ASSENTADO COM ARGAMASSA DE CIMENTO E AREIA SEM PENEIRAR TRAÇO 1:4, INCLUSO ESPELHO E = 15 MM, H = 20 CM</t>
  </si>
  <si>
    <t>PIS-BOR-005</t>
  </si>
  <si>
    <t>PLACA DE BORRACHA 500 X 500 X 3,5 MM PASTILHADO PARA COLA PRETO</t>
  </si>
  <si>
    <t>PIS-CAL-005</t>
  </si>
  <si>
    <t>CALÇADA PORTUGUESA - FORNECIMENTO E ASSENTAMENTO, INCLUSIVE COLCHÃO</t>
  </si>
  <si>
    <t>PIS-CAL-010</t>
  </si>
  <si>
    <t>REMOÇÃO E REASSENTAMENTO DE CALÇADA PORTUGUESA</t>
  </si>
  <si>
    <t>PIS-CER-005</t>
  </si>
  <si>
    <t>PISO CERÂMICO VERMELHO NATURAL 24 X 5,2 CM, ASSENTADO COM ARGAMASSA PRÉ-FABRICADA, INCLUSIVE REJUNTAMENTO</t>
  </si>
  <si>
    <t>PIS-CER-010</t>
  </si>
  <si>
    <t>PIS-CER-015</t>
  </si>
  <si>
    <t>PIS-CER-020</t>
  </si>
  <si>
    <t>PIS-CIM-005</t>
  </si>
  <si>
    <t>PIS-CIM-010</t>
  </si>
  <si>
    <t>PIS-CIM-015</t>
  </si>
  <si>
    <t>PIS-CIM-020</t>
  </si>
  <si>
    <t>PIS-CIM-025</t>
  </si>
  <si>
    <t>PIS-CIM-030</t>
  </si>
  <si>
    <t>PIS-CIM-035</t>
  </si>
  <si>
    <t>PIS-CIM-040</t>
  </si>
  <si>
    <t>PIS-CIM-045</t>
  </si>
  <si>
    <t>PIS-CIM-050</t>
  </si>
  <si>
    <t>PIS-CIM-060</t>
  </si>
  <si>
    <t>PIS-CIM-065</t>
  </si>
  <si>
    <t>PIS-CIM-070</t>
  </si>
  <si>
    <t>PIS-CIM-075</t>
  </si>
  <si>
    <t>PIS-CIM-080</t>
  </si>
  <si>
    <t>PIS-CIM-085</t>
  </si>
  <si>
    <t>PIS-CIM-090</t>
  </si>
  <si>
    <t>PIS-CIM-095</t>
  </si>
  <si>
    <t>PIS-CIM-100</t>
  </si>
  <si>
    <t>PIS-CIM-105</t>
  </si>
  <si>
    <t>PIS-CON-005</t>
  </si>
  <si>
    <t>PIS-CON-010</t>
  </si>
  <si>
    <t>PIS-CON-020</t>
  </si>
  <si>
    <t>PIS-CON-025</t>
  </si>
  <si>
    <t>PIS-CON-030</t>
  </si>
  <si>
    <t>PIS-CON-035</t>
  </si>
  <si>
    <t>PISO EM CONCRETO FCK = 20 MPA COM 25 KG DE DRAMIX/M3</t>
  </si>
  <si>
    <t>PIS-FAI-005</t>
  </si>
  <si>
    <t>PIS-FAI-010</t>
  </si>
  <si>
    <t>PIS-GRA-005</t>
  </si>
  <si>
    <t>PIS-IAR-005</t>
  </si>
  <si>
    <t>PIS-IAR-010</t>
  </si>
  <si>
    <t>PIS-JUN-005</t>
  </si>
  <si>
    <t>PIS-LAD-005</t>
  </si>
  <si>
    <t>PIS-LAD-010</t>
  </si>
  <si>
    <t>PIS-LAD-015</t>
  </si>
  <si>
    <t>PIS-LAD-020</t>
  </si>
  <si>
    <t>PIS-LAD-025</t>
  </si>
  <si>
    <t>PIS-LAD-030</t>
  </si>
  <si>
    <t>PIS-LAD-035</t>
  </si>
  <si>
    <t>PIS-LAD-040</t>
  </si>
  <si>
    <t>PIS-LAJ-005</t>
  </si>
  <si>
    <t>LAJE DE TRANSIÇÃO E = 5 CM, SEM JUNTA, FCK = 10 MPA (MANUAL)</t>
  </si>
  <si>
    <t>PIS-LAJ-010</t>
  </si>
  <si>
    <t>LAJE DE TRANSIÇÃO E = 6 CM, SEM JUNTA, FCK = 10 MPA (MANUAL)</t>
  </si>
  <si>
    <t>PIS-LAJ-015</t>
  </si>
  <si>
    <t>LAJE DE TRANSIÇÃO E = 8 CM, SEM JUNTA, FCK = 10 MPA (MANUAL)</t>
  </si>
  <si>
    <t>PIS-LAJ-020</t>
  </si>
  <si>
    <t>LAJE DE TRANSIÇÃO E = 8 CM, FCK = 15 MPA USINADO (MECANIZADO), INCLUSIVE TELA 0,97 KG/M2 E ACABAMENTO NIVEL ZERO</t>
  </si>
  <si>
    <t>PIS-LAJ-021</t>
  </si>
  <si>
    <t>LAJE DE TRANSIÇÃO E = 9 CM, FCK = 15 MPA USINADO (MECANIZADO), INCLUSIVE TELA 0,97 KG/M2 E ACABAMENTO NIVEL ZERO</t>
  </si>
  <si>
    <t>PIS-LAJ-022</t>
  </si>
  <si>
    <t>LAJE DE TRANSIÇÃO E = 10 CM, FCK = 15 MPA USINADO (MECANIZADO), INCLUSIVE TELA 0,97 KG/M2 E ACABAMENTO NIVEL ZERO</t>
  </si>
  <si>
    <t>PIS-LAJ-023</t>
  </si>
  <si>
    <t>LAJE DE TRANSIÇÃO E = 11 CM, FCK = 15 MPA USINADO (MECANIZADO), INCLUSIVE TELA 0,97 KG/M2 E ACABAMENTO NIVEL ZERO</t>
  </si>
  <si>
    <t>PIS-LAJ-024</t>
  </si>
  <si>
    <t>LAJE DE TRANSIÇÃO E = 12 CM, FCK = 15 MPA USINADO (MECANIZADO), INCLUSIVE TELA 0,97 KG/M2 E ACABAMENTO NIVEL ZERO</t>
  </si>
  <si>
    <t>PIS-LAJ-025</t>
  </si>
  <si>
    <t>LAJE DE TRANSIÇÃO E = 8 CM, FCK = 18 MPA USINADO (MECANIZADO), INCLUSIVE TELA 0,97 KG/M2 E ACABAMENTO NIVEL ZERO</t>
  </si>
  <si>
    <t>PIS-LAJ-026</t>
  </si>
  <si>
    <t>LAJE DE TRANSIÇÃO E = 10 CM, FCK = 18 MPA USINADO (MECANIZADO), INCLUSIVE TELA 0,97 KG/M2 E ACABAMENTO NIVEL ZERO</t>
  </si>
  <si>
    <t>PIS-LAJ-027</t>
  </si>
  <si>
    <t>LAJE DE TRANSIÇÃO E = 12 CM, FCK = 18 MPA USINADO (MECANIZADO), INCLUSIVE TELA 0,97 KG/M2 E ACABAMENTO NIVEL ZERO</t>
  </si>
  <si>
    <t>PIS-LAJ-028</t>
  </si>
  <si>
    <t>LAJE DE TRANSIÇÃO E = 8 CM, FCK = 20 MPA USINADO (MECANIZADO), INCLUSIVE TELA 0,97 KG/M2 E ACABAMENTO NIVEL ZERO</t>
  </si>
  <si>
    <t>PIS-MAD-005</t>
  </si>
  <si>
    <t>TACO DE MADEIRA IPÊ EXTRA 7 X 21 CM ASSENTADO COM ARGAMASSA DE CIMENTO E AREIA 1:4, COM ADITIVO IMPERMEABILIZANTE</t>
  </si>
  <si>
    <t>PIS-MAD-006</t>
  </si>
  <si>
    <t>TACO DE MADEIRA IPÊ EXTRA 7 X 21 CM ASSENTADO COM COLA ESPECIAL A BASE DE PVA</t>
  </si>
  <si>
    <t>PIS-MAD-007</t>
  </si>
  <si>
    <t>TACÃO DE MADEIRA IPÊ EXTRA 10 X 40 CM ASSENTADO COM ARGAMASSA DE CIMENTO E AREIA 1:4, COM ADITIVO IMPERMEABILIZANTE</t>
  </si>
  <si>
    <t>PIS-MAD-008</t>
  </si>
  <si>
    <t>TACÃO DE MADEIRA IPÊ EXTRA 10 X 40 CM ASSENTADO COM COLA ESPECIAL A BASE DE PVA</t>
  </si>
  <si>
    <t>PIS-MAD-010</t>
  </si>
  <si>
    <t>PISO TÁBUA CORRIDA DE MADEIRA SUCUPIRA OU IPÊ L = 10 CM</t>
  </si>
  <si>
    <t>PIS-MAD-015</t>
  </si>
  <si>
    <t>RASPAÇÃO E APLICAÇÃO SINTECO EM PISO DE MADEIRA</t>
  </si>
  <si>
    <t>PIS-MAD-020</t>
  </si>
  <si>
    <t>RASPAÇÃO E APLICAÇÃO DE RESINA EM PISO DE MADEIRA</t>
  </si>
  <si>
    <t>PIS-MAD-025</t>
  </si>
  <si>
    <t>RASPAÇÃO, CALAFETAÇÃO E APLICAÇÃO SINTECO A 3 DEMÃOS EM PISO DE MADEIRA</t>
  </si>
  <si>
    <t>PIS-MAR-005</t>
  </si>
  <si>
    <t>PIS-MAR-010</t>
  </si>
  <si>
    <t>PIS-MIT-005</t>
  </si>
  <si>
    <t>PIS-MIT-006</t>
  </si>
  <si>
    <t>PIS-MIT-010</t>
  </si>
  <si>
    <t>PIS-MIT-011</t>
  </si>
  <si>
    <t>PIS-MIT-015</t>
  </si>
  <si>
    <t>PIS-MIT-020</t>
  </si>
  <si>
    <t>PIS-MIT-025</t>
  </si>
  <si>
    <t>PIS-REJ-005</t>
  </si>
  <si>
    <t>REJUNTAMENTO EPÓXI</t>
  </si>
  <si>
    <t>PIS-SOC-005</t>
  </si>
  <si>
    <t>PIS-SOL-006</t>
  </si>
  <si>
    <t>PIS-TAT-005</t>
  </si>
  <si>
    <t>PIS-TAT-006</t>
  </si>
  <si>
    <t>PIS-TAT-007</t>
  </si>
  <si>
    <t>PIS-TAT-008</t>
  </si>
  <si>
    <t>PIS-TAT-015</t>
  </si>
  <si>
    <t>PIS-TAT-016</t>
  </si>
  <si>
    <t>PIS-TAT-017</t>
  </si>
  <si>
    <t>PIS-TAT-08</t>
  </si>
  <si>
    <t>PIS-TIJ-005</t>
  </si>
  <si>
    <t>PIS-VIN-005</t>
  </si>
  <si>
    <t>PLACA VINÍLICA 30 X 30 CM E = 2 MM</t>
  </si>
  <si>
    <t>PLACAS</t>
  </si>
  <si>
    <t>PLA-ACO-005</t>
  </si>
  <si>
    <t>PLACA EM CHAPA DE AÇO ESCOVADO 25 X 12 CM, E = 1 MM</t>
  </si>
  <si>
    <t>PLA-ALU-005</t>
  </si>
  <si>
    <t>PLACA DE INAUGURAÇÃO EM ALUMÍNIO FUNDIDO, 60 X 40 CM</t>
  </si>
  <si>
    <t>PLA-ALU-010</t>
  </si>
  <si>
    <t>PLACA DE INAUGURAÇÃO EM ALUMÍNIO FUNDIDO 85 X 50 CM</t>
  </si>
  <si>
    <t>PLA-ALU-015</t>
  </si>
  <si>
    <t>PLACA DE ALUMÍNIO FUNDIDO COM DENOMINAÇÃO DE CÔMODOS, 20 X 5 CM</t>
  </si>
  <si>
    <t>PLA-ALU-020</t>
  </si>
  <si>
    <t>PLACA DE ALUMÍNIO FUNDIDO COM DENOMINAÇÃO DE CÔMODOS, 21 X 4 CM</t>
  </si>
  <si>
    <t>PLA-ALU-025</t>
  </si>
  <si>
    <t>PLACA DE ALUMÍNIO FUNDIDO COM NOME DO PRÉDIO, AFIXADA EM PAREDE (0,39 M2)</t>
  </si>
  <si>
    <t>PLA-ALU-030</t>
  </si>
  <si>
    <t>PLACA DE ALUMÍNIO FUNDIDO DE NUMERAÇÃO DE PORTAS, 3 X 3 CM</t>
  </si>
  <si>
    <t>PLA-ALU-035</t>
  </si>
  <si>
    <t>PLACA DE ALUMÍNIO FUNDIDO DE NUMERAÇÃO DE PORTAS, 5 X 5 CM</t>
  </si>
  <si>
    <t>PLA-ALU-040</t>
  </si>
  <si>
    <t>CHAPINHA DE ALUMÍNIO, D = 3 CM COM NÚMERO IMPRESSO E IDENTIFICAÇÃO DE CHAVE</t>
  </si>
  <si>
    <t>PLA-ALU-045</t>
  </si>
  <si>
    <t>PLACA DE ALUMÍNIO ANODIZADO 25 X 25 CM PARA IDENTIFICAÇÃO</t>
  </si>
  <si>
    <t>PLA-ALU-050</t>
  </si>
  <si>
    <t>PLACA EM ALUMÍNIO ANODIZADO 70 X 61 CM, FIXADA TUBO DE METALON</t>
  </si>
  <si>
    <t>PLA-ALU-055</t>
  </si>
  <si>
    <t>PLACA EM ALUMÍNIO 15 X 15 CM, COM PICTOGRAMA EM PELÍCULA ADESIVA</t>
  </si>
  <si>
    <t>PLA-LAT-005</t>
  </si>
  <si>
    <t>CHAPAS DE LATÃO PERFURADO PARA NUMERAÇÃO DE CHAVES</t>
  </si>
  <si>
    <t>PLA-TUB-005</t>
  </si>
  <si>
    <t>PLACA 1,20 X 0,50 M, COM MOLDURA DE TUBO D = 50 MM</t>
  </si>
  <si>
    <t>PLA-TUB-010</t>
  </si>
  <si>
    <t>PLACA 1,20 X 0,90 M, COM MOLDURA DE TUBO D = 50 MM</t>
  </si>
  <si>
    <t>PLU-CAL-005</t>
  </si>
  <si>
    <t>CALHA DE CHAPA GALVANIZADA Nº. 22 GSG, DESENVOLVIMENTO = 33 CM</t>
  </si>
  <si>
    <t>PLU-CAL-010</t>
  </si>
  <si>
    <t>CALHA DE CHAPA GALVANIZADA Nº. 22 GSG, DESENVOLVIMENTO = 40 CM</t>
  </si>
  <si>
    <t>PLU-CAL-015</t>
  </si>
  <si>
    <t>CALHA DE CHAPA GALVANIZADA Nº. 22 GSG, DESENVOLVIMENTO = 50 CM</t>
  </si>
  <si>
    <t>PLU-CAL-020</t>
  </si>
  <si>
    <t>CALHA DE CHAPA GALVANIZADA Nº. 22 GSG, DESENVOLVIMENTO = 66 CM</t>
  </si>
  <si>
    <t>PLU-CAL-025</t>
  </si>
  <si>
    <t>CALHA DE CHAPA GALVANIZADA Nº. 22 GSG, DESENVOLVIMENTO = 75 CM</t>
  </si>
  <si>
    <t>CALHA DE CHAPA GALVANIZADA Nº. 22 GSG, DESENVOLVIMENTO = 100 CM</t>
  </si>
  <si>
    <t>PLU-CAL-035</t>
  </si>
  <si>
    <t>CALHA DE CHAPA GALVANIZADA Nº. 24 GSG, DESENVOLVIMENTO = 33 CM</t>
  </si>
  <si>
    <t>PLU-CAL-040</t>
  </si>
  <si>
    <t>CALHA DE CHAPA GALVANIZADA Nº. 24 GSG, DESENVOLVIMENTO = 40 CM</t>
  </si>
  <si>
    <t>PLU-CAL-045</t>
  </si>
  <si>
    <t>CALHA DE CHAPA GALVANIZADA Nº. 24 GSG, DESENVOLVIMENTO = 50 CM</t>
  </si>
  <si>
    <t>PLU-CAL-046</t>
  </si>
  <si>
    <t>CALHA DE CHAPA GALVANIZADA Nº. 24 GSG, DESENVOLVIMENTO = 60 CM</t>
  </si>
  <si>
    <t>PLU-CAL-050</t>
  </si>
  <si>
    <t>CALHA DE CHAPA GALVANIZADA Nº. 24 GSG, DESENVOLVIMENTO = 66 CM</t>
  </si>
  <si>
    <t>PLU-CAL-055</t>
  </si>
  <si>
    <t>CALHA DE CHAPA GALVANIZADA Nº. 24 GSG, DESENVOLVIMENTO = 75 CM</t>
  </si>
  <si>
    <t>PLU-CAL-060</t>
  </si>
  <si>
    <t>CALHA DE CHAPA GALVANIZADA Nº. 24 GSG, DESENVOLVIMENTO = 100 CM</t>
  </si>
  <si>
    <t>PLU-CAL-065</t>
  </si>
  <si>
    <t>CALHA DE CHAPA GALVANIZADA Nº. 26 GSG, DESENVOLVIMENTO = 33 CM</t>
  </si>
  <si>
    <t>PLU-CAL-070</t>
  </si>
  <si>
    <t>CALHA DE CHAPA GALVANIZADA Nº. 26 GSG, DESENVOLVIMENTO = 40 CM</t>
  </si>
  <si>
    <t>PLU-CAL-075</t>
  </si>
  <si>
    <t>CALHA DE CHAPA GALVANIZADA Nº. 26 GSG, DESENVOLVIMENTO = 50 CM</t>
  </si>
  <si>
    <t>PLU-CAL-080</t>
  </si>
  <si>
    <t>CALHA DE CHAPA GALVANIZADA Nº. 26 GSG, DESENVOLVIMENTO = 66 CM</t>
  </si>
  <si>
    <t>PLU-CAL-085</t>
  </si>
  <si>
    <t>CALHA DE CHAPA GALVANIZADA Nº. 26 GSG, DESENVOLVIMENTO = 75 CM</t>
  </si>
  <si>
    <t>PLU-CAL-090</t>
  </si>
  <si>
    <t>CALHA DE CHAPA GALVANIZADA Nº. 26 GSG, DESENVOLVIMENTO = 100 CM</t>
  </si>
  <si>
    <t>PLU-CHA-005</t>
  </si>
  <si>
    <t>CHAPIM METÁLICO, COM PINGADEIRA, CHAPA GALVANIZADA Nº 24, DESENVOLVIMENTO = 35 CM</t>
  </si>
  <si>
    <t>PLU-CON-005</t>
  </si>
  <si>
    <t>CONDUTOR DE AP DO TELHADO EM TUBO PVC ESGOTO, INCLUSIVE CONEXÕES E SUPORTES, 100 MM</t>
  </si>
  <si>
    <t>PLU-CON-006</t>
  </si>
  <si>
    <t>CONDUTOR DE AP DO TELHADO EM TUBO PVC ESGOTO, INCLUSIVE CONEXÕES E SUPORTES, 75 MM</t>
  </si>
  <si>
    <t>PLU-CON-010</t>
  </si>
  <si>
    <t>CONDUTOR EM AÇO GALVANIZADO 100 MM</t>
  </si>
  <si>
    <t>PLU-DRE-005</t>
  </si>
  <si>
    <t>BUZINOTE PARA LAJES - DRENO COM TUBO DE 2" EMBUTIDO NO CONCRETO</t>
  </si>
  <si>
    <t>PLU-GRE-005</t>
  </si>
  <si>
    <t>GRELHA HEMISFÉRICA DE FERRO FUNDIDO Ø 75 MM (3")</t>
  </si>
  <si>
    <t>PLU-GRE-010</t>
  </si>
  <si>
    <t>GRELHA HEMISFÉRICA DE FERRO FUNDIDO Ø 100 MM (4")</t>
  </si>
  <si>
    <t>PLU-GRE-015</t>
  </si>
  <si>
    <t>GRELHA HEMISFÉRICA DE FERRO FUNDIDO Ø 150 MM (6")</t>
  </si>
  <si>
    <t>PLU-RUF-005</t>
  </si>
  <si>
    <t>RUFO E CONTRA-RUFO DE CHAPA GALVANIZADA Nº. 24, DESENVOLVIMENTO = 15 CM</t>
  </si>
  <si>
    <t>PLU-RUF-010</t>
  </si>
  <si>
    <t>RUFO E CONTRA-RUFO DE CHAPA GALVANIZADA Nº. 24, DESENVOLVIMENTO = 20 CM</t>
  </si>
  <si>
    <t>PLU-RUF-015</t>
  </si>
  <si>
    <t>RUFO E CONTRA-RUFO DE CHAPA GALVANIZADA Nº. 24, DESENVOLVIMENTO = 25 CM</t>
  </si>
  <si>
    <t>PLU-RUF-020</t>
  </si>
  <si>
    <t>RUFO E CONTRA-RUFO DE CHAPA GALVANIZADA Nº. 24, DESENVOLVIMENTO = 33 CM</t>
  </si>
  <si>
    <t>PLU-RUF-025</t>
  </si>
  <si>
    <t>RUFO E CONTRA-RUFO DE CHAPA GALVANIZADA Nº. 24, DESENVOLVIMENTO = 50 CM</t>
  </si>
  <si>
    <t>PLU-RUF-030</t>
  </si>
  <si>
    <t>RUFO E CONTRA-RUFO DE CHAPA GALVANIZADA Nº. 24, DESENVOLVIMENTO = 60 CM</t>
  </si>
  <si>
    <t>PLU-RUF-035</t>
  </si>
  <si>
    <t>RUFO E CONTRA-RUFO DE CHAPA GALVANIZADA Nº. 24, DESENVOLVIMENTO = 70 CM</t>
  </si>
  <si>
    <t>PLU-RUF-040</t>
  </si>
  <si>
    <t>RUFO E CONTRA-RUFO DE CHAPA GALVANIZADA Nº. 26, DESENVOLVIMENTO = 15 CM</t>
  </si>
  <si>
    <t>PLU-RUF-045</t>
  </si>
  <si>
    <t>RUFO E CONTRA-RUFO DE CHAPA GALVANIZADA Nº. 26, DESENVOLVIMENTO = 20 CM</t>
  </si>
  <si>
    <t>PLU-RUF-050</t>
  </si>
  <si>
    <t>RUFO E CONTRA-RUFO DE CHAPA GALVANIZADA Nº. 26, DESENVOLVIMENTO = 25 CM</t>
  </si>
  <si>
    <t>PLU-RUF-055</t>
  </si>
  <si>
    <t>RUFO E CONTRA-RUFO DE CHAPA GALVANIZADA Nº. 26, DESENVOLVIMENTO = 33 CM</t>
  </si>
  <si>
    <t>PRATELEIRA</t>
  </si>
  <si>
    <t>PRA-ARD-005</t>
  </si>
  <si>
    <t>PRATELEIRA DE ARDÓSIA E = 2 CM EMBUTIDA EM PAREDE</t>
  </si>
  <si>
    <t>PRA-ARD-010</t>
  </si>
  <si>
    <t>PRATELEIRA DE ARDÓSIA E = 2 CM APOIADA EM CONSOLE DE METALON 20 X 30 MM</t>
  </si>
  <si>
    <t>PRA-CON-005</t>
  </si>
  <si>
    <t>PRATELEIRA DE CONCRETO PRÉ- MOLDADO E = 4 CM, APOIADA SOBRE ALVENARIA</t>
  </si>
  <si>
    <t>PRA-CON-010</t>
  </si>
  <si>
    <t>PRATELEIRA DE CONCRETO, APOIADA EM CONSOLE DE METALON 20 X 30 MM</t>
  </si>
  <si>
    <t>PRA-GRA-005</t>
  </si>
  <si>
    <t>PRATELEIRA DE GRANITO CINZA ANDORINHA, E = 2 CM, APOIADA SOBRE ALVENARIA</t>
  </si>
  <si>
    <t>PRA-GRA-010</t>
  </si>
  <si>
    <t>PRATELEIRA DE GRANITO CINZA ANDORINHA, E = 2 CM, APOIADA EM CONSOLE DE METALON 20 X 30 MM</t>
  </si>
  <si>
    <t>PRA-MAD-005</t>
  </si>
  <si>
    <t>PRATELEIRA DE MADEIRA ENVERNIZADA, EM CONSOLE DE METALON 20 X 30 MM</t>
  </si>
  <si>
    <t>PRA-MAD-010</t>
  </si>
  <si>
    <t>PRATELEIRA DE MADEIRA PINTADA DE ESMALTE, EM CONSOLE DE METALON 20 X 30 MM</t>
  </si>
  <si>
    <t>PRA-MAR-005</t>
  </si>
  <si>
    <t>PRATELEIRA DE MÁRMORE BRANCO E = 2 CM, APOIADA SOBRE ALVENARIA</t>
  </si>
  <si>
    <t>PRA-MAR-010</t>
  </si>
  <si>
    <t>PRATELEIRA DE MÁRMORE BRANCO E = 2 CM, APOIADA EM CONSOLE DE METALON 20 X 30 MM</t>
  </si>
  <si>
    <t>PRE-ARV-005</t>
  </si>
  <si>
    <t>PRE-ARV-010</t>
  </si>
  <si>
    <t>PRE-ARV-015</t>
  </si>
  <si>
    <t>PRE-ARV-020</t>
  </si>
  <si>
    <t>PRE-CAP-005</t>
  </si>
  <si>
    <t>PRE-DES-005</t>
  </si>
  <si>
    <t>DESMATAMENTO, DESTOCAMENTO E LIMPEZA INCLUSIVE TRANSPORTE ATÉ 50 M</t>
  </si>
  <si>
    <t>PRE-LIM-005</t>
  </si>
  <si>
    <t>ENC-ALV-005</t>
  </si>
  <si>
    <t>ENC-ALV-010</t>
  </si>
  <si>
    <t>ENC-ALV-015</t>
  </si>
  <si>
    <t>RAS-ALV-005</t>
  </si>
  <si>
    <t>RAS-ALV-010</t>
  </si>
  <si>
    <t>RAS-ALV-015</t>
  </si>
  <si>
    <t>RAS-ALV-020</t>
  </si>
  <si>
    <t>RAS-ALV-025</t>
  </si>
  <si>
    <t>RAS-ALV-030</t>
  </si>
  <si>
    <t>REV-ARD-010</t>
  </si>
  <si>
    <t>REV-AZU-005</t>
  </si>
  <si>
    <t>REV-AZU-010</t>
  </si>
  <si>
    <t>REV-AZU-011</t>
  </si>
  <si>
    <t>REV-BAR-005</t>
  </si>
  <si>
    <t>REV-CAN-005</t>
  </si>
  <si>
    <t>CANTONEIRA DE PVC PARA ACABAMENTO DE QUINAS</t>
  </si>
  <si>
    <t>REV-CAN-010</t>
  </si>
  <si>
    <t>CANTONEIRA DE ALUMÍNIO PARA ACABAMENTO DE QUINAS</t>
  </si>
  <si>
    <t>REV-CER-005</t>
  </si>
  <si>
    <t>REV-CER-010</t>
  </si>
  <si>
    <t>REV-CER-015</t>
  </si>
  <si>
    <t>REV-CER-021</t>
  </si>
  <si>
    <t>REV-CER-035</t>
  </si>
  <si>
    <t>CERÂMICA DECORADA EM FAIXA 50 X 200 MM</t>
  </si>
  <si>
    <t>REV-CHA-005</t>
  </si>
  <si>
    <t>REV-CHA-006</t>
  </si>
  <si>
    <t>REV-CHA-010</t>
  </si>
  <si>
    <t>REV-CHA-015</t>
  </si>
  <si>
    <t>REV-CHA-020</t>
  </si>
  <si>
    <t>REV-EMB-005</t>
  </si>
  <si>
    <t>REV-FRI-005</t>
  </si>
  <si>
    <t>FRISO DE ALUMÍNIO ANODIZADO NATURAL 3/8" (USO INTERNO)</t>
  </si>
  <si>
    <t>REV-GES-010</t>
  </si>
  <si>
    <t>REV-GRA-005</t>
  </si>
  <si>
    <t>REV-LAD-005</t>
  </si>
  <si>
    <t>REV-LAD-010</t>
  </si>
  <si>
    <t>REV-LAM-010</t>
  </si>
  <si>
    <t>REV-LIT-005</t>
  </si>
  <si>
    <t>LITOCERÂMICA DE 6,0 X 22,5 CM, ASSENTADO COM ARGAMASSA PRÉ-FABRICADA, INCLUSIVE REJUNTAMENTO</t>
  </si>
  <si>
    <t>REV-MAR-005</t>
  </si>
  <si>
    <t>REV-NAT-010</t>
  </si>
  <si>
    <t>REV-PAS-005</t>
  </si>
  <si>
    <t>REVESTIMENTO COM PASTILHA DE VIDRO (VIDROTIL), ASSENTADO COM ARGAMASSA PRÉ-FABRICADA, INCLUSIVE REJUNTAMENTO</t>
  </si>
  <si>
    <t>REV-PAS-010</t>
  </si>
  <si>
    <t>REVESTIMENTO COM PASTILHAS DE PORCELANA, ASSENTADO COM ARGAMASSA PRÉ-FABRICADA, INCLUSIVE REJUNTAMENTO</t>
  </si>
  <si>
    <t>REV-POR-011</t>
  </si>
  <si>
    <t>REV-POR-012</t>
  </si>
  <si>
    <t>REV-PST-010</t>
  </si>
  <si>
    <t>REV-REB-005</t>
  </si>
  <si>
    <t>REV-REB-010</t>
  </si>
  <si>
    <t>REV-REB-015</t>
  </si>
  <si>
    <t>REV-REB-020</t>
  </si>
  <si>
    <t>REV-REB-021</t>
  </si>
  <si>
    <t>REV-REB-025</t>
  </si>
  <si>
    <t>REV-VER-010</t>
  </si>
  <si>
    <t>ISOLAMENTO TÉRMICO EM ARGAMASSA DE CIMENTO, AREIA E VERMICULITA, E = 4 CM</t>
  </si>
  <si>
    <t>ROD-ARD-005</t>
  </si>
  <si>
    <t>ROD-ARD-010</t>
  </si>
  <si>
    <t>ROD-ARG-005</t>
  </si>
  <si>
    <t>ROD-ARG-010</t>
  </si>
  <si>
    <t>ROD-ARG-015</t>
  </si>
  <si>
    <t>ROD-CER-005</t>
  </si>
  <si>
    <t>ROD-GRA-005</t>
  </si>
  <si>
    <t>ROD-GRA-010</t>
  </si>
  <si>
    <t>ROD-GRA-015</t>
  </si>
  <si>
    <t>ROD-IAR-005</t>
  </si>
  <si>
    <t>ROD-IAR-010</t>
  </si>
  <si>
    <t>ROD-MAD-005</t>
  </si>
  <si>
    <t>ROD-MAR-005</t>
  </si>
  <si>
    <t>ROD-MAR-010</t>
  </si>
  <si>
    <t>ROD-MAR-015</t>
  </si>
  <si>
    <t>ROD-MIT-005</t>
  </si>
  <si>
    <t>ROD-MIT-010</t>
  </si>
  <si>
    <t>ROD-MIT-010D</t>
  </si>
  <si>
    <t>ROD-MIT-011</t>
  </si>
  <si>
    <t>ROD-MIT-015</t>
  </si>
  <si>
    <t>ROD-MIT-021</t>
  </si>
  <si>
    <t>SEDS-ALA-005</t>
  </si>
  <si>
    <t>ALAMBRADO PARA PENITENCIÁRIAS, COM TELA DE ARAME GALVANIZADO FIO 10 # 2" FIXADA EM QUADROS DE TUBOS AÇO GALVANIZADO D = 3", COM ESTICADOR D = 2", H = 4,0 M, CONFORME DETALHE 24 SEDS (INCLUSIVE FUNDAÇÃO) - PADRÃO PENITENCIÁRIA</t>
  </si>
  <si>
    <t>SEDS-ANT-005</t>
  </si>
  <si>
    <t>ANTEPARO METÁLICO PARA SETEIRAS DAS ALAS H = 50 CM - PADRÃO SEDS</t>
  </si>
  <si>
    <t>SEDS-BEL-005</t>
  </si>
  <si>
    <t>BELICHE SIMPLES, EXCETO ESCADA - PADRÃO SEDS</t>
  </si>
  <si>
    <t>SEDS-CAM-005</t>
  </si>
  <si>
    <t>CAMA INDIVIDUAL - D5-A - PADRÃO SEDS</t>
  </si>
  <si>
    <t>SEDS-COL-005</t>
  </si>
  <si>
    <t>ASSENTAMENTO DE ESQUADRIA DE FERRO E CHAPA</t>
  </si>
  <si>
    <t>SEDS-COR-005</t>
  </si>
  <si>
    <t>GUARDA-CORPO - PADRÃO SEDS</t>
  </si>
  <si>
    <t>SEDS-ESC-005</t>
  </si>
  <si>
    <t>ESCADA PARA BELICHE - PADRÃO SEDS</t>
  </si>
  <si>
    <t>SEDS-ESQ-005</t>
  </si>
  <si>
    <t>PORTA DE ABRIR, 01 FOLHA, EM CHAPA 14 SAE 1020 - PADRÃO SEDS</t>
  </si>
  <si>
    <t>SEDS-ESQ-010</t>
  </si>
  <si>
    <t>JANELA EM GRADE E TELA - PADRÃO SEDS</t>
  </si>
  <si>
    <t>SEDS-ESQ-015</t>
  </si>
  <si>
    <t>PORTA DE ABRIR, 02 FOLHAS, EM CHAPA 14 SAE 1020 - PADRÃO SEDS</t>
  </si>
  <si>
    <t>SEDS-ESQ-020</t>
  </si>
  <si>
    <t>JANELA DE FERRO E METALON COM CHAPA E GRADE - PADRÃO SEDS</t>
  </si>
  <si>
    <t>SEDS-ESQ-025</t>
  </si>
  <si>
    <t>JANELA BASCULANTE METÁLICA EM QUADRO CANTONEIRA 3/4"X 3/4" X 1/8" COM TELA MOSQUITEIRO - PADRÃO SEDS</t>
  </si>
  <si>
    <t>SEDS-ESQ-030</t>
  </si>
  <si>
    <t>JANELA DE FERRO - PADRÃO SEDS</t>
  </si>
  <si>
    <t>SEDS-ESQ-035</t>
  </si>
  <si>
    <t>JANELA VENEZIANA FIXA EM CHAPA 14 - PADRÃO SEDS</t>
  </si>
  <si>
    <t>SEDS-ESQ-040</t>
  </si>
  <si>
    <t>JANELA FIXA EM CHAPA - PADRÃO SEDS</t>
  </si>
  <si>
    <t>SEDS-ESQ-045</t>
  </si>
  <si>
    <t>PORTA DE ABRIR EM BARRAS TRANSVERSAIS DE FERRO CHATO SAE 1045 2" X 5/16" REVESTIDA EM CHAPA 14 SAE 1020 - PADRÃO SEDS</t>
  </si>
  <si>
    <t>SEDS-ESQ-050</t>
  </si>
  <si>
    <t>PORTA DE ABRIR EM FERRO E TELA FIO 6 - PADRÃO SEDS</t>
  </si>
  <si>
    <t>SEDS-ESQ-055</t>
  </si>
  <si>
    <t>PORTA EM TELA ONDULADA ARTÍSTICA MALHA 30 X 30 CM, FIO 10 - PADRÃO SEDS</t>
  </si>
  <si>
    <t>SEDS-ESQ-060</t>
  </si>
  <si>
    <t>JANELA EM GRADE - PADRÃO SEDS</t>
  </si>
  <si>
    <t>SEDS-ESQ-065</t>
  </si>
  <si>
    <t>JANELA EM GRADE DE FERRO EM BARRAS TRANSVERSAIS DE FERRO CHATO SAE 1045 2" X 5/16" - PADRÃO SEDS</t>
  </si>
  <si>
    <t>SEDS-ESQ-070</t>
  </si>
  <si>
    <t>PORTA DE ABRIR EM GRADE - PADRÃO SEDS</t>
  </si>
  <si>
    <t>SEDS-ESQ-075</t>
  </si>
  <si>
    <t>PORTA DE ABRIR EM GRADE E TELA - PADRÃO SEDS</t>
  </si>
  <si>
    <t>SEDS-ESQ-080</t>
  </si>
  <si>
    <t>ESQUADRIA METÁLICA PARA PASSA DOCUMENTOS - PADRÃO SEDS</t>
  </si>
  <si>
    <t>SEDS-ESQ-085</t>
  </si>
  <si>
    <t>JANELA TIPO VENEZIANA EM CHAPA 14 - PADRÃO SEDS</t>
  </si>
  <si>
    <t>SEDS-ESQ-090</t>
  </si>
  <si>
    <t>GRADE FIXA E PORTA DE ABRIR COM GRADE E CHAPA E TRANCA DE SEGURANÇA</t>
  </si>
  <si>
    <t>SEDS-GRE-005</t>
  </si>
  <si>
    <t>GRELHA METÁLICA 20 X 20 CM - PADRÃO SEDS</t>
  </si>
  <si>
    <t>SEDS-GRE-010</t>
  </si>
  <si>
    <t>GRELHA EM AÇO INOX L = 20 CM - PADRÃO SEDS</t>
  </si>
  <si>
    <t>SEDS-LAV-005</t>
  </si>
  <si>
    <t>LAVATÓRIO DE ALVENARIA E CONCRETO 60 X 40 CM (D1) - PADRÃO SEDS</t>
  </si>
  <si>
    <t>SEDS-MAR-005</t>
  </si>
  <si>
    <t>MARCO DE CONCRETO ARMADO JUNTO ÀS PORTAS DE CELA E/OU ALOJAMENTO - INCLUSO FORMA, DESFORMA, AÇO E CONCRETO FCK = 20 MPA</t>
  </si>
  <si>
    <t>SEDS-MES-005</t>
  </si>
  <si>
    <t>MESA DE CABECEIRA EM CONCRETO, EXCETO PINTURA - D6 - PADRÃO SEDS</t>
  </si>
  <si>
    <t>SEDS-MES-010</t>
  </si>
  <si>
    <t>MESA DE CABECEIRA EM CONCRETO, EXCETO BANCO DE CONCRETO E PINTURA - D6-A - PADRÃO SEDS</t>
  </si>
  <si>
    <t>SEDS-MUR-005</t>
  </si>
  <si>
    <t>MURO DE SEGURANÇA EM BLOCO DE CONCRETO REVESTIDO E PINTADO COM TINTA ACRÍLICA E = 20 CM, H = 5,15 M, EXCLUSIVE FUNDAÇÃO (ESTACA E BLOCOS) - DET SEDS 23</t>
  </si>
  <si>
    <t>SEDS-PRA-005</t>
  </si>
  <si>
    <t>PRATELEIRA DE CONCRETO, ACABAMENTO NATADO VERDE L = 40 CM - PADRÃO SEDS</t>
  </si>
  <si>
    <t>SEDS-PRA-010</t>
  </si>
  <si>
    <t>PRATELEIRA DE CONCRETO COM DRAMIX, L = 40 CM COM APOIO EM METALON</t>
  </si>
  <si>
    <t>SEDS-SET-005</t>
  </si>
  <si>
    <t>S1- SETEIRA EM CHAPA 95 X 12 CM - PADRÃO SEDS</t>
  </si>
  <si>
    <t>SEDS-SET-010</t>
  </si>
  <si>
    <t>S2 - SETEIRA EM CHAPA 115 X 12 CM - PADRÀO SEDS</t>
  </si>
  <si>
    <t>SEDS-SET-015</t>
  </si>
  <si>
    <t>S3 - JANELA DE GRADE DE SETEIRA FIXA 80 X 12 CM - PADRÃO SEDS</t>
  </si>
  <si>
    <t>SEDS-TAN-005</t>
  </si>
  <si>
    <t>BANCADA COM TANQUE EM CONCRETO 140 X 55 CM, (D12), EXCETO ALVENARIA, BARRADO EM AZULEJO E PINTURA - PADRÃO SEDS</t>
  </si>
  <si>
    <t>SEDS-VAS-005</t>
  </si>
  <si>
    <t>SEE-ALA-005</t>
  </si>
  <si>
    <t>ALAMBRADO H = 3,20 M, TELA GALVANIZADA FIO 12, # 7,5 CM, TUBO FERRO 50 MM, PAREDE CHAPA 13, FIXADO EM FUNDAÇÃO DE CONCRETO FCK = 20 MPA, COM PROF. = 50 CM, INCLUSIVE UM PORTÃO (180 X 210 CM) E PINTURA</t>
  </si>
  <si>
    <t>SEE-ALA-010</t>
  </si>
  <si>
    <t>ALAMBRADO H = 4,00 M, TELA GALVANIZADA FIO 12, # 7,5 CM, TUBO FERRO 50 MM, PAREDE CHAPA 13, FIXADO EM FUNDAÇÃO DE CONCRETO FCK = 20 MPA, COM PROF. = 50 CM, INCLUSIVE DOIS PORTÕES (180 X 210 CM E 90 X 210 CM) E PINTURA</t>
  </si>
  <si>
    <t>SEE-ALA-015</t>
  </si>
  <si>
    <t>ALAMBRADO H = 6,00 M, TELA GALVANIZADA FIO 12, # 7,5 CM, TUBO FERRO 50 MM, PAREDE CHAPA 13, FIXADO EM FUNDAÇÃO DE CONCRETO FCK = 15 MPA, COM PROF. = 50 CM, INCLUSIVE UM PORTÃO (90 X 210 CM) E PINTURA</t>
  </si>
  <si>
    <t>SEE-ALÇ-005</t>
  </si>
  <si>
    <t>ALÇAPÃO (85,50 CM X 65,70 CM) ESTRUTURA EM CHAPA METÁLICA, ASSENTADA. CONFORME PROJETO AMPLIAÇÃO ESQUADRIAS PADRÃO 5/2000</t>
  </si>
  <si>
    <t>SEE-ALÇ-010</t>
  </si>
  <si>
    <t>ALÇAPÃO - EMPENA (60 CM X 100 CM) ESTRUTURA EM CHAPA METÁLICA, ASSENTADA. CONFORME PROJETO AMPLIAÇÃO ESQUADRIAS PADRÃO 5/2000</t>
  </si>
  <si>
    <t>SEE-ARM-005</t>
  </si>
  <si>
    <t>AC-ARMÁRIO (71 X 52 X 350 CM) EM MADEIRA MACIÇA, COM PORTAS E PUXADORES, SOB BANCADA DO LABORATORIO COM PRATELEIRA, REVESTIDO EM LAMINADO MELAMÍNICO</t>
  </si>
  <si>
    <t>SEE-ARM-010</t>
  </si>
  <si>
    <t>A1- ARMÁRIO COM PORTAS DE MADEIRA SOB BANCA, UM MÓDULO DE 80 X 110 CM, PRATELEIRA E MESA DE ARDOSIA POLIDA, E = 3 CM</t>
  </si>
  <si>
    <t>SEE-ARM-015</t>
  </si>
  <si>
    <t>SEE-ARM-020</t>
  </si>
  <si>
    <t>ARMÁRIO PARA VASSOURAS - D.M.L.</t>
  </si>
  <si>
    <t>SEE-ARM-025</t>
  </si>
  <si>
    <t>ESCANINHO</t>
  </si>
  <si>
    <t>SEE-ARQ-005</t>
  </si>
  <si>
    <t>ARQUIBANCADA PADRÃO DE CONCRETO SEM SOLO, METRO DE CADA DEGRAU DE 90 X 40 CM, DESEMPENADO A FRESCO E DEGRAUS INTERMEDIÁRIO DE 10 EM 10 M (PARA MEDIÇÕES: MULTIPLICAR A EXTENSÃO PELO NÚMERO DE DEGRAUS) - (PADRÃO SEE)</t>
  </si>
  <si>
    <t>SEE-BAN-005</t>
  </si>
  <si>
    <t>BANCADA DE LABORATÓRIO COMPLETA, INCLUSIVE ARMÁRIO EM COMPENSADO 20 MM, COM PORTA REVESTIDA EM LAMINADO MELAMÍNICO BRANCO NAS DUAS FACES, H = 75 CM, PRATELEIRA REVESTIDA, BANCADA L = 60 CM E RODABANCA DE GRANITO CINZA ANDORINHA,</t>
  </si>
  <si>
    <t>SEE-BAR-005</t>
  </si>
  <si>
    <t>BARRAMENTO DE MADEIRA IPÊ PARA SALA DE AULA, L = 7 CM</t>
  </si>
  <si>
    <t>SEE-ESQ-005</t>
  </si>
  <si>
    <t>SEE-ESQ-010</t>
  </si>
  <si>
    <t>SEE-EST-005</t>
  </si>
  <si>
    <t>PILAR EM CONCRETO APARENTE 20 MPA, INCLUSIVE ARMAÇÃO, FORMA PLASTIFICADA E DESFORMA</t>
  </si>
  <si>
    <t>SEE-EST-010</t>
  </si>
  <si>
    <t>PILARETE DE CONCRETO 17 X 20 CM CONCRETO 20 MPA, APARENTE NA FACE EXTERNA , INCLUSIVE FORMA E AÇO, EM GUARDA - CORPO NAS CIRCULAÇÕES</t>
  </si>
  <si>
    <t>SEE-EST-015</t>
  </si>
  <si>
    <t>CINTA DE CONCRETO ARMADO (10 X 10 CM) 20 MPA, EM GUARDA- CORPO, INCLUSIVE FORMA E AÇO, NAS CIRCULAÇÕES</t>
  </si>
  <si>
    <t>SEE-EST-020</t>
  </si>
  <si>
    <t>PAREDE 15 CM CONCRETO 20 MPA COM ADITIVO IMPERMEABILIZANTE, ARMAÇÃO, FORMA, DESFORMA (PAREDE DA CAIXA DÁGUA)</t>
  </si>
  <si>
    <t>SEE-EST-025</t>
  </si>
  <si>
    <t>ESCADA DE CONCRETO 20 MPA, APARENTE, ESPELHO = 16,3 CM, ARMAÇÃO, FORMA PLASTIFICADA, ESCORAMENTO E DESFORMA</t>
  </si>
  <si>
    <t>SEE-EST-030</t>
  </si>
  <si>
    <t>LAJE MACIÇA 15 CM DE CONCRETO 13,5 MPA COM ADITIVO IMPERMEABILIZANTE, ARMAÇÃO, FORMA , DESFORMA ( FUNDO CAIXA DÁGUA E COBERTURA)</t>
  </si>
  <si>
    <t>SEE-EST-035</t>
  </si>
  <si>
    <t>LAJE 10 CM MACIÇA DE CONCRETO 20 MPA, COM ARMAÇÃO, FORMA RESINADA, ESCORAMENTO E DESFORMA</t>
  </si>
  <si>
    <t>SEE-EST-040</t>
  </si>
  <si>
    <t>LAJE 8 CM MACIÇA DE CONCRETO 20MPA, COM ARMAÇÃO, FORMA RESINADA. ESCORAMENTO E DESFORMA</t>
  </si>
  <si>
    <t>SEE-EST-045</t>
  </si>
  <si>
    <t>VIGA DE 0,21 A 0,35 M DE LARGURA EM CONCRETO 20MPA, APARENTE, ARMAÇÃO, FORMA PLASTIFICADA, ESCORAMENTO E DESFORMA</t>
  </si>
  <si>
    <t>SEE-EST-050</t>
  </si>
  <si>
    <t>CINTA DE CONCRETO ARMADO APARENTE (17 X 10 CM), 20 MPA, EM GUARDA- CORPO E PEITORIL, INCLUSIVE FORMA E AÇO, NAS CIRCULAÇÕES</t>
  </si>
  <si>
    <t>SEE-EST-055</t>
  </si>
  <si>
    <t>ESCADA SOBRE O SOLO DEGRAUS APROXIMADAMENTE 50 X 16,5 CM</t>
  </si>
  <si>
    <t>SEE-EST-060</t>
  </si>
  <si>
    <t>CINTA DE CONCRETO ARMADO APARENTE (17 X 10 CM), 20 MPA, INCLUSIVE FORMA E AÇO, EM GUARDA- CORPO E PEITORIL,</t>
  </si>
  <si>
    <t>SEE-FOS-005</t>
  </si>
  <si>
    <t>FOSSA SÉPTICA TIPO A EM CONCRETO E ALVENARIA, CONFORME DETALHE 31 (PADRÃO PRÉDIOS ESCOLARES), INCLUSIVE POÇO ABSORVENTE E CAIXA, INCLUSIVE BOTA FORA DE MATERIAL ESCAVADO</t>
  </si>
  <si>
    <t>SEE-FOS-010</t>
  </si>
  <si>
    <t>FOSSA SÉPTICA TIPO B EM CONCRETO E ALVENARIA, CONFORME DETALHE 31 (PADRÃO PRÉDIOS ESCOLARES), INCLUSIVE POÇO ABSORVENTE E CAIXA, INCLUSIVE BOTA FORA DE MATERIAL ESCAVADO</t>
  </si>
  <si>
    <t>SEE-FOS-015</t>
  </si>
  <si>
    <t>FOSSA SÉPTICA TIPO C EM CONCRETO E ALVENARIA, CONFORME DETALHE 31 (PADRÃO PRÉDIOS ESCOLARES), INCLUSIVE POÇO ABSORVENTE E CAIXA, INCLUSIVE BOTA FORA DE MATERIAL ESCAVADO</t>
  </si>
  <si>
    <t>SEE-FOS-020</t>
  </si>
  <si>
    <t>FOSSA SÉPTICA TIPO D EM CONCRETO E ALVENARIA, CONFORME DETALHE 31 (PADRÃO PRÉDIOS ESCOLARES), INCLUSIVE POÇO ABSORVENTE E CAIXA, INCLUSIVE BOTA FORA DE MATERIAL ESCAVADO</t>
  </si>
  <si>
    <t>SEE-FOS-025</t>
  </si>
  <si>
    <t>FOSSA SÉPTICA TIPO E EM CONCRETO E ALVENARIA, CONFORME DETALHE 31 (PADRÃO PRÉDIOS ESCOLARES), INCLUSIVE POÇO ABSORVENTE E CAIXA, INCLUSIVE BOTA FORA DE MATERIAL ESCAVADO</t>
  </si>
  <si>
    <t>SEE-FUN-005</t>
  </si>
  <si>
    <t>BLOCO ARMADO EM CONCRETO 20 MPA, INCLUSIVE LASTRO 5 CM EM CONCRETO MAGRO 9 MPA, FORMAS LATERAIS E DESFORMA.</t>
  </si>
  <si>
    <t>SEE-FUN-010</t>
  </si>
  <si>
    <t>CINTA ARMADA EM CONCRETO 20 MPA, INCLUSIVE LASTRO 5 CM EM CONCRETO MAGRO 9 MPA, FORMAS LATERAIS E DESFORMA.</t>
  </si>
  <si>
    <t>SEE-LAV-005</t>
  </si>
  <si>
    <t>LAVATÓRIO/ESCOVAÇÃO DE DENTES TIPO COCHO EM AÇO INOXIDÁVEL - PADRÃO SEE</t>
  </si>
  <si>
    <t>SEE-LAV-010</t>
  </si>
  <si>
    <t>BEBEDOURO/LAVATÓRIO COLETIVO EM ALVENARIA REVESTIDA EM AÇO INOX AISI 304 E AZULEJO, EXCETO PARTE HIDRO-SANITÁRIA (PADRÃO SEE)</t>
  </si>
  <si>
    <t>SEE-MAN-005</t>
  </si>
  <si>
    <t>MANTA DE BORRACHA DE 5 MM NATURAL/COMUM PARA BANCADA</t>
  </si>
  <si>
    <t>SEE-POÇ-005</t>
  </si>
  <si>
    <t>POÇO ABSORVENTE DE D = 150 CM X 3 M, REVESTIDO EM ALVENARIA DE TIJOLO REQUEIMADO, FUNDO DE AREIA E BRITA E TAMPA EM LAJE ESP. = 8 CM, INCLUSIVE BOTA FORA DE MATERIAL ESCAVADO</t>
  </si>
  <si>
    <t>SEE-QUA-005</t>
  </si>
  <si>
    <t>QUADRO PARA GIZ DE LAMINADO MELAMÍNICO COLOCADO 308 X 125 CM COM PORTA GIZ E MOLDURA, COM DOIS QUADROS PARA CARTAZES DE 127 X 125 CM</t>
  </si>
  <si>
    <t>SEE-QUA-010</t>
  </si>
  <si>
    <t>QUADRO PARA GIZ E CARTAZES - MOLDURA EM ALUMÍNIO</t>
  </si>
  <si>
    <t>SEE-QUA-015</t>
  </si>
  <si>
    <t>QUADRO PARA GIZ E CARTAZES, 557 X 126 CM - MOLDURA EM MADEIRA</t>
  </si>
  <si>
    <t>SEE-QUA-016</t>
  </si>
  <si>
    <t>QUADRO PARA GIZ E CARTAZES, 310 X 131 CM - MOLDURA EM MADEIRA</t>
  </si>
  <si>
    <t>SEE-QUA-020</t>
  </si>
  <si>
    <t>QUADRO PARA PINCEL ATÔMICO, EM CHAPA RESINADA (310 X 131 CM), COMPLETO</t>
  </si>
  <si>
    <t>SEE-QUA-025</t>
  </si>
  <si>
    <t>QUADRO DE AVISO COMPLETO, COM PORTA DE VIDRO 50 X 80 X 8 CM</t>
  </si>
  <si>
    <t>SEE-QUA-026</t>
  </si>
  <si>
    <t>QUADRO DE AVISO COMPLETO, COM PORTA DE ACRÍLICO 50 X 80 X 8 CM</t>
  </si>
  <si>
    <t>SEE-QUA-030</t>
  </si>
  <si>
    <t>QUADRO DE AVISOS 80 X 40 CM, COMPLETO, COLOCADO</t>
  </si>
  <si>
    <t>SEE-QUA-035</t>
  </si>
  <si>
    <t>QUADRO DE CHAVE DE MADEIRA 70 GANCHOS - PORTA COM VIDRO, 40 X 60 CM</t>
  </si>
  <si>
    <t>SEE-QUA-036</t>
  </si>
  <si>
    <t>QUADRO DE CHAVE DE MADEIRA 70 GANCHOS - PORTA COM ACRÍLICO, 40 X 60 CM</t>
  </si>
  <si>
    <t>SEE-QUA-040</t>
  </si>
  <si>
    <t>QUADRO DE CHAVES 50 X 46 CM</t>
  </si>
  <si>
    <t>SEE-REG-005</t>
  </si>
  <si>
    <t>RÉGUA DE 10 X 1,7 CM (PEROBA ROSA) CANTO BOLEADO</t>
  </si>
  <si>
    <t>SEE-SER-005</t>
  </si>
  <si>
    <t>JC1 - (345 X 145 CM) BASCULANTE DE FERRO ASSENTADA COM PARAFUSOS E BUCHA, CONFORME DETALHE E ESPECIFICAÇÕES</t>
  </si>
  <si>
    <t>SEE-SER-006</t>
  </si>
  <si>
    <t>SEE-SER-010</t>
  </si>
  <si>
    <t>JC2 - (345 X 165 CM) BASCULANTE DE FERRO ASSENTADA COM PARAFUSOS E BUCHA,CONFORME DETALHE E ESPECIFICAÇÕES</t>
  </si>
  <si>
    <t>SEE-SER-011</t>
  </si>
  <si>
    <t>SEE-SER-015</t>
  </si>
  <si>
    <t>JB1 - (345 X 40 CM) BASCULANTE DE FERRO ASSENTADA COM PARAFUSOS E BUCHA, CONFORME DETALHE E ESPECIFICAÇÕES</t>
  </si>
  <si>
    <t>SEE-SER-016</t>
  </si>
  <si>
    <t>SEE-SER-020</t>
  </si>
  <si>
    <t>JB2 - (345 X 60 CM) BASCULANTE DE FERRO ASSENTADA COM PARAFUSOS E BUCHA,CONFORME DETALHE E ESPECIFICAÇÕES</t>
  </si>
  <si>
    <t>SEE-SER-021</t>
  </si>
  <si>
    <t>SEE-SER-025</t>
  </si>
  <si>
    <t>JB3 - (345 X 80 CM) BASCULANTE DE FERRO ASSENTADA COM PARAFUSOS E BUCHA,CONFORME DETALHE E ESPECIFICAÇÕES</t>
  </si>
  <si>
    <t>SEE-SER-026</t>
  </si>
  <si>
    <t>SEE-SER-030</t>
  </si>
  <si>
    <t>JB4 - (165 X 80 CM) BASCULANTE DE FERRO ASSENTADA COM PARAFUSOS E BUCHA,CONFORME DETALHE E ESPECIFICAÇÕES</t>
  </si>
  <si>
    <t>SEE-SER-035</t>
  </si>
  <si>
    <t>JB5 - (172,5 X 40 CM) BASCULANTE DE FERRO ASSENTADA COM PARAFUSOS E BUCHA,CONFORME DETALHE E ESPECIFICAÇÕES</t>
  </si>
  <si>
    <t>SEE-SER-036</t>
  </si>
  <si>
    <t>SEE-SER-040</t>
  </si>
  <si>
    <t>JB6 - (82,25 X 40 CM) BASCULANTE DE FERRO ASSENTADA COM PARAFUSOS E BUCHA,CONFORME DETALHE E ESPECIFICAÇÕES</t>
  </si>
  <si>
    <t>SEE-SER-041</t>
  </si>
  <si>
    <t>SEE-SER-045</t>
  </si>
  <si>
    <t>JB7 - (165 X 40 CM) BASCULANTE DE FERRO ASSENTADA COM PARAFUSOS E BUCHA,CONFORME DETALHE E ESPECIFICAÇÕES</t>
  </si>
  <si>
    <t>SEE-SER-046</t>
  </si>
  <si>
    <t>SEE-SER-050</t>
  </si>
  <si>
    <t>JB8 - (135 X 40 CM) BASCULANTE DE FERRO ASSENTADA COM PARAFUSOS E BUCHA,CONFORME DETALHE E ESPECIFICAÇÕES</t>
  </si>
  <si>
    <t>SEE-SER-051</t>
  </si>
  <si>
    <t>SEE-SER-055</t>
  </si>
  <si>
    <t>GF1 - (340 X 145 CM ) GRADE FIXA PARA PROTEÇÃO DE JANELAS, EM BARRA DE FERRO QUADRADO DE 1/2" E QUADRO DE FERRO CHATO DE 1/2"X 1/8", COLOCADA</t>
  </si>
  <si>
    <t>SEE-SER-056</t>
  </si>
  <si>
    <t>SEE-SER-060</t>
  </si>
  <si>
    <t>GF2 - (340 X 165 CM ) GRADE FIXA PARA PROTEÇÃO DE JANELAS, EM BARRA DE FERRO QUADRADO DE 1/2" E QUADRO DE FERRO CHATO DE 1/2"X 1/8", COLOCADA</t>
  </si>
  <si>
    <t>SEE-SER-061</t>
  </si>
  <si>
    <t>SEE-SER-065</t>
  </si>
  <si>
    <t>GF3 - (340 X 60 CM ) GRADE FIXA PARA PROTEÇÃO DE JANELAS, EM BARRA DE FERRO QUADRADO DE 1/2" E QUADRO DE FERRO CHATO DE 1/2"X 1/8", COLOCADA</t>
  </si>
  <si>
    <t>SEE-SER-066</t>
  </si>
  <si>
    <t>SEE-SER-070</t>
  </si>
  <si>
    <t>GF4 - (162,5 X 80 CM ) GRADE FIXA PARA PROTEÇÃO DE JANELAS, EM BARRA DE FERRO QUADRADO DE 1/2" E QUADRO DE FERRO CHATO DE 1/2"X 1/8", COLOCADA</t>
  </si>
  <si>
    <t>SEE-SER-075</t>
  </si>
  <si>
    <t>GF5 - (340 X 40 CM ) GRADE FIXA PARA PROTEÇÃO DE JANELAS, EM BARRA DE FERRO QUADRADO DE 1/2" E QUADRO DE FERRO CHATO DE 1/2"X 1/8", COLOCADA</t>
  </si>
  <si>
    <t>SEE-SER-080</t>
  </si>
  <si>
    <t>JT - (150 X 75 CM) PAINEL FIXO EM TELA METÁLICA FIO 12 #5MM</t>
  </si>
  <si>
    <t>SEE-SER-081</t>
  </si>
  <si>
    <t>SEE-SER-100</t>
  </si>
  <si>
    <t>PG - (70 X 70 CM) PORTA COMPLETA, ESTRUTURA EM CHAPA, ASSENTADA , CONFORME DETALHES E ESPECIFICAÇÕES</t>
  </si>
  <si>
    <t>SEE-SER-110</t>
  </si>
  <si>
    <t>PV1 - PORTA DE ABRIR VENEZIANA CHAPA DE ABRIR, (CANTINA), 150 X 130 X 90 CM</t>
  </si>
  <si>
    <t>SEE-SER-120</t>
  </si>
  <si>
    <t>PORTA 1,00 X 2,10 CM, CONFORME DETALHE DE PROJETO</t>
  </si>
  <si>
    <t>SEE-SER-125</t>
  </si>
  <si>
    <t>QUADRO METÁLICO 2,00 X 0,60 M EM TELA METÁLICA 1", FIO # 10</t>
  </si>
  <si>
    <t>SEE-SER-130</t>
  </si>
  <si>
    <t>JANELA PERFIL CANTONEIRA BASCULANTE 1,20 X 0,60 M, CONFORME DETALHE PADRÃO ESCOLAR 4/98 VERSÃO 2005</t>
  </si>
  <si>
    <t>SEE-SER-135</t>
  </si>
  <si>
    <t>JANELA PERFIL CANTONEIRA BASCULANTE 0,60 X 0,60 M, CONFORME DETALHE PADRÃO ESCOLAR 4/98 VERSÃO 2005</t>
  </si>
  <si>
    <t>SEE-SER-150</t>
  </si>
  <si>
    <t>GR - GRADE FIXA EM FERRO (180 X 158 CM) , COLOCADA</t>
  </si>
  <si>
    <t>SEE-SER-155</t>
  </si>
  <si>
    <t>PV - (165 X 90 CM) PORTA COMPLETA, 2 FOLHAS, ESTRUTURA EM CHAPA, MARCO EM CHAPA DOBRADA, ASSENTADA , CONFORME DETALHES E ESPECIFICAÇÕES</t>
  </si>
  <si>
    <t>SEE-SER-160</t>
  </si>
  <si>
    <t>PORTA METÁLICA 70 X 210 CM , INCLUINDO FECHADURA TIPO EXTERNA E FERRAGENS, CONFORME DETALHE PADRÃO ESCOLAR 4/98 VERSÃO 2005</t>
  </si>
  <si>
    <t>SEE-SER-165</t>
  </si>
  <si>
    <t>PORTA METÁLICA 80 X 210 CM , INCLUINDO FECHADURA TIPO EXTERNA E FERRAGENS, CONFORME DETALHE PADRÃO ESCOLAR 4/98 VERSÃO 2005</t>
  </si>
  <si>
    <t>SEE-SER-170</t>
  </si>
  <si>
    <t>J6 - (140 CM X 140 CM) GRADE FIXA DE FERRO ASSENTADA COM PARAFUSOS E BUCHA, CONFORME DETALHE E ESPECIFICAÇÕES</t>
  </si>
  <si>
    <t>SEE-SER-175</t>
  </si>
  <si>
    <t>J9 - (140 CM X 175 CM) DE ABRIR, DUAS PORTAS, EM CHAPA METÁLICA DE FERRO ASSENTADA COM PARAFUSOS E BUCHA, CONFORME DETALHE E ESPECIFICAÇÕES</t>
  </si>
  <si>
    <t>SEE-SER-076</t>
  </si>
  <si>
    <t>SEE-TEL-005</t>
  </si>
  <si>
    <t>TF- (350 X 72 CM) TELA FIXA SOLDADA ENTRE PILARETES METÁLICOS DE SUSTENTAÇÃO DAS TERÇAS EM PERFIL CANTONEIRA E TELA CORRUGADA</t>
  </si>
  <si>
    <t>SERRALHERIA</t>
  </si>
  <si>
    <t>SER-ALA-005</t>
  </si>
  <si>
    <t>ALAMBRADO PARA QUADRA ESPORTIVA, COM TELA DE ARAME GALVANIZADO FIO 12 # 2", FIXADO EM QUADROS DE TUBOS DE AÇO GALVANIZADO D = 2", H = 4,00 M</t>
  </si>
  <si>
    <t>SER-ALA-010</t>
  </si>
  <si>
    <t>ALAMBRADO PARA QUADRA ESPORTIVA, COM TELA DE ARAME GALVANIZADO FIO 12 # 2", FIXADO EM QUADROS DE TUBOS DE AÇO GALVANIZADO D = 2", H = 1,00 M</t>
  </si>
  <si>
    <t>SER-ALA-015</t>
  </si>
  <si>
    <t>ALAMBRADO PARA QUADRA ESPORTIVA, COM TELA DE ARAME GALVANIZADO FIO 12 # 2", FIXADO EM QUADROS DE TUBOS DE AÇO GALVANIZADO D = 2", H = 6,00 M</t>
  </si>
  <si>
    <t>SER-ALÇ-005</t>
  </si>
  <si>
    <t>ALÇAPÃO 60 X 60 CM COM COM QUADRO DE CANTONEIRA METÁLICA 1"X 1/8", TAMPA EM CANTONEIRA 7/8"X 1/8" E CHAPA METÁLICA ENRIJECIDA POR PERFIL "T</t>
  </si>
  <si>
    <t>SER-ALÇ-010</t>
  </si>
  <si>
    <t>ALÇAPÃO 80 X 80 CM COM COM QUADRO DE CANTONEIRA METÁLICA 1"X 1/8", TAMPA EM CANTONEIRA 7/8"X 1/8" E CHAPA METÁLICA ENRIJECIDA POR PERFIL "T</t>
  </si>
  <si>
    <t>SER-ALÇ-015</t>
  </si>
  <si>
    <t>ALÇAPÃO 70 X 70 CM COM COM QUADRO DE CANTONEIRA METÁLICA 1"X 1/8", TAMPA EM CANTONEIRA 7/8"X 1/8" E CHAPA METÁLICA ENRIJECIDA POR PERFIL "T</t>
  </si>
  <si>
    <t>SER-APO-005</t>
  </si>
  <si>
    <t>APOIO METÁLICO PARA BANCADAS, EM TUBO METALON, 30 X 50 MM, L = 30 CM, E = 2 MM, ACABAMENTO EM PINTURA ESMALTE ACETINADO</t>
  </si>
  <si>
    <t>SER-ARM-005</t>
  </si>
  <si>
    <t>ARMÁRIO EM CHAPA DOBRADA #14 COM PRATELEIRA INTERNA E SUPORTES DE METALON PARA TV E VÍDEO</t>
  </si>
  <si>
    <t>SER-ARM-010</t>
  </si>
  <si>
    <t>ARMÁRIO PARA TV E VÍDEO</t>
  </si>
  <si>
    <t>SER-BAT-005</t>
  </si>
  <si>
    <t>BATE-RODAS EM TUBO GALVANIZADO DIN 2440, D = 3"</t>
  </si>
  <si>
    <t>SER-CAI-006</t>
  </si>
  <si>
    <t>FORNECIMENTO E ASSENTAMENTO DE CAIXILHO FIXO DE FERRO COM TELA CORRUGADA # 15 MM FIO 12</t>
  </si>
  <si>
    <t>SER-COL-005</t>
  </si>
  <si>
    <t>ASSENTAMENTO DE JANELAS METÁLICAS BASCULANTE OU FIXA</t>
  </si>
  <si>
    <t>SER-COL-010</t>
  </si>
  <si>
    <t>SER-COL-015</t>
  </si>
  <si>
    <t>ASSENTAMENTO DE GRADIS E PORTÕES</t>
  </si>
  <si>
    <t>SER-COL-020</t>
  </si>
  <si>
    <t>ASSENTAMENTO DE PORTA DE FERRO UMA OU DUAS FOLHAS</t>
  </si>
  <si>
    <t>SER-COR-005</t>
  </si>
  <si>
    <t>CORRIMÃO SIMPLES EM TUBO GALVANIZADO DIN 2440, D = 1 1/2" - FIXADO EM ALVENARIA</t>
  </si>
  <si>
    <t>SER-COR-006</t>
  </si>
  <si>
    <t>CORRIMÃO SIMPLES EM TUBO GALVANIZADO DIN 2440, D = 1 1/2" - FIXADO EM PISO</t>
  </si>
  <si>
    <t>SER-COR-007</t>
  </si>
  <si>
    <t>CORRIMÃO DUPLO EM TUBO GALVANIZADO DIN 2440, D = 1 1/2" - FIXADO EM ALVENARIA</t>
  </si>
  <si>
    <t>SER-COR-010</t>
  </si>
  <si>
    <t>GUARDA-CORPO EM AÇO GALVANIZADO DIN 2440, D = 2", COM SUBDIVISÕES EM TUBO DE AÇO D = 1/2", H = 1,05 M - COM CORRIMÃO SIMPLES DE TUBO DE AÇO GALVANIZADO DE D = 1 1/2"</t>
  </si>
  <si>
    <t>SER-COR-011</t>
  </si>
  <si>
    <t>GUARDA-CORPO EM AÇO GALVANIZADO DIN 2440, D = 2", COM SUBDIVISÕES EM TUBO DE AÇO D = 1/2", H = 1,05 M - COM CORRIMÃO DUPLO DE TUBO DE AÇO GALVANIZADO DE D = 1 1/2"</t>
  </si>
  <si>
    <t>SER-COR-015</t>
  </si>
  <si>
    <t>GUARDA-CORPO EM TUBO GALVANIZADO DIN 2440 D = 2", COM SUBDIVISÕES EM TUBO DE AÇO D = 1/2", H = 1,05 M</t>
  </si>
  <si>
    <t>SER-COR-020</t>
  </si>
  <si>
    <t>CORRIMÃO SIMPLES EM TUBO DE AÇO INOX D = 1 1/2" - FIXADO EM ALVENARIA</t>
  </si>
  <si>
    <t>SER-COR-025</t>
  </si>
  <si>
    <t>CORRIMÃO SIMPLES EM TUBO DE AÇO INOX D = 1 1/2" - FIXADO EM PISO</t>
  </si>
  <si>
    <t>SER-COR-030</t>
  </si>
  <si>
    <t>CORRIMÃO DUPLO EM TUBO DE AÇO INOX D = 1 1/2" - FIXADO EM ALVENARIA</t>
  </si>
  <si>
    <t>SER-COR-035</t>
  </si>
  <si>
    <t>GUARDA-CORPO EM AÇO INOX D = 1 1/2", COM SUBDIVISÕES EM TUBO DE AÇO INOX D = 1/2", H = 1,05 M - COM CORRIMÃO SIMPLES DE TUBO DE AÇO INOX D = 1 1/2"</t>
  </si>
  <si>
    <t>SER-COR-040</t>
  </si>
  <si>
    <t>GUARDA-CORPO EM AÇO INOX D = 1 1/2", COM SUBDIVISÕES EM TUBO DE AÇO INOX D = 1/2", H = 1,05 M - COM CORRIMÃO DUPLO DE TUBO DE AÇO INOX D = 1 1/2"</t>
  </si>
  <si>
    <t>SER-COR-045</t>
  </si>
  <si>
    <t>GUARDA-CORPO EM AÇO INOX D = 1 1/2", COM SUBDIVISÕES EM TUBO DE AÇO INOX D = 1/2", H = 1,05 M</t>
  </si>
  <si>
    <t>SER-DEG-005</t>
  </si>
  <si>
    <t>DEGRAU DE ESCADA DE MARINHEIRO DE FERRO REDONDO DE 7/8" ENGASTADO</t>
  </si>
  <si>
    <t>SER-ESC-005</t>
  </si>
  <si>
    <t>ESCADA MARINHEIRO COM GRADIL PROTETOR - D = 3/4"</t>
  </si>
  <si>
    <t>SER-ESC-010</t>
  </si>
  <si>
    <t>ESCADA MARINHEIRO - TUBO GALVANIZADO D = 3/4" E D = 1/2"</t>
  </si>
  <si>
    <t>SER-FEC-005</t>
  </si>
  <si>
    <t>FECHAMENTO DE EMPENA COM QUADRO EM PERFIL, CANTONEIRA 2" X 2", SOLDADO, E TELA FIO 12 MALHA 1/2" (CONFORME DETALHE DE PRÉDIO ESCOLAR, INCLUSIVE PINTURA ESMALTE)</t>
  </si>
  <si>
    <t>SER-GRA-005</t>
  </si>
  <si>
    <t>FORNECIMENTO E ASSENTAMENTO DE GRADE FIXA DE FERRO, PARA PROTEÇÃO DE JANELAS</t>
  </si>
  <si>
    <t>SER-GRE-005</t>
  </si>
  <si>
    <t>GRELHA EM CANTONEIRA DE AÇO 5/8" X 5/8" X 1/8" E FERRO DE 1/2" ESPAÇADOS DE 4 CM, L = 30 CM</t>
  </si>
  <si>
    <t>SER-GRE-010</t>
  </si>
  <si>
    <t>GRELHA PARA CAIXA DE HOLOFOTE REFLETOR EM PERFIL CHATO DE 25 X 3 MM, 45 X 45 CM</t>
  </si>
  <si>
    <t>SER-JAN-005</t>
  </si>
  <si>
    <t>FORNECIMENTO E ASSENTAMENTO DE JANELA BASCULANTE DE FERRO</t>
  </si>
  <si>
    <t>SER-JAN-006</t>
  </si>
  <si>
    <t>FORNECIMENTO E ASSENTAMENTO DE JANELA DE CORRER EM FERRO</t>
  </si>
  <si>
    <t>SER-JAN-007</t>
  </si>
  <si>
    <t>SER-JAN-010</t>
  </si>
  <si>
    <t>FORNECIMENTO E ASSENTAMENTO DE JANELA BASCULANTE EM METALON</t>
  </si>
  <si>
    <t>SER-JAN-015</t>
  </si>
  <si>
    <t>FORNECIMENTO E ASSENTAMENTO DE JANELA DE CORRER EM METALON</t>
  </si>
  <si>
    <t>SER-JAN-016</t>
  </si>
  <si>
    <t>SER-JAN-020</t>
  </si>
  <si>
    <t>FORNECIMENTO E ASSENTAMENTO DE JANELA VENEZIANA FIXAS METALON</t>
  </si>
  <si>
    <t>SER-JAN-025</t>
  </si>
  <si>
    <t>SER-JAN-030</t>
  </si>
  <si>
    <t>SER-JAN-035</t>
  </si>
  <si>
    <t>SER-JAN-040</t>
  </si>
  <si>
    <t>SER-MAR-005</t>
  </si>
  <si>
    <t>FORNECIMENTO E ASSENTAMENTO DE MARCO EM CHAPA METÁLICA</t>
  </si>
  <si>
    <t>SER-MAS-005</t>
  </si>
  <si>
    <t>MASTRO DE PÁTIO PARA BANDEIRA, EM TUBO GALVANIZADO 2" - H = 6,00 M</t>
  </si>
  <si>
    <t>SER-MAS-010</t>
  </si>
  <si>
    <t>MASTRO PARA FACHADA</t>
  </si>
  <si>
    <t>SER-MAS-015</t>
  </si>
  <si>
    <t>MASTROS DE PÁTIO PARA BANDEIRAS (H = 2,00 M E 6,00 M E DE 1,00 M E 9,00 M)</t>
  </si>
  <si>
    <t>SER-PAI-005</t>
  </si>
  <si>
    <t>FORNECIMENTO E ASSENTAMENTO DE PAINEL FIXO EM TELA METÁLICA FIO 12 # 5 MM</t>
  </si>
  <si>
    <t>SER-POR-005</t>
  </si>
  <si>
    <t>FORNECIMENTO E ASSENTAMENTO DE PORTA AÇO DE ENROLAR CHAPA 24 RAIADA LARGA, MANUAL, COMPLETA, COLOCADA</t>
  </si>
  <si>
    <t>SER-POR-010</t>
  </si>
  <si>
    <t>PORTA COMPLETA, ESTRUTURA E MARCO EM CHAPA DOBRADA - 60 X 210 CM</t>
  </si>
  <si>
    <t>SER-POR-011</t>
  </si>
  <si>
    <t>PORTA COMPLETA, ESTRUTURA E MARCO EM CHAPA DOBRADA - 70 X 210 CM</t>
  </si>
  <si>
    <t>SER-POR-015</t>
  </si>
  <si>
    <t>PORTA COMPLETA, ESTRUTURA E MARCO EM CHAPA DOBRADA - 80 X 210 CM</t>
  </si>
  <si>
    <t>SER-POR-016</t>
  </si>
  <si>
    <t>PORTA COMPLETA, ESTRUTURA E MARCO EM CHAPA DOBRADA - 80 X 210 CM, COM BARRA DE APOIO</t>
  </si>
  <si>
    <t>SER-POR-020</t>
  </si>
  <si>
    <t>PORTA COMPLETA, ESTRUTURA E MARCO EM CHAPA DOBRADA - 90 X 210 CM</t>
  </si>
  <si>
    <t>SER-POR-025</t>
  </si>
  <si>
    <t>PORTA DE SANITÁRIO COMPLETA, COM BATENTES DE FERRO, ESTRUTURA EM METALON 20 X 30 MM, FOLHA EM CHAPA GALVANIZADA Nº. 18, TRANQUETA E DOBRADIÇAS - 60 X 150 CM</t>
  </si>
  <si>
    <t>SER-POR-026</t>
  </si>
  <si>
    <t>PORTA DE SANITÁRIO COMPLETA, COM BATENTES DE FERRO, ESTRUTURA EM METALON 20 X 30 MM, FOLHA EM CHAPA GALVANIZADA Nº. 18, TRANQUETA E DOBRADIÇAS - 80 X 150 CM</t>
  </si>
  <si>
    <t>SER-POR-030</t>
  </si>
  <si>
    <t>PORTA DE SANITÁRIO COMPLETA, COM BATENTES DE FERRO, ESTRUTURA EM METALON 20 X 30, FOLHA EM CHAPA GALVANIZADA Nº. 18, TRANQUETA E DOBRADIÇAS - 60 X 180 CM</t>
  </si>
  <si>
    <t>SER-POR-035</t>
  </si>
  <si>
    <t>PORTA EM PERFIL E CHAPA METÁLICA</t>
  </si>
  <si>
    <t>SER-POR-040</t>
  </si>
  <si>
    <t>PORTA VENEZIANA EM CHAPA DOBRADA E METALON</t>
  </si>
  <si>
    <t>SER-POR-045</t>
  </si>
  <si>
    <t>PORTA VENEZIANA EM PERFIL E CHAPA METÁLICA</t>
  </si>
  <si>
    <t>SER-POR-050</t>
  </si>
  <si>
    <t>PORTÃO DE FERRO PADRÃO, EM CHAPA (TIPO LAMBRI), COLOCADO COM CADEADO</t>
  </si>
  <si>
    <t>SER-POR-055</t>
  </si>
  <si>
    <t>PORTÃO DE GRADE COLOCADO COM CADEADO</t>
  </si>
  <si>
    <t>SER-POR-060</t>
  </si>
  <si>
    <t>PORTÃO DE TUBO DE FERRO COLOCADO COM CADEADO</t>
  </si>
  <si>
    <t>SER-POR-070</t>
  </si>
  <si>
    <t>PORTÃO EM PERFIL E CHAPA METÁLICA COLOCADO COM CADEADO</t>
  </si>
  <si>
    <t>SER-POR-075</t>
  </si>
  <si>
    <t>PORTÃO EM TUBO GALVANIZADO 2 1/2" COM TELA FIO 12 # 1/2"</t>
  </si>
  <si>
    <t>SER-POR-076</t>
  </si>
  <si>
    <t>PORTÃO EM TUBO GALVANIZADO 1 1/2" COM TELA FIO 12 # 1/2" E CADEADO</t>
  </si>
  <si>
    <t>SER-POR-080</t>
  </si>
  <si>
    <t>PORTA CORTA-FOGO, COLOCAÇÃO E ACABAMENTO, DE ABRIR, UMA FOLHA COM DOBRADIÇA ESPECIAL, MOLA DE FECHAMENTO, FECHADURA, MAÇANETA E DEMAIS FERRAGENS DE ACABAMENTO, DIMENSÕES 0,80 X 2,10 M</t>
  </si>
  <si>
    <t>SER-POR-085</t>
  </si>
  <si>
    <t>PORTA CORTA-FOGO, COLOCAÇÃO E ACABAMENTO, DE ABRIR, UMA FOLHA COM DOBRADIÇA ESPECIAL, MOLA DE FECHAMENTO, FECHADURA, MAÇANETA E DEMAIS FERRAGENS DE ACABAMENTO, DIMENSÕES 0,90 X 2,10 M</t>
  </si>
  <si>
    <t>SER-POR-090</t>
  </si>
  <si>
    <t>PORTA CORTA-FOGO, COLOCAÇÃO E ACABAMENTO, DE ABRIR, UMA FOLHA COM DOBRADIÇA ESPECIAL, MOLA DE FECHAMENTO, FECHADURA, MAÇANETA E DEMAIS FERRAGENS DE ACABAMENTO, DIMENSÕES 1,600 X 2,10 M</t>
  </si>
  <si>
    <t>SER-POR-095</t>
  </si>
  <si>
    <t>SER-VED-005</t>
  </si>
  <si>
    <t>VEDAÇÃO DE ESQUADRIAS METÁLICAS COM SILICONE PASTOSO</t>
  </si>
  <si>
    <t>SOL-ARD-005</t>
  </si>
  <si>
    <t>SOLEIRA DE ARDÓSIA E = 2 CM</t>
  </si>
  <si>
    <t>SOL-GRA-005</t>
  </si>
  <si>
    <t>SOLEIRA DE GRANITO CINZA ANDORINHA E = 2 CM</t>
  </si>
  <si>
    <t>SOL-GRA-010</t>
  </si>
  <si>
    <t>SOLEIRA DE GRANITO CINZA ANDORINHA E = 3 CM</t>
  </si>
  <si>
    <t>SOL-MAR-005</t>
  </si>
  <si>
    <t>SOLEIRA DE MÁRMORE BRANCO E = 2 CM</t>
  </si>
  <si>
    <t>SOL-MAR-010</t>
  </si>
  <si>
    <t>SOLEIRA DE MÁRMORE BRANCO E = 3 CM</t>
  </si>
  <si>
    <t>PEI-ARD-006</t>
  </si>
  <si>
    <t>PEITORIL DE ARDÓSIA E = 2 CM</t>
  </si>
  <si>
    <t>PEI-CON-005</t>
  </si>
  <si>
    <t>PEITORIL DE CONCRETO E = 3 CM, FCK &gt;= 13,5 MPA, L = 20 CM</t>
  </si>
  <si>
    <t>PEI-CON-010</t>
  </si>
  <si>
    <t>PEITORIL DE CONCRETO E = 3 CM, FCK &gt;= 13,5 MPA, L = 25 CM</t>
  </si>
  <si>
    <t>PEI-CON-015</t>
  </si>
  <si>
    <t>PEI-GRA-005</t>
  </si>
  <si>
    <t>PEITORIL DE GRANITO CINZA ANDORINHA E = 2 CM</t>
  </si>
  <si>
    <t>PEI-GRA-010</t>
  </si>
  <si>
    <t>PEITORIL DE GRANITO CINZA ANDORINHA E = 3 CM</t>
  </si>
  <si>
    <t>PEI-MAR-005</t>
  </si>
  <si>
    <t>PEITORIL DE MÁRMORE BRANCO E = 2 CM</t>
  </si>
  <si>
    <t>PEI-MAR-010</t>
  </si>
  <si>
    <t>PEITORIL DE MÁRMORE BRANCO E = 3 CM</t>
  </si>
  <si>
    <t>SON-SPT-005</t>
  </si>
  <si>
    <t>MOBILIZAÇÃO E DESMOBILIZAÇÃO POR EQUIPAMENTO DE SONDAGEM A PERCUSSÃO D = 2 1/2"</t>
  </si>
  <si>
    <t>SON-SPT-010</t>
  </si>
  <si>
    <t>SONDAGEM A PERCUSSÃO D = 2 1/2" COM MEDIDA DE SPT (FATURAMENTO MÍNIMO = 30 M)</t>
  </si>
  <si>
    <t>SON-SPT-015</t>
  </si>
  <si>
    <t>MOBILIZAÇÃO E DESMOBILIZAÇÃO POR EQUIPAMENTO DE SONDAGEM A PERCUSSÃO D = 4"</t>
  </si>
  <si>
    <t>SON-SPT-020</t>
  </si>
  <si>
    <t>SONDAGEM A PERCUSSÃO D = 4" COM MEDIDA DE SPT (FATURAMENTO MÍNIMO = 30 M)</t>
  </si>
  <si>
    <t>SPDA-ABR-010</t>
  </si>
  <si>
    <t>SPDA-ABR-015</t>
  </si>
  <si>
    <t>SPDA-ABR-020</t>
  </si>
  <si>
    <t>SPDA-ABR-025</t>
  </si>
  <si>
    <t>SPDA-ADV-005</t>
  </si>
  <si>
    <t>SPDA-APA-005</t>
  </si>
  <si>
    <t>APARELHO SINALIZADOR DE OBSTÁCULOS COM CÉLULA FOTOELÉTRICA, SIMPLES</t>
  </si>
  <si>
    <t>SPDA-APA-010</t>
  </si>
  <si>
    <t>SPDA-ATE-005</t>
  </si>
  <si>
    <t>ATERRAMENTO COMPLETO PARA PÁRA-RAIOS , COM HASTES DE COBRE COM ALMA DE AÇO TIPO "COPPERWELD"</t>
  </si>
  <si>
    <t>SPDA-BAR-005</t>
  </si>
  <si>
    <t>BARRA CHATA DE ALUMÍNIO 3/4" X 1/4" X 3M</t>
  </si>
  <si>
    <t>SPDA-BAR-010</t>
  </si>
  <si>
    <t>SPDA-BAR-015</t>
  </si>
  <si>
    <t>SPDA-BAR-020</t>
  </si>
  <si>
    <t>SPDA-BAR-025</t>
  </si>
  <si>
    <t>SPDA-BAR-030</t>
  </si>
  <si>
    <t>SPDA-CAP-005</t>
  </si>
  <si>
    <t>CAPTOR DE LATÃO CROMADO, COBRE CROMADO OU AÇO INOXIDÁVEL, TIPO FRANKLIN</t>
  </si>
  <si>
    <t>SPDA-CHA-005</t>
  </si>
  <si>
    <t>CHAPA ESTANHADA 45°</t>
  </si>
  <si>
    <t>SPDA-CHA-010</t>
  </si>
  <si>
    <t>CHAPA DE AÇO ESTANHADA PERFURADA - REFUGO DA CASA DA MOEDA, 2 X 1 M2</t>
  </si>
  <si>
    <t>SPDA-CLIP-005</t>
  </si>
  <si>
    <t>CLIPS GALVANIZADO 3/8"</t>
  </si>
  <si>
    <t>SPDA-COM-035</t>
  </si>
  <si>
    <t>SPDA-CON-005</t>
  </si>
  <si>
    <t>CONECTOR MINI-GAR</t>
  </si>
  <si>
    <t>SPDA-CXS-005</t>
  </si>
  <si>
    <t>CAIXA DE EQUALIZAÇÃO DE EMBUTIR COM SAIDAS NAS PARTES SUPERIOR E INFERIOR PARA ELETRODUTO DE 25MM (1"), 20 X 20 X 14 MM, COM NOVE TERMINAIS</t>
  </si>
  <si>
    <t>SPDA-FIT-005</t>
  </si>
  <si>
    <t>FITA METÁLICA ESTANHADA PERFURADA</t>
  </si>
  <si>
    <t>SPDA-FIX-005</t>
  </si>
  <si>
    <t>SPDA-FUZ-050</t>
  </si>
  <si>
    <t>SPDA-MAS-005</t>
  </si>
  <si>
    <t>MASTRO SIMPLES DE FERRO GALVANIZADO PARA PÁRA-RAIOS, ALTURA DE 3 M, Ø 40 MM (1 1/2") OU 50 MM (2"), COMPLETO</t>
  </si>
  <si>
    <t>SPDA-PAR-005</t>
  </si>
  <si>
    <t>PARAFUSO DE FENDA EM AÇO INOX COM PORCA E ARRUELA DE ¼</t>
  </si>
  <si>
    <t>SPDA-PRE-005</t>
  </si>
  <si>
    <t>PRESILHA PARA CABO DE COBRE SEÇÃO TRANSVERSAL 16 MM2</t>
  </si>
  <si>
    <t>SPDA-PRE-010</t>
  </si>
  <si>
    <t>PRESILHA PARA CABO DE COBRE SEÇÃO TRANSVERSAL 35 MM2</t>
  </si>
  <si>
    <t>SPDA-PRF-005</t>
  </si>
  <si>
    <t>PARA-RAIO DE LATAO CROMADO, COBRE CROMADO OU ACO INOXIDAVEL, TIPO FRANKLIN</t>
  </si>
  <si>
    <t>SPDA-PRO-005</t>
  </si>
  <si>
    <t>PROTEÇÃO DA CORDOALHA DO PÁRA-RAIO COM TUBO DE PVC RÍGIDO, Ø 50 MM (2"), COMPRIMENTO 3,00 M</t>
  </si>
  <si>
    <t>SPDA-SOL-005</t>
  </si>
  <si>
    <t>SOLDA EXOTÉRMICA MOLDE SCI-50-3</t>
  </si>
  <si>
    <t>SPDA-SOL-010</t>
  </si>
  <si>
    <t>SOLDA EXOTÉRMICA CARTUCHO N° 90</t>
  </si>
  <si>
    <t>SPDA-SOL-015</t>
  </si>
  <si>
    <t>SOLDA EXOTÉRMICA ALICATE Z-201</t>
  </si>
  <si>
    <t>SPDA-TER-010</t>
  </si>
  <si>
    <t>TERMINAL AÉREO H = 25 CM, D = 3/8"</t>
  </si>
  <si>
    <t>SPDA-TER-015</t>
  </si>
  <si>
    <t>SPDA-TER-045</t>
  </si>
  <si>
    <t>SPDA-TER-050</t>
  </si>
  <si>
    <t>SPDA-VLC-005</t>
  </si>
  <si>
    <t>VLC SLIM CLASSE 1 275V 12,5/60KA</t>
  </si>
  <si>
    <t>SPDA-CAB-005</t>
  </si>
  <si>
    <t>SPDA-CAB-010</t>
  </si>
  <si>
    <t>SPDA-CAB-015</t>
  </si>
  <si>
    <t>SPDA-CAB-020</t>
  </si>
  <si>
    <t>SPDA-CAB-025</t>
  </si>
  <si>
    <t>SPDA-CAB-030</t>
  </si>
  <si>
    <t>SPDA-CAB-035</t>
  </si>
  <si>
    <t>SPDA-CAB-045</t>
  </si>
  <si>
    <t>SPDA-CAB-050</t>
  </si>
  <si>
    <t>SPDA-CAB-055</t>
  </si>
  <si>
    <t>SPDA-CAB-060</t>
  </si>
  <si>
    <t>SPDA-CAB-065</t>
  </si>
  <si>
    <t>SPDA-CAB-070</t>
  </si>
  <si>
    <t>SPDA-CAB-075</t>
  </si>
  <si>
    <t>SPDA-CON-010</t>
  </si>
  <si>
    <t>SPDA-CON-015</t>
  </si>
  <si>
    <t>SPDA-CON-020</t>
  </si>
  <si>
    <t>SPDA-CON-025</t>
  </si>
  <si>
    <t>SPDA-CON-030</t>
  </si>
  <si>
    <t>SPDA-CRV-005</t>
  </si>
  <si>
    <t>SPDA-CRV-010</t>
  </si>
  <si>
    <t>SPDA-CRV-015</t>
  </si>
  <si>
    <t>SPDA-CXS-010</t>
  </si>
  <si>
    <t>SPDA-CXS-015</t>
  </si>
  <si>
    <t>SPDA-CXS-020</t>
  </si>
  <si>
    <t>SPDA-CXS-025</t>
  </si>
  <si>
    <t>SPDA-FIT-010</t>
  </si>
  <si>
    <t>SPDA-FIT-015</t>
  </si>
  <si>
    <t>SPDA-FIT-050</t>
  </si>
  <si>
    <t>SPDA-FIX-010</t>
  </si>
  <si>
    <t>SPDA-FIX-015</t>
  </si>
  <si>
    <t>SPDA-FIX-020</t>
  </si>
  <si>
    <t>SPDA-FUZ-055</t>
  </si>
  <si>
    <t>SPDA-HST-005</t>
  </si>
  <si>
    <t>SPDA-PRE-015</t>
  </si>
  <si>
    <t>SPDA-SOL-020</t>
  </si>
  <si>
    <t>SPDA-SOL-025</t>
  </si>
  <si>
    <t>SPDA-SOL-030</t>
  </si>
  <si>
    <t>SPDA-TEL-005</t>
  </si>
  <si>
    <t>SPDA-TER-016</t>
  </si>
  <si>
    <t>SPDA-TER-020</t>
  </si>
  <si>
    <t>SPDA-TER-025</t>
  </si>
  <si>
    <t>SPDA-TER-030</t>
  </si>
  <si>
    <t>SPDA-TER-035</t>
  </si>
  <si>
    <t>SPDA-TER-040</t>
  </si>
  <si>
    <t>TER-API-005</t>
  </si>
  <si>
    <t>APILOAMENTO DO FUNDO DE VALAS COM SOQUETE</t>
  </si>
  <si>
    <t>TER-API-010</t>
  </si>
  <si>
    <t>APILOAMENTO DO FUNDO DE VALAS COM PLACA</t>
  </si>
  <si>
    <t>TER-ATE-005</t>
  </si>
  <si>
    <t>ATERRO COMPACTADO COM ROLO VIBRATÓRIO SEM GRAU DE COMPACTAÇÃO</t>
  </si>
  <si>
    <t>TER-ATE-010</t>
  </si>
  <si>
    <t>ATERRO COMPACTADO COM PLACA VIBRATÓRIA</t>
  </si>
  <si>
    <t>TER-ATE-015</t>
  </si>
  <si>
    <t>ATERRO COMPACTADO MANUAL, COM SOQUETE</t>
  </si>
  <si>
    <t>TER-ATE-020</t>
  </si>
  <si>
    <t>ATERRO COMPACTADO COM ROLO VIBRATÓRIO A 95% DO P.N.</t>
  </si>
  <si>
    <t>TER-COM-005</t>
  </si>
  <si>
    <t>COMPACTAÇÃO DE VALAS OU ÁREAS, MANUALMENTE A 95% DO PN, COM PLACA VIBRATÓRIA</t>
  </si>
  <si>
    <t>TER-COR-005</t>
  </si>
  <si>
    <t>CORTE E DESATERRO PARA REGULARIZAÇÃO E ARRASTAMENTO NIVELADO A CURTA DISTÂNCIA COM LÂMINA</t>
  </si>
  <si>
    <t>TER-ECR-005</t>
  </si>
  <si>
    <t>ESCORAMENTO DE VALA TIPO CONTÍNUO EMPREGANDO PRANCHAS E LONGARINAS DE PEROBA</t>
  </si>
  <si>
    <t>TER-ECR-010</t>
  </si>
  <si>
    <t>ESCORAMENTO DE VALA TIPO DESCONTÍNUO EMPREGANDO PRANCHAS E LONGARINAS DE PEROBA</t>
  </si>
  <si>
    <t>TER-ESC-005</t>
  </si>
  <si>
    <t>ESCAVAÇÃO MECÂNICA COM TRATOR, INCLUSIVE TRANSPORTE ATÉ 50 M EM MATERIAL DE 1ª CATEGORIA</t>
  </si>
  <si>
    <t>TER-ESC-010</t>
  </si>
  <si>
    <t>ESCAVAÇÃO MECÂNICA COM TRATOR, INCLUSIVE TRANSPORTE ATÉ 50 M EM MATERIAL DE 2ª CATEGORIA</t>
  </si>
  <si>
    <t>TER-ESC-015</t>
  </si>
  <si>
    <t>ESCAVAÇÃO E CARGA MECANIZADA EM MATERIAL DE 1ª CATEGORIA</t>
  </si>
  <si>
    <t>TER-ESC-020</t>
  </si>
  <si>
    <t>ESCAVAÇÃO E CARGA MECANIZADA EM MATERIAL DE 2ª CATEGORIA</t>
  </si>
  <si>
    <t>TER-ESC-035</t>
  </si>
  <si>
    <t>ESCAVAÇÃO MANUAL DE VALAS H &lt;= 1,50 M</t>
  </si>
  <si>
    <t>TER-ESC-040</t>
  </si>
  <si>
    <t>ESCAVAÇÃO MANUAL DE VALAS 1,50 M &lt; H &lt;= 3,00 M</t>
  </si>
  <si>
    <t>TER-ESC-045</t>
  </si>
  <si>
    <t>ESCAVAÇÃO MANUAL DE VALAS 3,00 M &lt; H &lt;= 5,00 M</t>
  </si>
  <si>
    <t>TER-ESC-050</t>
  </si>
  <si>
    <t>ESCAVAÇÃO MANUAL DE TERRA (DESATERRO MANUAL)</t>
  </si>
  <si>
    <t>TER-ESC-055</t>
  </si>
  <si>
    <t>ESCAVAÇÃO MECÂNICA DE VALAS COM DESCARGA LATERAL H &lt;= 1,50 M</t>
  </si>
  <si>
    <t>TER-ESC-060</t>
  </si>
  <si>
    <t>ESCAVAÇÃO MECÂNICA DE VALAS COM DESCARGA LATERAL 1,50 M &lt; H &lt;= 3,00 M</t>
  </si>
  <si>
    <t>TER-ESC-065</t>
  </si>
  <si>
    <t>ESCAVAÇÃO MECÂNICA DE VALAS COM DESCARGA LATERAL 3,00 M &lt; H &lt;= 5,00 M</t>
  </si>
  <si>
    <t>TER-ESC-070</t>
  </si>
  <si>
    <t>ESCAVAÇÃO MECÂNICA DE VALAS COM DESCARGA LATERAL H &gt; 5,00 M</t>
  </si>
  <si>
    <t>TER-ESC-075</t>
  </si>
  <si>
    <t>ESCAVAÇÃO MECÂNICA DE VALAS COM DESCARGA SOBRE CAMINHÃO H &lt;= 1,50 M</t>
  </si>
  <si>
    <t>TER-ESC-080</t>
  </si>
  <si>
    <t>ESCAVAÇÃO MECÂNICA DE VALAS COM DESCARGA SOBRE CAMINHÃO 1,50 M &lt; H &lt;= 3,00 M</t>
  </si>
  <si>
    <t>TER-ESC-085</t>
  </si>
  <si>
    <t>ESCAVAÇÃO MECÂNICA DE VALAS COM DESCARGA SOBRE CAMINHÃO 3,00 M &lt; H &lt;= 5,00 M</t>
  </si>
  <si>
    <t>TER-ESC-090</t>
  </si>
  <si>
    <t>ESCAVAÇÃO MECÂNICA DE VALAS COM DESCARGA SOBRE CAMINHÃO H &gt; 5,00 M</t>
  </si>
  <si>
    <t>TER-ESC-095</t>
  </si>
  <si>
    <t>ESCAVAÇÃO MECÂNICA EM SOLO MOLE COM DESCARGA DIRETA SOBRE CAMINHÃO</t>
  </si>
  <si>
    <t>TER-REA-005</t>
  </si>
  <si>
    <t>REATERRO MANUAL DE VALA</t>
  </si>
  <si>
    <t>REATERRO COMPACTADO DE VALA COM EQUIPAMENTO PLACA VIBRATÓRIA</t>
  </si>
  <si>
    <t>TER-REG-005</t>
  </si>
  <si>
    <t>REGULARIZAÇÃO E COMPACTAÇÃO DE TERRENO MANUAL, COM SOQUETE</t>
  </si>
  <si>
    <t>TER-REG-010</t>
  </si>
  <si>
    <t>REGULARIZAÇÃO E COMPACTAÇÃO DE TERRENO COM PLACA VIBRATÓRIA</t>
  </si>
  <si>
    <t>TER-REG-015</t>
  </si>
  <si>
    <t>REGULARIZAÇÃO E COMPACTAÇÃO DE TERRENO COM ROLO VIBRATÓRIO</t>
  </si>
  <si>
    <t>TRA-CAÇ-015</t>
  </si>
  <si>
    <t>TRANSPORTE DE MATERIAL DEMOLIDO EM CAÇAMBA</t>
  </si>
  <si>
    <t>TRA-CAÇ-016</t>
  </si>
  <si>
    <t>TRANSPORTE DE MATERIAL DEMOLIDO EM CAÇAMBA (MUNICÍPIO: BELO HORIZONTE)</t>
  </si>
  <si>
    <t>TRA-CAM-005</t>
  </si>
  <si>
    <t>TRANSPORTE DE MATERIAL DE QUALQUER NATUREZA EM CAMINHÃO DMT &lt;= 1 KM (DENTRO DO PERÍMETRO URBANO)</t>
  </si>
  <si>
    <t>TRA-CAM-010</t>
  </si>
  <si>
    <t>TRANSPORTE DE MATERIAL DE QUALQUER NATUREZA EM CAMINHÃO 1 KM &lt; DMT &lt;= 2 KM (DENTRO DO PERÍMETRO URBANO)</t>
  </si>
  <si>
    <t>TRA-CAM-015</t>
  </si>
  <si>
    <t>TRANSPORTE DE MATERIAL DE QUALQUER NATUREZA EM CAMINHÃO 2 KM &lt; DMT &lt;= 5 KM (DENTRO DO PERÍMETRO URBANO)</t>
  </si>
  <si>
    <t>TRA-CAM-020</t>
  </si>
  <si>
    <t>TRANSPORTE DE MATERIAL DE QUALQUER NATUREZA EM CAMINHÃO DMT &gt; 5 KM (DENTRO DO PERÍMETRO URBANO)</t>
  </si>
  <si>
    <t>TRA-CAR-005</t>
  </si>
  <si>
    <t>CARGA DE MATERIAL DE QUALQUER NATUREZA SOBRE CAMINHÃO - MANUAL</t>
  </si>
  <si>
    <t>TRA-CAR-010</t>
  </si>
  <si>
    <t>CARGA DE MATERIAL DE QUALQUER NATUREZA SOBRE CAMINHÃO - MECÂNICA</t>
  </si>
  <si>
    <t>TRA-MAO-005</t>
  </si>
  <si>
    <t>TRANSPORTE DE MATERIAL DE QUALQUER NATUREZA CARRINHO DE MÃO DMT &lt;= 50 M</t>
  </si>
  <si>
    <t>TRA-MAO-010</t>
  </si>
  <si>
    <t>TRANSPORTE DE MATERIAL DE QUALQUER NATUREZA CARRINHO DE MÃO 50 M &lt; DMT &lt;= 100 M</t>
  </si>
  <si>
    <t>URB-COR-005</t>
  </si>
  <si>
    <t>CORDÃO DE CONCRETO PRÉ-MOLDADO BOLEADO 10 X 10 CM</t>
  </si>
  <si>
    <t>URB-DRE-005</t>
  </si>
  <si>
    <t>FORNECIMENTO E LANÇAMENTO DE BRITA EM DRENO E PÁTIO</t>
  </si>
  <si>
    <t>URB-DRE-010</t>
  </si>
  <si>
    <t>FORNECIMENTO E LANÇAMENTO DE AREIA EM DRENO E PÁTIO</t>
  </si>
  <si>
    <t>URB-DRE-015</t>
  </si>
  <si>
    <t>FORNECIMENTO E LANÇAMENTO DE CASCALHO EM DRENO E PÁTIO</t>
  </si>
  <si>
    <t>URB-MFC-005</t>
  </si>
  <si>
    <t>MEIO-FIO DE CONCRETO PRÉ-MOLDADO TIPO A - (12 X 16,7 X 35) CM, INCLUSIVE ESCAVAÇÃO E REATERRO</t>
  </si>
  <si>
    <t>MEIO-FIO DE CONCRETO PRÉ-MOLDADO TIPO B - (12 X 18 X 45) CM, INCLUSIVE ESCAVAÇÃO E REATERRO</t>
  </si>
  <si>
    <t>URB-MFC-015</t>
  </si>
  <si>
    <t>MEIO-FIO DE CONCRETO FUNDIDO "IN LOCO" 15 X 45 CM</t>
  </si>
  <si>
    <t>URB-MFC-020</t>
  </si>
  <si>
    <t>REMOÇÃO E REASSENTAMENTO DE MEIO-FIO PRÉ-MOLDADO DE CONCRETO COM REAPROVEITAMENTO</t>
  </si>
  <si>
    <t>URB-MFG-005</t>
  </si>
  <si>
    <t>REMOÇÃO E REASSENTAMENTO DE MEIO-FIO DE GNAISSE COM REAPROVEITAMENTO</t>
  </si>
  <si>
    <t>URB-PAS-005</t>
  </si>
  <si>
    <t>PASSEIOS DE CONCRETO E = 8 CM, FCK = 15 MPA PADRÃO PREFEITURA</t>
  </si>
  <si>
    <t>URB-PAS-006</t>
  </si>
  <si>
    <t>PASSEIOS DE CONCRETO E = 6 CM, FCK = 10 MPA, JUNTA SECA</t>
  </si>
  <si>
    <t>URB-PAS-010</t>
  </si>
  <si>
    <t>PASSEIO/PAVIMENTO ECOLÓGICO INTERTRAVADOS E = 6 CM, INCLUSIVE COLCHÃO DE AREIA E = 6 CM</t>
  </si>
  <si>
    <t>URB-PAS-015</t>
  </si>
  <si>
    <t>LANÇAMENTO E ESPALHAMENTO DE SOLO EM ÁREA DE PASSEIO</t>
  </si>
  <si>
    <t>URB-RAM-005</t>
  </si>
  <si>
    <t>RAMPA PARA ACESSO DE DEFICIENTE, EM CONCRETO SIMPLES FCK = 25 MPA, DESEMPENADA, COM PINTURA INDICATIVA, 02 DEMÃOS</t>
  </si>
  <si>
    <t>VID-ARA-005</t>
  </si>
  <si>
    <t>VIDRO ARAMADO E = 7 MM, COLOCADO</t>
  </si>
  <si>
    <t>VID-ESP-005</t>
  </si>
  <si>
    <t>ESPELHO (60 X 90) CM, E = 4 MM, COLOCADO COM PARAFUSO FINESSON</t>
  </si>
  <si>
    <t>VID-ESP-010</t>
  </si>
  <si>
    <t>ESPELHO COM MOLDURA EM ALUMÍNIO PARA PNE (60 X 90)CM</t>
  </si>
  <si>
    <t>VID-ESP-015</t>
  </si>
  <si>
    <t>ESPELHO (40 X 60) CM, E = 4 MM, COLOCADO COM PARAFUSO FINESSON</t>
  </si>
  <si>
    <t>VID-FAN-005</t>
  </si>
  <si>
    <t>VID-FAN-010</t>
  </si>
  <si>
    <t>VID-LIS-005</t>
  </si>
  <si>
    <t>VID-LIS-010</t>
  </si>
  <si>
    <t>VID-LIS-015</t>
  </si>
  <si>
    <t>VID-TEM-005</t>
  </si>
  <si>
    <t>VID-TEM-010</t>
  </si>
  <si>
    <t>VID-TEM-015</t>
  </si>
  <si>
    <t>MAO-AJD-005</t>
  </si>
  <si>
    <t>MAO-AJD-010</t>
  </si>
  <si>
    <t>MAO-AJD-015</t>
  </si>
  <si>
    <t>AJUDANTE DE ELETRICISTA COM ENCARGOS COMPLEMENTARES</t>
  </si>
  <si>
    <t>MAO-AJD-020</t>
  </si>
  <si>
    <t>AJUDANTE DE BOMBEIRO/ENCANADOR COM ENCARGOS COMPLEMENTARES</t>
  </si>
  <si>
    <t>MAO-AJD-025</t>
  </si>
  <si>
    <t>AJUDANTE DE TELHADISTA COM ENCARGOS COMPLEMENTARES</t>
  </si>
  <si>
    <t>MAO-AJD-030</t>
  </si>
  <si>
    <t>AJUDANTE DE PINTOR COM ENCARGOS COMPLEMENTARES</t>
  </si>
  <si>
    <t>MAO-AJD-035</t>
  </si>
  <si>
    <t>MAO-AJD-040</t>
  </si>
  <si>
    <t>MAO-AJD-045</t>
  </si>
  <si>
    <t>AJUDANTE IMPERMEABILIZADOR COM ENCARGOS COMPLEMENTARES</t>
  </si>
  <si>
    <t>MAO-OFC-005</t>
  </si>
  <si>
    <t>MAO-OFC-010</t>
  </si>
  <si>
    <t>MAO-OFC-015</t>
  </si>
  <si>
    <t>MAO-OFC-020</t>
  </si>
  <si>
    <t>CARPINTEIRO DE FORMA COM ENCARGOS COMPLEMENTARES</t>
  </si>
  <si>
    <t>MAO-OFC-035</t>
  </si>
  <si>
    <t>MAO-OFC-040</t>
  </si>
  <si>
    <t>BOMBEIRO/ENCANADOR COM ENCARGOS COMPLEMENTARES</t>
  </si>
  <si>
    <t>MAO-OFC-045</t>
  </si>
  <si>
    <t>MAO-OFC-050</t>
  </si>
  <si>
    <t>MAO-OFC-055</t>
  </si>
  <si>
    <t>MAO-OFC-060</t>
  </si>
  <si>
    <t>MAO-OFC-065</t>
  </si>
  <si>
    <t>MAO-OFC-070</t>
  </si>
  <si>
    <t>MONTADOR COM ENCARGOS COMPLEMENTARES</t>
  </si>
  <si>
    <t>MAO-OFC-075</t>
  </si>
  <si>
    <t>MAO-OFC-080</t>
  </si>
  <si>
    <t>MAO-OFC-085</t>
  </si>
  <si>
    <t>MAO-OFC-090</t>
  </si>
  <si>
    <t>MAO-OFC-100</t>
  </si>
  <si>
    <t>MAO-OFC-105</t>
  </si>
  <si>
    <t>MAO-OFC-110</t>
  </si>
  <si>
    <t>MAO-OFC-115</t>
  </si>
  <si>
    <t>DEOP-000-005</t>
  </si>
  <si>
    <t>REDE DE AGUA TUBO PVC ROSCA 3/4" INCLUSIVE CONEXÕES E SUPORTES</t>
  </si>
  <si>
    <t>01.01</t>
  </si>
  <si>
    <t>01.01.07</t>
  </si>
  <si>
    <t>01.01.09</t>
  </si>
  <si>
    <t>01.01.11</t>
  </si>
  <si>
    <t>01.01.12</t>
  </si>
  <si>
    <t>01.02</t>
  </si>
  <si>
    <t>01.02.06</t>
  </si>
  <si>
    <t>01.02.07</t>
  </si>
  <si>
    <t>01.02.08</t>
  </si>
  <si>
    <t>01.02.11</t>
  </si>
  <si>
    <t>01.02.12</t>
  </si>
  <si>
    <t>01.02.13</t>
  </si>
  <si>
    <t>01.02.14</t>
  </si>
  <si>
    <t>01.02.15</t>
  </si>
  <si>
    <t>01.02.20</t>
  </si>
  <si>
    <t>01.02.21</t>
  </si>
  <si>
    <t>01.02.22</t>
  </si>
  <si>
    <t>01.02.25</t>
  </si>
  <si>
    <t>01.02.26</t>
  </si>
  <si>
    <t>01.03</t>
  </si>
  <si>
    <t>01.03.02</t>
  </si>
  <si>
    <t>01.04</t>
  </si>
  <si>
    <t>01.04.02</t>
  </si>
  <si>
    <t>01.04.04</t>
  </si>
  <si>
    <t>01.04.05</t>
  </si>
  <si>
    <t>01.04.06</t>
  </si>
  <si>
    <t>01.04.07</t>
  </si>
  <si>
    <t>01.04.09</t>
  </si>
  <si>
    <t>01.04.10</t>
  </si>
  <si>
    <t>01.04.11</t>
  </si>
  <si>
    <t>01.04.20</t>
  </si>
  <si>
    <t>01.05</t>
  </si>
  <si>
    <t>01.05.05</t>
  </si>
  <si>
    <t>01.06</t>
  </si>
  <si>
    <t>01.06.01</t>
  </si>
  <si>
    <t>01.06.05</t>
  </si>
  <si>
    <t>01.08</t>
  </si>
  <si>
    <t>01.08.01</t>
  </si>
  <si>
    <t>01.08.02</t>
  </si>
  <si>
    <t>01.08.03</t>
  </si>
  <si>
    <t>01.08.04</t>
  </si>
  <si>
    <t>01.08.20</t>
  </si>
  <si>
    <t>01.08.21</t>
  </si>
  <si>
    <t>01.09</t>
  </si>
  <si>
    <t>01.09.01</t>
  </si>
  <si>
    <t>01.09.02</t>
  </si>
  <si>
    <t>01.09.03</t>
  </si>
  <si>
    <t>01.09.05</t>
  </si>
  <si>
    <t>01.09.06</t>
  </si>
  <si>
    <t>01.09.07</t>
  </si>
  <si>
    <t>01.09.08</t>
  </si>
  <si>
    <t>01.09.09</t>
  </si>
  <si>
    <t>01.09.10</t>
  </si>
  <si>
    <t>01.10</t>
  </si>
  <si>
    <t>01.10.01</t>
  </si>
  <si>
    <t>01.11</t>
  </si>
  <si>
    <t>01.11.01</t>
  </si>
  <si>
    <t>01.11.02</t>
  </si>
  <si>
    <t>01.11.03</t>
  </si>
  <si>
    <t>01.11.04</t>
  </si>
  <si>
    <t>01.11.06</t>
  </si>
  <si>
    <t>01.11.07</t>
  </si>
  <si>
    <t>01.11.08</t>
  </si>
  <si>
    <t>01.17</t>
  </si>
  <si>
    <t>01.17.01</t>
  </si>
  <si>
    <t>01.29</t>
  </si>
  <si>
    <t>01.29.01</t>
  </si>
  <si>
    <t>01.29.02</t>
  </si>
  <si>
    <t>01.29.03</t>
  </si>
  <si>
    <t>01.30</t>
  </si>
  <si>
    <t>01.30.02</t>
  </si>
  <si>
    <t>01.30.03</t>
  </si>
  <si>
    <t>02.01</t>
  </si>
  <si>
    <t>02.01.01</t>
  </si>
  <si>
    <t>02.01.03</t>
  </si>
  <si>
    <t>02.01.05</t>
  </si>
  <si>
    <t>02.01.07</t>
  </si>
  <si>
    <t>02.02</t>
  </si>
  <si>
    <t>02.02.01</t>
  </si>
  <si>
    <t>02.02.05</t>
  </si>
  <si>
    <t>02.02.10</t>
  </si>
  <si>
    <t>02.03</t>
  </si>
  <si>
    <t>02.03.01</t>
  </si>
  <si>
    <t>02.03.03</t>
  </si>
  <si>
    <t>02.03.05</t>
  </si>
  <si>
    <t>02.03.07</t>
  </si>
  <si>
    <t>02.04</t>
  </si>
  <si>
    <t>02.04.01</t>
  </si>
  <si>
    <t>02.04.02</t>
  </si>
  <si>
    <t>02.04.10</t>
  </si>
  <si>
    <t>02.06</t>
  </si>
  <si>
    <t>02.06.01</t>
  </si>
  <si>
    <t>02.06.02</t>
  </si>
  <si>
    <t>02.06.03</t>
  </si>
  <si>
    <t>02.06.04</t>
  </si>
  <si>
    <t>02.06.05</t>
  </si>
  <si>
    <t>02.07</t>
  </si>
  <si>
    <t>02.07.01</t>
  </si>
  <si>
    <t>02.09</t>
  </si>
  <si>
    <t>02.09.01</t>
  </si>
  <si>
    <t>02.09.03</t>
  </si>
  <si>
    <t>02.09.05</t>
  </si>
  <si>
    <t>02.09.06</t>
  </si>
  <si>
    <t>02.09.07</t>
  </si>
  <si>
    <t>02.10</t>
  </si>
  <si>
    <t>02.10.01</t>
  </si>
  <si>
    <t>02.10.03</t>
  </si>
  <si>
    <t>02.10.05</t>
  </si>
  <si>
    <t>02.10.07</t>
  </si>
  <si>
    <t>02.10.08</t>
  </si>
  <si>
    <t>02.10.09</t>
  </si>
  <si>
    <t>02.11</t>
  </si>
  <si>
    <t>02.11.01</t>
  </si>
  <si>
    <t>02.11.02</t>
  </si>
  <si>
    <t>02.11.03</t>
  </si>
  <si>
    <t>02.11.04</t>
  </si>
  <si>
    <t>02.11.05</t>
  </si>
  <si>
    <t>02.11.07</t>
  </si>
  <si>
    <t>02.12</t>
  </si>
  <si>
    <t>02.12.01</t>
  </si>
  <si>
    <t>02.13</t>
  </si>
  <si>
    <t>02.13.01</t>
  </si>
  <si>
    <t>02.13.02</t>
  </si>
  <si>
    <t>02.13.03</t>
  </si>
  <si>
    <t>02.13.04</t>
  </si>
  <si>
    <t>02.14</t>
  </si>
  <si>
    <t>02.14.01</t>
  </si>
  <si>
    <t>02.15</t>
  </si>
  <si>
    <t>02.15.01</t>
  </si>
  <si>
    <t>02.15.02</t>
  </si>
  <si>
    <t>02.16</t>
  </si>
  <si>
    <t>02.16.01</t>
  </si>
  <si>
    <t>02.16.04</t>
  </si>
  <si>
    <t>02.19</t>
  </si>
  <si>
    <t>02.19.01</t>
  </si>
  <si>
    <t>02.19.03</t>
  </si>
  <si>
    <t>02.19.05</t>
  </si>
  <si>
    <t>02.19.06</t>
  </si>
  <si>
    <t>02.20</t>
  </si>
  <si>
    <t>02.20.01</t>
  </si>
  <si>
    <t>02.21</t>
  </si>
  <si>
    <t>02.21.01</t>
  </si>
  <si>
    <t>02.21.02</t>
  </si>
  <si>
    <t>02.21.03</t>
  </si>
  <si>
    <t>02.21.04</t>
  </si>
  <si>
    <t>02.21.05</t>
  </si>
  <si>
    <t>02.21.06</t>
  </si>
  <si>
    <t>02.21.20</t>
  </si>
  <si>
    <t>02.21.21</t>
  </si>
  <si>
    <t>02.21.22</t>
  </si>
  <si>
    <t>02.22</t>
  </si>
  <si>
    <t>02.22.01</t>
  </si>
  <si>
    <t>02.23</t>
  </si>
  <si>
    <t>02.23.01</t>
  </si>
  <si>
    <t>02.26</t>
  </si>
  <si>
    <t>02.26.01</t>
  </si>
  <si>
    <t>02.26.02</t>
  </si>
  <si>
    <t>02.27</t>
  </si>
  <si>
    <t>02.27.01</t>
  </si>
  <si>
    <t>02.27.02</t>
  </si>
  <si>
    <t>02.28</t>
  </si>
  <si>
    <t>02.28.01</t>
  </si>
  <si>
    <t>02.28.02</t>
  </si>
  <si>
    <t>02.28.03</t>
  </si>
  <si>
    <t>02.28.04</t>
  </si>
  <si>
    <t>02.29</t>
  </si>
  <si>
    <t>02.29.01</t>
  </si>
  <si>
    <t>02.30</t>
  </si>
  <si>
    <t>02.30.01</t>
  </si>
  <si>
    <t>02.31</t>
  </si>
  <si>
    <t>02.31.01</t>
  </si>
  <si>
    <t>02.31.02</t>
  </si>
  <si>
    <t>02.31.03</t>
  </si>
  <si>
    <t>03.01</t>
  </si>
  <si>
    <t>03.01.01</t>
  </si>
  <si>
    <t>03.01.02</t>
  </si>
  <si>
    <t>03.01.03</t>
  </si>
  <si>
    <t>03.01.05</t>
  </si>
  <si>
    <t>03.01.07</t>
  </si>
  <si>
    <t>03.03</t>
  </si>
  <si>
    <t>03.03.01</t>
  </si>
  <si>
    <t>03.03.02</t>
  </si>
  <si>
    <t>03.05</t>
  </si>
  <si>
    <t>03.05.01</t>
  </si>
  <si>
    <t>03.05.02</t>
  </si>
  <si>
    <t>03.07</t>
  </si>
  <si>
    <t>03.07.02</t>
  </si>
  <si>
    <t>03.12</t>
  </si>
  <si>
    <t>03.12.01</t>
  </si>
  <si>
    <t>03.12.03</t>
  </si>
  <si>
    <t>03.13</t>
  </si>
  <si>
    <t>03.13.01</t>
  </si>
  <si>
    <t>03.13.02</t>
  </si>
  <si>
    <t>03.13.03</t>
  </si>
  <si>
    <t>03.13.04</t>
  </si>
  <si>
    <t>03.15</t>
  </si>
  <si>
    <t>03.15.01</t>
  </si>
  <si>
    <t>03.15.02</t>
  </si>
  <si>
    <t>03.15.03</t>
  </si>
  <si>
    <t>03.16</t>
  </si>
  <si>
    <t>03.16.01</t>
  </si>
  <si>
    <t>03.17</t>
  </si>
  <si>
    <t>03.17.01</t>
  </si>
  <si>
    <t>03.17.02</t>
  </si>
  <si>
    <t>03.17.03</t>
  </si>
  <si>
    <t>03.18</t>
  </si>
  <si>
    <t>03.18.01</t>
  </si>
  <si>
    <t>03.18.02</t>
  </si>
  <si>
    <t>03.18.03</t>
  </si>
  <si>
    <t>03.18.04</t>
  </si>
  <si>
    <t>03.19</t>
  </si>
  <si>
    <t>03.19.01</t>
  </si>
  <si>
    <t>03.19.02</t>
  </si>
  <si>
    <t>03.19.03</t>
  </si>
  <si>
    <t>03.19.04</t>
  </si>
  <si>
    <t>03.20</t>
  </si>
  <si>
    <t>03.20.01</t>
  </si>
  <si>
    <t>03.20.02</t>
  </si>
  <si>
    <t>03.20.03</t>
  </si>
  <si>
    <t>03.20.04</t>
  </si>
  <si>
    <t>03.21</t>
  </si>
  <si>
    <t>03.21.02</t>
  </si>
  <si>
    <t>03.22</t>
  </si>
  <si>
    <t>03.22.01</t>
  </si>
  <si>
    <t>03.22.02</t>
  </si>
  <si>
    <t>03.23</t>
  </si>
  <si>
    <t>03.23.01</t>
  </si>
  <si>
    <t>03.23.03</t>
  </si>
  <si>
    <t>03.23.05</t>
  </si>
  <si>
    <t>03.24</t>
  </si>
  <si>
    <t>03.24.01</t>
  </si>
  <si>
    <t>03.24.02</t>
  </si>
  <si>
    <t>03.25</t>
  </si>
  <si>
    <t>03.25.01</t>
  </si>
  <si>
    <t>04.01</t>
  </si>
  <si>
    <t>04.01.01</t>
  </si>
  <si>
    <t>04.01.02</t>
  </si>
  <si>
    <t>04.01.03</t>
  </si>
  <si>
    <t>04.01.05</t>
  </si>
  <si>
    <t>04.03</t>
  </si>
  <si>
    <t>04.03.01</t>
  </si>
  <si>
    <t>04.03.02</t>
  </si>
  <si>
    <t>04.03.03</t>
  </si>
  <si>
    <t>04.03.04</t>
  </si>
  <si>
    <t>04.03.11</t>
  </si>
  <si>
    <t>04.03.12</t>
  </si>
  <si>
    <t>04.03.13</t>
  </si>
  <si>
    <t>04.03.14</t>
  </si>
  <si>
    <t>04.03.21</t>
  </si>
  <si>
    <t>04.03.22</t>
  </si>
  <si>
    <t>04.03.23</t>
  </si>
  <si>
    <t>04.03.24</t>
  </si>
  <si>
    <t>04.04</t>
  </si>
  <si>
    <t>04.04.03</t>
  </si>
  <si>
    <t>04.04.04</t>
  </si>
  <si>
    <t>04.04.05</t>
  </si>
  <si>
    <t>04.04.06</t>
  </si>
  <si>
    <t>04.05</t>
  </si>
  <si>
    <t>04.05.01</t>
  </si>
  <si>
    <t>04.05.05</t>
  </si>
  <si>
    <t>04.05.06</t>
  </si>
  <si>
    <t>04.05.07</t>
  </si>
  <si>
    <t>04.06</t>
  </si>
  <si>
    <t>04.06.01</t>
  </si>
  <si>
    <t>04.06.02</t>
  </si>
  <si>
    <t>04.06.03</t>
  </si>
  <si>
    <t>04.06.04</t>
  </si>
  <si>
    <t>04.06.05</t>
  </si>
  <si>
    <t>04.06.06</t>
  </si>
  <si>
    <t>04.07</t>
  </si>
  <si>
    <t>04.07.01</t>
  </si>
  <si>
    <t>04.07.05</t>
  </si>
  <si>
    <t>04.07.06</t>
  </si>
  <si>
    <t>04.07.07</t>
  </si>
  <si>
    <t>04.07.08</t>
  </si>
  <si>
    <t>04.07.15</t>
  </si>
  <si>
    <t>04.07.16</t>
  </si>
  <si>
    <t>04.07.17</t>
  </si>
  <si>
    <t>04.07.18</t>
  </si>
  <si>
    <t>04.10</t>
  </si>
  <si>
    <t>04.10.01</t>
  </si>
  <si>
    <t>04.10.05</t>
  </si>
  <si>
    <t>04.10.06</t>
  </si>
  <si>
    <t>04.10.07</t>
  </si>
  <si>
    <t>04.10.08</t>
  </si>
  <si>
    <t>04.10.09</t>
  </si>
  <si>
    <t>04.10.10</t>
  </si>
  <si>
    <t>04.10.11</t>
  </si>
  <si>
    <t>04.10.12</t>
  </si>
  <si>
    <t>04.11</t>
  </si>
  <si>
    <t>04.11.01</t>
  </si>
  <si>
    <t>04.11.05</t>
  </si>
  <si>
    <t>04.11.06</t>
  </si>
  <si>
    <t>04.11.07</t>
  </si>
  <si>
    <t>04.11.09</t>
  </si>
  <si>
    <t>04.12</t>
  </si>
  <si>
    <t>04.12.01</t>
  </si>
  <si>
    <t>04.13</t>
  </si>
  <si>
    <t>04.13.14</t>
  </si>
  <si>
    <t>04.15</t>
  </si>
  <si>
    <t>04.15.01</t>
  </si>
  <si>
    <t>04.15.03</t>
  </si>
  <si>
    <t>04.15.05</t>
  </si>
  <si>
    <t>04.19</t>
  </si>
  <si>
    <t>04.19.11</t>
  </si>
  <si>
    <t>04.19.13</t>
  </si>
  <si>
    <t>04.19.15</t>
  </si>
  <si>
    <t>04.21</t>
  </si>
  <si>
    <t>04.21.01</t>
  </si>
  <si>
    <t>04.21.03</t>
  </si>
  <si>
    <t>04.21.05</t>
  </si>
  <si>
    <t>04.21.13</t>
  </si>
  <si>
    <t>04.21.15</t>
  </si>
  <si>
    <t>04.21.18</t>
  </si>
  <si>
    <t>04.21.20</t>
  </si>
  <si>
    <t>04.21.25</t>
  </si>
  <si>
    <t>04.23</t>
  </si>
  <si>
    <t>04.23.10</t>
  </si>
  <si>
    <t>04.23.15</t>
  </si>
  <si>
    <t>04.23.20</t>
  </si>
  <si>
    <t>04.23.25</t>
  </si>
  <si>
    <t>04.23.30</t>
  </si>
  <si>
    <t>04.27</t>
  </si>
  <si>
    <t>04.27.15</t>
  </si>
  <si>
    <t>04.27.20</t>
  </si>
  <si>
    <t>04.27.25</t>
  </si>
  <si>
    <t>04.27.30</t>
  </si>
  <si>
    <t>04.30</t>
  </si>
  <si>
    <t>04.30.11</t>
  </si>
  <si>
    <t>04.30.13</t>
  </si>
  <si>
    <t>05.01</t>
  </si>
  <si>
    <t>05.01.01</t>
  </si>
  <si>
    <t>05.01.02</t>
  </si>
  <si>
    <t>05.02</t>
  </si>
  <si>
    <t>05.02.02</t>
  </si>
  <si>
    <t>05.03</t>
  </si>
  <si>
    <t>05.03.01</t>
  </si>
  <si>
    <t>05.04</t>
  </si>
  <si>
    <t>05.04.01</t>
  </si>
  <si>
    <t>05.05</t>
  </si>
  <si>
    <t>05.05.01</t>
  </si>
  <si>
    <t>05.06</t>
  </si>
  <si>
    <t>05.06.01</t>
  </si>
  <si>
    <t>05.06.02</t>
  </si>
  <si>
    <t>05.07</t>
  </si>
  <si>
    <t>05.07.15</t>
  </si>
  <si>
    <t>05.07.20</t>
  </si>
  <si>
    <t>05.07.25</t>
  </si>
  <si>
    <t>05.07.35</t>
  </si>
  <si>
    <t>05.07.40</t>
  </si>
  <si>
    <t>05.07.46</t>
  </si>
  <si>
    <t>05.09</t>
  </si>
  <si>
    <t>05.09.01</t>
  </si>
  <si>
    <t>05.09.02</t>
  </si>
  <si>
    <t>05.09.03</t>
  </si>
  <si>
    <t>05.11</t>
  </si>
  <si>
    <t>05.11.01</t>
  </si>
  <si>
    <t>05.11.03</t>
  </si>
  <si>
    <t>05.12</t>
  </si>
  <si>
    <t>05.12.01</t>
  </si>
  <si>
    <t>05.12.02</t>
  </si>
  <si>
    <t>05.12.03</t>
  </si>
  <si>
    <t>05.13</t>
  </si>
  <si>
    <t>05.13.01</t>
  </si>
  <si>
    <t>05.13.02</t>
  </si>
  <si>
    <t>05.13.10</t>
  </si>
  <si>
    <t>05.16</t>
  </si>
  <si>
    <t>05.16.01</t>
  </si>
  <si>
    <t>05.17</t>
  </si>
  <si>
    <t>05.17.01</t>
  </si>
  <si>
    <t>05.17.02</t>
  </si>
  <si>
    <t>05.17.03</t>
  </si>
  <si>
    <t>05.17.04</t>
  </si>
  <si>
    <t>05.17.05</t>
  </si>
  <si>
    <t>05.17.06</t>
  </si>
  <si>
    <t>05.17.07</t>
  </si>
  <si>
    <t>05.17.08</t>
  </si>
  <si>
    <t>05.17.09</t>
  </si>
  <si>
    <t>05.17.10</t>
  </si>
  <si>
    <t>05.17.11</t>
  </si>
  <si>
    <t>05.17.12</t>
  </si>
  <si>
    <t>05.17.13</t>
  </si>
  <si>
    <t>05.17.14</t>
  </si>
  <si>
    <t>05.17.15</t>
  </si>
  <si>
    <t>05.17.16</t>
  </si>
  <si>
    <t>05.17.17</t>
  </si>
  <si>
    <t>05.17.18</t>
  </si>
  <si>
    <t>05.17.19</t>
  </si>
  <si>
    <t>05.19</t>
  </si>
  <si>
    <t>05.19.01</t>
  </si>
  <si>
    <t>05.20</t>
  </si>
  <si>
    <t>05.20.01</t>
  </si>
  <si>
    <t>05.20.03</t>
  </si>
  <si>
    <t>05.20.07</t>
  </si>
  <si>
    <t>05.20.11</t>
  </si>
  <si>
    <t>06.01</t>
  </si>
  <si>
    <t>06.01.05</t>
  </si>
  <si>
    <t>06.01.15</t>
  </si>
  <si>
    <t>06.03</t>
  </si>
  <si>
    <t>06.03.01</t>
  </si>
  <si>
    <t>06.03.03</t>
  </si>
  <si>
    <t>06.03.05</t>
  </si>
  <si>
    <t>06.03.07</t>
  </si>
  <si>
    <t>06.04</t>
  </si>
  <si>
    <t>06.04.01</t>
  </si>
  <si>
    <t>06.04.02</t>
  </si>
  <si>
    <t>06.04.03</t>
  </si>
  <si>
    <t>06.05</t>
  </si>
  <si>
    <t>06.05.20</t>
  </si>
  <si>
    <t>06.05.25</t>
  </si>
  <si>
    <t>06.07</t>
  </si>
  <si>
    <t>06.07.20</t>
  </si>
  <si>
    <t>06.07.25</t>
  </si>
  <si>
    <t>06.07.30</t>
  </si>
  <si>
    <t>06.09</t>
  </si>
  <si>
    <t>06.09.20</t>
  </si>
  <si>
    <t>06.09.25</t>
  </si>
  <si>
    <t>06.09.30</t>
  </si>
  <si>
    <t>06.11</t>
  </si>
  <si>
    <t>06.11.13</t>
  </si>
  <si>
    <t>06.11.14</t>
  </si>
  <si>
    <t>06.11.15</t>
  </si>
  <si>
    <t>06.11.23</t>
  </si>
  <si>
    <t>06.11.24</t>
  </si>
  <si>
    <t>06.11.25</t>
  </si>
  <si>
    <t>06.11.26</t>
  </si>
  <si>
    <t>06.11.33</t>
  </si>
  <si>
    <t>06.11.34</t>
  </si>
  <si>
    <t>06.11.35</t>
  </si>
  <si>
    <t>06.13</t>
  </si>
  <si>
    <t>06.13.13</t>
  </si>
  <si>
    <t>06.13.14</t>
  </si>
  <si>
    <t>06.13.15</t>
  </si>
  <si>
    <t>06.13.23</t>
  </si>
  <si>
    <t>06.13.24</t>
  </si>
  <si>
    <t>06.13.25</t>
  </si>
  <si>
    <t>06.13.33</t>
  </si>
  <si>
    <t>06.13.34</t>
  </si>
  <si>
    <t>06.13.35</t>
  </si>
  <si>
    <t>07.01</t>
  </si>
  <si>
    <t>07.01.01</t>
  </si>
  <si>
    <t>07.01.03</t>
  </si>
  <si>
    <t>07.01.07</t>
  </si>
  <si>
    <t>07.01.11</t>
  </si>
  <si>
    <t>07.01.13</t>
  </si>
  <si>
    <t>07.01.17</t>
  </si>
  <si>
    <t>07.03</t>
  </si>
  <si>
    <t>07.03.03</t>
  </si>
  <si>
    <t>07.03.05</t>
  </si>
  <si>
    <t>07.03.07</t>
  </si>
  <si>
    <t>07.03.11</t>
  </si>
  <si>
    <t>07.05</t>
  </si>
  <si>
    <t>07.05.03</t>
  </si>
  <si>
    <t>07.05.05</t>
  </si>
  <si>
    <t>07.05.07</t>
  </si>
  <si>
    <t>07.05.13</t>
  </si>
  <si>
    <t>07.05.15</t>
  </si>
  <si>
    <t>07.05.17</t>
  </si>
  <si>
    <t>07.06</t>
  </si>
  <si>
    <t>07.06.01</t>
  </si>
  <si>
    <t>07.06.02</t>
  </si>
  <si>
    <t>07.06.03</t>
  </si>
  <si>
    <t>07.09</t>
  </si>
  <si>
    <t>07.09.01</t>
  </si>
  <si>
    <t>07.11</t>
  </si>
  <si>
    <t>07.11.07</t>
  </si>
  <si>
    <t>07.13</t>
  </si>
  <si>
    <t>07.13.10</t>
  </si>
  <si>
    <t>07.32</t>
  </si>
  <si>
    <t>07.32.01</t>
  </si>
  <si>
    <t>07.32.05</t>
  </si>
  <si>
    <t>07.32.06</t>
  </si>
  <si>
    <t>07.32.10</t>
  </si>
  <si>
    <t>07.34</t>
  </si>
  <si>
    <t>07.34.50</t>
  </si>
  <si>
    <t>07.34.51</t>
  </si>
  <si>
    <t>07.35</t>
  </si>
  <si>
    <t>07.35.01</t>
  </si>
  <si>
    <t>07.35.02</t>
  </si>
  <si>
    <t>07.35.03</t>
  </si>
  <si>
    <t>08.01</t>
  </si>
  <si>
    <t>08.01.01</t>
  </si>
  <si>
    <t>08.01.03</t>
  </si>
  <si>
    <t>08.01.11</t>
  </si>
  <si>
    <t>08.01.12</t>
  </si>
  <si>
    <t>08.01.13</t>
  </si>
  <si>
    <t>08.02</t>
  </si>
  <si>
    <t>08.02.01</t>
  </si>
  <si>
    <t>08.02.03</t>
  </si>
  <si>
    <t>08.02.05</t>
  </si>
  <si>
    <t>08.02.07</t>
  </si>
  <si>
    <t>08.02.09</t>
  </si>
  <si>
    <t>08.07</t>
  </si>
  <si>
    <t>08.07.01</t>
  </si>
  <si>
    <t>08.07.02</t>
  </si>
  <si>
    <t>08.07.03</t>
  </si>
  <si>
    <t>08.09</t>
  </si>
  <si>
    <t>08.09.05</t>
  </si>
  <si>
    <t>08.09.06</t>
  </si>
  <si>
    <t>08.09.08</t>
  </si>
  <si>
    <t>08.12</t>
  </si>
  <si>
    <t>08.12.40</t>
  </si>
  <si>
    <t>08.15</t>
  </si>
  <si>
    <t>08.15.01</t>
  </si>
  <si>
    <t>08.15.06</t>
  </si>
  <si>
    <t>08.15.40</t>
  </si>
  <si>
    <t>08.15.90</t>
  </si>
  <si>
    <t>08.20</t>
  </si>
  <si>
    <t>08.20.01</t>
  </si>
  <si>
    <t>08.20.02</t>
  </si>
  <si>
    <t>08.22</t>
  </si>
  <si>
    <t>08.22.01</t>
  </si>
  <si>
    <t>08.22.05</t>
  </si>
  <si>
    <t>08.25</t>
  </si>
  <si>
    <t>08.25.01</t>
  </si>
  <si>
    <t>08.85</t>
  </si>
  <si>
    <t>08.85.21</t>
  </si>
  <si>
    <t>08.85.23</t>
  </si>
  <si>
    <t>08.85.25</t>
  </si>
  <si>
    <t>08.85.27</t>
  </si>
  <si>
    <t>08.85.29</t>
  </si>
  <si>
    <t>08.85.41</t>
  </si>
  <si>
    <t>08.85.43</t>
  </si>
  <si>
    <t>08.85.45</t>
  </si>
  <si>
    <t>08.85.47</t>
  </si>
  <si>
    <t>08.85.49</t>
  </si>
  <si>
    <t>08.85.61</t>
  </si>
  <si>
    <t>08.85.63</t>
  </si>
  <si>
    <t>08.85.65</t>
  </si>
  <si>
    <t>08.85.67</t>
  </si>
  <si>
    <t>08.85.69</t>
  </si>
  <si>
    <t>08.87</t>
  </si>
  <si>
    <t>08.87.41</t>
  </si>
  <si>
    <t>08.87.43</t>
  </si>
  <si>
    <t>08.87.45</t>
  </si>
  <si>
    <t>08.87.47</t>
  </si>
  <si>
    <t>08.87.61</t>
  </si>
  <si>
    <t>08.87.63</t>
  </si>
  <si>
    <t>08.87.65</t>
  </si>
  <si>
    <t>08.87.67</t>
  </si>
  <si>
    <t>09.03</t>
  </si>
  <si>
    <t>09.03.03</t>
  </si>
  <si>
    <t>09.04</t>
  </si>
  <si>
    <t>09.04.02</t>
  </si>
  <si>
    <t>09.07</t>
  </si>
  <si>
    <t>09.07.03</t>
  </si>
  <si>
    <t>09.09</t>
  </si>
  <si>
    <t>09.09.01</t>
  </si>
  <si>
    <t>09.11</t>
  </si>
  <si>
    <t>09.11.01</t>
  </si>
  <si>
    <t>09.12</t>
  </si>
  <si>
    <t>09.12.01</t>
  </si>
  <si>
    <t>10.03</t>
  </si>
  <si>
    <t>10.03.01</t>
  </si>
  <si>
    <t>10.03.02</t>
  </si>
  <si>
    <t>10.03.03</t>
  </si>
  <si>
    <t>10.03.04</t>
  </si>
  <si>
    <t>10.03.05</t>
  </si>
  <si>
    <t>10.03.06</t>
  </si>
  <si>
    <t>10.03.07</t>
  </si>
  <si>
    <t>10.03.08</t>
  </si>
  <si>
    <t>10.03.09</t>
  </si>
  <si>
    <t>10.04</t>
  </si>
  <si>
    <t>10.04.03</t>
  </si>
  <si>
    <t>10.04.04</t>
  </si>
  <si>
    <t>10.04.05</t>
  </si>
  <si>
    <t>10.04.06</t>
  </si>
  <si>
    <t>10.04.07</t>
  </si>
  <si>
    <t>10.04.08</t>
  </si>
  <si>
    <t>10.04.09</t>
  </si>
  <si>
    <t>10.04.10</t>
  </si>
  <si>
    <t>10.04.11</t>
  </si>
  <si>
    <t>10.05</t>
  </si>
  <si>
    <t>10.05.03</t>
  </si>
  <si>
    <t>10.05.04</t>
  </si>
  <si>
    <t>10.05.05</t>
  </si>
  <si>
    <t>10.06</t>
  </si>
  <si>
    <t>10.06.01</t>
  </si>
  <si>
    <t>10.06.02</t>
  </si>
  <si>
    <t>10.06.03</t>
  </si>
  <si>
    <t>10.06.04</t>
  </si>
  <si>
    <t>10.06.05</t>
  </si>
  <si>
    <t>10.10</t>
  </si>
  <si>
    <t>10.10.02</t>
  </si>
  <si>
    <t>10.10.03</t>
  </si>
  <si>
    <t>10.10.04</t>
  </si>
  <si>
    <t>10.10.05</t>
  </si>
  <si>
    <t>10.10.07</t>
  </si>
  <si>
    <t>10.12</t>
  </si>
  <si>
    <t>10.12.01</t>
  </si>
  <si>
    <t>10.14</t>
  </si>
  <si>
    <t>10.14.03</t>
  </si>
  <si>
    <t>10.14.04</t>
  </si>
  <si>
    <t>10.14.05</t>
  </si>
  <si>
    <t>10.18</t>
  </si>
  <si>
    <t>10.18.01</t>
  </si>
  <si>
    <t>10.18.02</t>
  </si>
  <si>
    <t>10.18.03</t>
  </si>
  <si>
    <t>10.18.04</t>
  </si>
  <si>
    <t>10.18.05</t>
  </si>
  <si>
    <t>10.18.06</t>
  </si>
  <si>
    <t>10.18.08</t>
  </si>
  <si>
    <t>10.20</t>
  </si>
  <si>
    <t>10.20.11</t>
  </si>
  <si>
    <t>10.20.12</t>
  </si>
  <si>
    <t>10.22</t>
  </si>
  <si>
    <t>10.22.01</t>
  </si>
  <si>
    <t>10.22.02</t>
  </si>
  <si>
    <t>10.22.03</t>
  </si>
  <si>
    <t>10.22.04</t>
  </si>
  <si>
    <t>10.22.05</t>
  </si>
  <si>
    <t>10.22.06</t>
  </si>
  <si>
    <t>10.22.07</t>
  </si>
  <si>
    <t>10.22.08</t>
  </si>
  <si>
    <t>10.22.09</t>
  </si>
  <si>
    <t>10.22.41</t>
  </si>
  <si>
    <t>10.22.42</t>
  </si>
  <si>
    <t>10.22.43</t>
  </si>
  <si>
    <t>10.22.45</t>
  </si>
  <si>
    <t>10.24</t>
  </si>
  <si>
    <t>10.24.01</t>
  </si>
  <si>
    <t>10.24.02</t>
  </si>
  <si>
    <t>10.24.03</t>
  </si>
  <si>
    <t>10.24.04</t>
  </si>
  <si>
    <t>10.24.05</t>
  </si>
  <si>
    <t>10.24.09</t>
  </si>
  <si>
    <t>10.24.10</t>
  </si>
  <si>
    <t>10.24.12</t>
  </si>
  <si>
    <t>10.24.13</t>
  </si>
  <si>
    <t>10.24.14</t>
  </si>
  <si>
    <t>10.24.16</t>
  </si>
  <si>
    <t>10.24.17</t>
  </si>
  <si>
    <t>10.24.20</t>
  </si>
  <si>
    <t>10.24.21</t>
  </si>
  <si>
    <t>10.24.27</t>
  </si>
  <si>
    <t>10.24.28</t>
  </si>
  <si>
    <t>10.24.34</t>
  </si>
  <si>
    <t>10.24.35</t>
  </si>
  <si>
    <t>10.24.36</t>
  </si>
  <si>
    <t>10.24.37</t>
  </si>
  <si>
    <t>10.24.39</t>
  </si>
  <si>
    <t>10.24.42</t>
  </si>
  <si>
    <t>10.24.43</t>
  </si>
  <si>
    <t>10.24.52</t>
  </si>
  <si>
    <t>10.24.57</t>
  </si>
  <si>
    <t>10.25</t>
  </si>
  <si>
    <t>10.25.02</t>
  </si>
  <si>
    <t>10.25.11</t>
  </si>
  <si>
    <t>10.25.13</t>
  </si>
  <si>
    <t>10.25.17</t>
  </si>
  <si>
    <t>10.25.22</t>
  </si>
  <si>
    <t>10.25.25</t>
  </si>
  <si>
    <t>10.25.26</t>
  </si>
  <si>
    <t>10.25.51</t>
  </si>
  <si>
    <t>10.25.55</t>
  </si>
  <si>
    <t>10.25.56</t>
  </si>
  <si>
    <t>10.25.57</t>
  </si>
  <si>
    <t>10.25.59</t>
  </si>
  <si>
    <t>10.25.60</t>
  </si>
  <si>
    <t>10.25.61</t>
  </si>
  <si>
    <t>10.25.62</t>
  </si>
  <si>
    <t>10.25.63</t>
  </si>
  <si>
    <t>10.26</t>
  </si>
  <si>
    <t>10.26.11</t>
  </si>
  <si>
    <t>10.26.12</t>
  </si>
  <si>
    <t>10.26.35</t>
  </si>
  <si>
    <t>10.26.36</t>
  </si>
  <si>
    <t>10.26.37</t>
  </si>
  <si>
    <t>10.27</t>
  </si>
  <si>
    <t>10.27.02</t>
  </si>
  <si>
    <t>10.27.03</t>
  </si>
  <si>
    <t>10.27.11</t>
  </si>
  <si>
    <t>10.27.15</t>
  </si>
  <si>
    <t>10.27.23</t>
  </si>
  <si>
    <t>10.27.31</t>
  </si>
  <si>
    <t>10.27.47</t>
  </si>
  <si>
    <t>10.27.49</t>
  </si>
  <si>
    <t>10.27.53</t>
  </si>
  <si>
    <t>10.27.55</t>
  </si>
  <si>
    <t>10.27.61</t>
  </si>
  <si>
    <t>10.27.63</t>
  </si>
  <si>
    <t>10.29</t>
  </si>
  <si>
    <t>10.29.01</t>
  </si>
  <si>
    <t>10.29.02</t>
  </si>
  <si>
    <t>10.29.03</t>
  </si>
  <si>
    <t>10.30</t>
  </si>
  <si>
    <t>10.30.01</t>
  </si>
  <si>
    <t>10.35</t>
  </si>
  <si>
    <t>10.35.01</t>
  </si>
  <si>
    <t>10.35.03</t>
  </si>
  <si>
    <t>10.35.11</t>
  </si>
  <si>
    <t>10.35.13</t>
  </si>
  <si>
    <t>10.35.15</t>
  </si>
  <si>
    <t>10.35.20</t>
  </si>
  <si>
    <t>10.35.21</t>
  </si>
  <si>
    <t>10.35.22</t>
  </si>
  <si>
    <t>10.35.31</t>
  </si>
  <si>
    <t>10.35.33</t>
  </si>
  <si>
    <t>10.35.41</t>
  </si>
  <si>
    <t>10.35.50</t>
  </si>
  <si>
    <t>10.35.51</t>
  </si>
  <si>
    <t>10.35.52</t>
  </si>
  <si>
    <t>10.35.69</t>
  </si>
  <si>
    <t>10.35.70</t>
  </si>
  <si>
    <t>10.35.71</t>
  </si>
  <si>
    <t>10.35.72</t>
  </si>
  <si>
    <t>10.35.73</t>
  </si>
  <si>
    <t>10.35.74</t>
  </si>
  <si>
    <t>10.40</t>
  </si>
  <si>
    <t>10.40.01</t>
  </si>
  <si>
    <t>10.40.02</t>
  </si>
  <si>
    <t>10.40.04</t>
  </si>
  <si>
    <t>10.40.05</t>
  </si>
  <si>
    <t>10.40.06</t>
  </si>
  <si>
    <t>10.40.07</t>
  </si>
  <si>
    <t>10.40.08</t>
  </si>
  <si>
    <t>10.40.09</t>
  </si>
  <si>
    <t>10.40.10</t>
  </si>
  <si>
    <t>10.40.11</t>
  </si>
  <si>
    <t>10.40.12</t>
  </si>
  <si>
    <t>10.40.26</t>
  </si>
  <si>
    <t>10.40.27</t>
  </si>
  <si>
    <t>10.40.54</t>
  </si>
  <si>
    <t>10.41</t>
  </si>
  <si>
    <t>10.41.01</t>
  </si>
  <si>
    <t>10.41.02</t>
  </si>
  <si>
    <t>10.41.03</t>
  </si>
  <si>
    <t>10.41.04</t>
  </si>
  <si>
    <t>10.41.05</t>
  </si>
  <si>
    <t>10.41.06</t>
  </si>
  <si>
    <t>10.41.07</t>
  </si>
  <si>
    <t>10.41.09</t>
  </si>
  <si>
    <t>10.43</t>
  </si>
  <si>
    <t>10.43.01</t>
  </si>
  <si>
    <t>10.43.02</t>
  </si>
  <si>
    <t>10.43.03</t>
  </si>
  <si>
    <t>10.43.05</t>
  </si>
  <si>
    <t>10.45</t>
  </si>
  <si>
    <t>10.45.01</t>
  </si>
  <si>
    <t>10.45.02</t>
  </si>
  <si>
    <t>10.45.03</t>
  </si>
  <si>
    <t>10.45.04</t>
  </si>
  <si>
    <t>10.46</t>
  </si>
  <si>
    <t>10.46.03</t>
  </si>
  <si>
    <t>10.46.04</t>
  </si>
  <si>
    <t>10.46.05</t>
  </si>
  <si>
    <t>10.46.10</t>
  </si>
  <si>
    <t>10.47</t>
  </si>
  <si>
    <t>10.47.03</t>
  </si>
  <si>
    <t>10.47.07</t>
  </si>
  <si>
    <t>10.47.08</t>
  </si>
  <si>
    <t>10.47.09</t>
  </si>
  <si>
    <t>10.47.11</t>
  </si>
  <si>
    <t>10.48</t>
  </si>
  <si>
    <t>10.48.01</t>
  </si>
  <si>
    <t>10.48.02</t>
  </si>
  <si>
    <t>10.48.03</t>
  </si>
  <si>
    <t>10.48.05</t>
  </si>
  <si>
    <t>10.48.07</t>
  </si>
  <si>
    <t>10.48.09</t>
  </si>
  <si>
    <t>10.48.10</t>
  </si>
  <si>
    <t>10.48.12</t>
  </si>
  <si>
    <t>10.48.13</t>
  </si>
  <si>
    <t>10.48.15</t>
  </si>
  <si>
    <t>10.48.17</t>
  </si>
  <si>
    <t>10.48.28</t>
  </si>
  <si>
    <t>10.48.29</t>
  </si>
  <si>
    <t>10.48.30</t>
  </si>
  <si>
    <t>10.48.42</t>
  </si>
  <si>
    <t>10.50</t>
  </si>
  <si>
    <t>10.50.01</t>
  </si>
  <si>
    <t>10.50.02</t>
  </si>
  <si>
    <t>10.50.03</t>
  </si>
  <si>
    <t>10.50.12</t>
  </si>
  <si>
    <t>10.50.13</t>
  </si>
  <si>
    <t>10.50.15</t>
  </si>
  <si>
    <t>10.50.20</t>
  </si>
  <si>
    <t>10.50.21</t>
  </si>
  <si>
    <t>10.50.31</t>
  </si>
  <si>
    <t>10.50.40</t>
  </si>
  <si>
    <t>10.70</t>
  </si>
  <si>
    <t>10.70.01</t>
  </si>
  <si>
    <t>10.70.02</t>
  </si>
  <si>
    <t>10.70.03</t>
  </si>
  <si>
    <t>10.70.05</t>
  </si>
  <si>
    <t>10.70.06</t>
  </si>
  <si>
    <t>10.70.07</t>
  </si>
  <si>
    <t>10.70.08</t>
  </si>
  <si>
    <t>10.70.10</t>
  </si>
  <si>
    <t>10.70.11</t>
  </si>
  <si>
    <t>10.70.12</t>
  </si>
  <si>
    <t>10.70.13</t>
  </si>
  <si>
    <t>10.70.14</t>
  </si>
  <si>
    <t>10.70.15</t>
  </si>
  <si>
    <t>10.70.16</t>
  </si>
  <si>
    <t>10.70.17</t>
  </si>
  <si>
    <t>10.70.20</t>
  </si>
  <si>
    <t>10.70.21</t>
  </si>
  <si>
    <t>10.70.22</t>
  </si>
  <si>
    <t>10.70.23</t>
  </si>
  <si>
    <t>10.70.24</t>
  </si>
  <si>
    <t>10.70.25</t>
  </si>
  <si>
    <t>10.70.26</t>
  </si>
  <si>
    <t>10.70.27</t>
  </si>
  <si>
    <t>10.70.28</t>
  </si>
  <si>
    <t>10.70.31</t>
  </si>
  <si>
    <t>10.70.32</t>
  </si>
  <si>
    <t>10.70.33</t>
  </si>
  <si>
    <t>10.70.34</t>
  </si>
  <si>
    <t>10.70.35</t>
  </si>
  <si>
    <t>10.70.36</t>
  </si>
  <si>
    <t>10.70.37</t>
  </si>
  <si>
    <t>10.70.38</t>
  </si>
  <si>
    <t>10.70.39</t>
  </si>
  <si>
    <t>10.70.40</t>
  </si>
  <si>
    <t>10.70.41</t>
  </si>
  <si>
    <t>10.70.84</t>
  </si>
  <si>
    <t>10.70.85</t>
  </si>
  <si>
    <t>10.70.86</t>
  </si>
  <si>
    <t>10.70.87</t>
  </si>
  <si>
    <t>10.70.88</t>
  </si>
  <si>
    <t>10.70.89</t>
  </si>
  <si>
    <t>10.70.90</t>
  </si>
  <si>
    <t>10.70.91</t>
  </si>
  <si>
    <t>10.70.92</t>
  </si>
  <si>
    <t>10.70.93</t>
  </si>
  <si>
    <t>10.70.94</t>
  </si>
  <si>
    <t>10.72</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</si>
  <si>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</si>
  <si>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</si>
  <si>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</si>
  <si>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</si>
  <si>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</si>
  <si>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</si>
  <si>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</si>
  <si>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</si>
  <si>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</si>
  <si>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</si>
  <si>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</si>
  <si>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</si>
  <si>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</si>
  <si>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</si>
  <si>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</si>
  <si>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</si>
  <si>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</si>
  <si>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</si>
  <si>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</si>
  <si>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</si>
  <si>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</si>
  <si>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</si>
  <si>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</si>
  <si>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</si>
  <si>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</si>
  <si>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</si>
  <si>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</si>
  <si>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</si>
  <si>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</si>
  <si>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</si>
  <si>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</si>
  <si>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</si>
  <si>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</si>
  <si>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</si>
  <si>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</si>
  <si>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10.72.44</t>
  </si>
  <si>
    <t>10.72.45</t>
  </si>
  <si>
    <t>10.72.46</t>
  </si>
  <si>
    <t>10.72.47</t>
  </si>
  <si>
    <t>10.72.48</t>
  </si>
  <si>
    <t>10.72.49</t>
  </si>
  <si>
    <t>10.72.50</t>
  </si>
  <si>
    <t>10.72.51</t>
  </si>
  <si>
    <t>10.72.52</t>
  </si>
  <si>
    <t>10.72.53</t>
  </si>
  <si>
    <t>10.72.56</t>
  </si>
  <si>
    <t>10.72.57</t>
  </si>
  <si>
    <t>10.72.58</t>
  </si>
  <si>
    <t>10.72.59</t>
  </si>
  <si>
    <t>10.72.60</t>
  </si>
  <si>
    <t>10.72.61</t>
  </si>
  <si>
    <t>10.72.62</t>
  </si>
  <si>
    <t>10.72.63</t>
  </si>
  <si>
    <t>10.72.64</t>
  </si>
  <si>
    <t>10.72.65</t>
  </si>
  <si>
    <t>10.72.66</t>
  </si>
  <si>
    <t>10.72.67</t>
  </si>
  <si>
    <t>10.72.70</t>
  </si>
  <si>
    <t>10.72.71</t>
  </si>
  <si>
    <t>10.72.72</t>
  </si>
  <si>
    <t>10.72.73</t>
  </si>
  <si>
    <t>10.72.74</t>
  </si>
  <si>
    <t>10.72.75</t>
  </si>
  <si>
    <t>10.72.76</t>
  </si>
  <si>
    <t>10.72.77</t>
  </si>
  <si>
    <t>10.72.78</t>
  </si>
  <si>
    <t>10.72.79</t>
  </si>
  <si>
    <t>10.72.80</t>
  </si>
  <si>
    <t>10.72.81</t>
  </si>
  <si>
    <t>10.72.84</t>
  </si>
  <si>
    <t>10.72.85</t>
  </si>
  <si>
    <t>10.72.86</t>
  </si>
  <si>
    <t>10.72.87</t>
  </si>
  <si>
    <t>10.72.88</t>
  </si>
  <si>
    <t>10.72.89</t>
  </si>
  <si>
    <t>10.72.90</t>
  </si>
  <si>
    <t>10.72.91</t>
  </si>
  <si>
    <t>10.72.92</t>
  </si>
  <si>
    <t>10.72.93</t>
  </si>
  <si>
    <t>10.72.94</t>
  </si>
  <si>
    <t>10.74</t>
  </si>
  <si>
    <t>10.74.01</t>
  </si>
  <si>
    <t>10.74.02</t>
  </si>
  <si>
    <t>10.74.03</t>
  </si>
  <si>
    <t>10.74.04</t>
  </si>
  <si>
    <t>10.74.05</t>
  </si>
  <si>
    <t>10.74.06</t>
  </si>
  <si>
    <t>10.74.21</t>
  </si>
  <si>
    <t>10.74.22</t>
  </si>
  <si>
    <t>10.74.50</t>
  </si>
  <si>
    <t>10.78</t>
  </si>
  <si>
    <t>10.78.01</t>
  </si>
  <si>
    <t>10.79</t>
  </si>
  <si>
    <t>10.79.01</t>
  </si>
  <si>
    <t>10.80</t>
  </si>
  <si>
    <t>10.80.01</t>
  </si>
  <si>
    <t>10.80.02</t>
  </si>
  <si>
    <t>10.80.11</t>
  </si>
  <si>
    <t>10.80.12</t>
  </si>
  <si>
    <t>10.90</t>
  </si>
  <si>
    <t>10.90.01</t>
  </si>
  <si>
    <t>10.90.02</t>
  </si>
  <si>
    <t>10.90.03</t>
  </si>
  <si>
    <t>10.90.04</t>
  </si>
  <si>
    <t>10.90.05</t>
  </si>
  <si>
    <t>10.90.14</t>
  </si>
  <si>
    <t>10.90.15</t>
  </si>
  <si>
    <t>10.90.16</t>
  </si>
  <si>
    <t>10.90.17</t>
  </si>
  <si>
    <t>10.90.18</t>
  </si>
  <si>
    <t>10.90.19</t>
  </si>
  <si>
    <t>10.90.20</t>
  </si>
  <si>
    <t>10.90.22</t>
  </si>
  <si>
    <t>10.90.23</t>
  </si>
  <si>
    <t>10.90.24</t>
  </si>
  <si>
    <t>10.90.25</t>
  </si>
  <si>
    <t>10.90.26</t>
  </si>
  <si>
    <t>10.90.28</t>
  </si>
  <si>
    <t>10.90.29</t>
  </si>
  <si>
    <t>10.90.32</t>
  </si>
  <si>
    <t>10.90.35</t>
  </si>
  <si>
    <t>10.90.38</t>
  </si>
  <si>
    <t>10.90.41</t>
  </si>
  <si>
    <t>10.90.44</t>
  </si>
  <si>
    <t>10.90.48</t>
  </si>
  <si>
    <t>10.90.52</t>
  </si>
  <si>
    <t>10.90.57</t>
  </si>
  <si>
    <t>10.90.77</t>
  </si>
  <si>
    <t>10.90.78</t>
  </si>
  <si>
    <t>10.90.86</t>
  </si>
  <si>
    <t>10.90.87</t>
  </si>
  <si>
    <t>11.01</t>
  </si>
  <si>
    <t>11.01.02</t>
  </si>
  <si>
    <t>11.01.03</t>
  </si>
  <si>
    <t>11.01.04</t>
  </si>
  <si>
    <t>11.01.05</t>
  </si>
  <si>
    <t>11.01.06</t>
  </si>
  <si>
    <t>11.01.07</t>
  </si>
  <si>
    <t>11.01.08</t>
  </si>
  <si>
    <t>11.01.09</t>
  </si>
  <si>
    <t>11.02</t>
  </si>
  <si>
    <t>11.02.04</t>
  </si>
  <si>
    <t>11.02.05</t>
  </si>
  <si>
    <t>11.03</t>
  </si>
  <si>
    <t>11.03.01</t>
  </si>
  <si>
    <t>11.03.02</t>
  </si>
  <si>
    <t>11.03.03</t>
  </si>
  <si>
    <t>11.05</t>
  </si>
  <si>
    <t>11.05.02</t>
  </si>
  <si>
    <t>11.05.03</t>
  </si>
  <si>
    <t>11.05.04</t>
  </si>
  <si>
    <t>11.05.05</t>
  </si>
  <si>
    <t>11.05.06</t>
  </si>
  <si>
    <t>11.05.07</t>
  </si>
  <si>
    <t>11.05.08</t>
  </si>
  <si>
    <t>11.11</t>
  </si>
  <si>
    <t>11.11.01</t>
  </si>
  <si>
    <t>11.11.02</t>
  </si>
  <si>
    <t>11.11.03</t>
  </si>
  <si>
    <t>11.11.04</t>
  </si>
  <si>
    <t>11.11.05</t>
  </si>
  <si>
    <t>11.11.06</t>
  </si>
  <si>
    <t>11.11.10</t>
  </si>
  <si>
    <t>11.11.11</t>
  </si>
  <si>
    <t>11.11.12</t>
  </si>
  <si>
    <t>11.11.13</t>
  </si>
  <si>
    <t>11.11.16</t>
  </si>
  <si>
    <t>11.11.17</t>
  </si>
  <si>
    <t>11.11.18</t>
  </si>
  <si>
    <t>11.11.19</t>
  </si>
  <si>
    <t>11.11.20</t>
  </si>
  <si>
    <t>11.11.21</t>
  </si>
  <si>
    <t>11.11.22</t>
  </si>
  <si>
    <t>11.11.23</t>
  </si>
  <si>
    <t>11.11.24</t>
  </si>
  <si>
    <t>11.11.25</t>
  </si>
  <si>
    <t>11.11.30</t>
  </si>
  <si>
    <t>11.11.31</t>
  </si>
  <si>
    <t>11.11.32</t>
  </si>
  <si>
    <t>11.11.33</t>
  </si>
  <si>
    <t>11.11.34</t>
  </si>
  <si>
    <t>11.11.35</t>
  </si>
  <si>
    <t>11.11.40</t>
  </si>
  <si>
    <t>11.11.41</t>
  </si>
  <si>
    <t>11.11.42</t>
  </si>
  <si>
    <t>11.11.43</t>
  </si>
  <si>
    <t>11.11.44</t>
  </si>
  <si>
    <t>11.11.45</t>
  </si>
  <si>
    <t>11.11.50</t>
  </si>
  <si>
    <t>11.11.51</t>
  </si>
  <si>
    <t>11.11.52</t>
  </si>
  <si>
    <t>11.11.53</t>
  </si>
  <si>
    <t>11.11.54</t>
  </si>
  <si>
    <t>11.11.55</t>
  </si>
  <si>
    <t>11.11.60</t>
  </si>
  <si>
    <t>11.11.61</t>
  </si>
  <si>
    <t>11.11.62</t>
  </si>
  <si>
    <t>11.11.63</t>
  </si>
  <si>
    <t>11.11.64</t>
  </si>
  <si>
    <t>11.11.65</t>
  </si>
  <si>
    <t>11.11.66</t>
  </si>
  <si>
    <t>11.11.67</t>
  </si>
  <si>
    <t>11.11.68</t>
  </si>
  <si>
    <t>11.11.70</t>
  </si>
  <si>
    <t>11.11.73</t>
  </si>
  <si>
    <t>11.11.74</t>
  </si>
  <si>
    <t>11.11.75</t>
  </si>
  <si>
    <t>11.11.76</t>
  </si>
  <si>
    <t>11.12</t>
  </si>
  <si>
    <t>11.12.01</t>
  </si>
  <si>
    <t>11.12.10</t>
  </si>
  <si>
    <t>11.12.11</t>
  </si>
  <si>
    <t>11.12.12</t>
  </si>
  <si>
    <t>11.12.13</t>
  </si>
  <si>
    <t>11.12.14</t>
  </si>
  <si>
    <t>11.12.15</t>
  </si>
  <si>
    <t>11.12.16</t>
  </si>
  <si>
    <t>11.12.17</t>
  </si>
  <si>
    <t>11.12.18</t>
  </si>
  <si>
    <t>11.12.19</t>
  </si>
  <si>
    <t>11.12.20</t>
  </si>
  <si>
    <t>11.12.21</t>
  </si>
  <si>
    <t>11.12.30</t>
  </si>
  <si>
    <t>11.12.31</t>
  </si>
  <si>
    <t>11.14</t>
  </si>
  <si>
    <t>11.14.03</t>
  </si>
  <si>
    <t>11.14.04</t>
  </si>
  <si>
    <t>11.14.06</t>
  </si>
  <si>
    <t>11.14.09</t>
  </si>
  <si>
    <t>11.14.10</t>
  </si>
  <si>
    <t>11.14.11</t>
  </si>
  <si>
    <t>11.14.12</t>
  </si>
  <si>
    <t>11.14.14</t>
  </si>
  <si>
    <t>11.14.16</t>
  </si>
  <si>
    <t>11.14.17</t>
  </si>
  <si>
    <t>11.14.19</t>
  </si>
  <si>
    <t>11.14.20</t>
  </si>
  <si>
    <t>11.14.21</t>
  </si>
  <si>
    <t>11.14.22</t>
  </si>
  <si>
    <t>11.14.23</t>
  </si>
  <si>
    <t>11.14.24</t>
  </si>
  <si>
    <t>11.14.25</t>
  </si>
  <si>
    <t>11.14.26</t>
  </si>
  <si>
    <t>11.14.28</t>
  </si>
  <si>
    <t>11.14.29</t>
  </si>
  <si>
    <t>11.14.30</t>
  </si>
  <si>
    <t>11.14.31</t>
  </si>
  <si>
    <t>11.14.32</t>
  </si>
  <si>
    <t>11.14.33</t>
  </si>
  <si>
    <t>11.14.34</t>
  </si>
  <si>
    <t>11.14.35</t>
  </si>
  <si>
    <t>11.14.37</t>
  </si>
  <si>
    <t>11.14.38</t>
  </si>
  <si>
    <t>11.14.39</t>
  </si>
  <si>
    <t>11.14.40</t>
  </si>
  <si>
    <t>11.14.42</t>
  </si>
  <si>
    <t>11.14.44</t>
  </si>
  <si>
    <t>11.14.46</t>
  </si>
  <si>
    <t>11.14.49</t>
  </si>
  <si>
    <t>11.14.50</t>
  </si>
  <si>
    <t>11.14.51</t>
  </si>
  <si>
    <t>11.14.52</t>
  </si>
  <si>
    <t>11.15</t>
  </si>
  <si>
    <t>11.15.01</t>
  </si>
  <si>
    <t>11.15.02</t>
  </si>
  <si>
    <t>11.15.31</t>
  </si>
  <si>
    <t>11.17</t>
  </si>
  <si>
    <t>11.17.02</t>
  </si>
  <si>
    <t>11.17.06</t>
  </si>
  <si>
    <t>11.17.09</t>
  </si>
  <si>
    <t>11.17.10</t>
  </si>
  <si>
    <t>11.17.15</t>
  </si>
  <si>
    <t>11.17.17</t>
  </si>
  <si>
    <t>11.17.18</t>
  </si>
  <si>
    <t>11.17.20</t>
  </si>
  <si>
    <t>11.17.28</t>
  </si>
  <si>
    <t>11.17.30</t>
  </si>
  <si>
    <t>11.17.36</t>
  </si>
  <si>
    <t>11.18</t>
  </si>
  <si>
    <t>11.18.02</t>
  </si>
  <si>
    <t>11.18.03</t>
  </si>
  <si>
    <t>11.18.11</t>
  </si>
  <si>
    <t>11.18.13</t>
  </si>
  <si>
    <t>11.18.14</t>
  </si>
  <si>
    <t>11.18.17</t>
  </si>
  <si>
    <t>11.18.29</t>
  </si>
  <si>
    <t>11.18.31</t>
  </si>
  <si>
    <t>11.18.33</t>
  </si>
  <si>
    <t>11.20</t>
  </si>
  <si>
    <t>11.20.01</t>
  </si>
  <si>
    <t>11.20.02</t>
  </si>
  <si>
    <t>11.22</t>
  </si>
  <si>
    <t>11.22.01</t>
  </si>
  <si>
    <t>11.22.02</t>
  </si>
  <si>
    <t>11.22.03</t>
  </si>
  <si>
    <t>11.22.05</t>
  </si>
  <si>
    <t>11.22.06</t>
  </si>
  <si>
    <t>11.22.07</t>
  </si>
  <si>
    <t>11.23</t>
  </si>
  <si>
    <t>11.23.04</t>
  </si>
  <si>
    <t>11.23.05</t>
  </si>
  <si>
    <t>11.23.06</t>
  </si>
  <si>
    <t>11.23.07</t>
  </si>
  <si>
    <t>11.23.08</t>
  </si>
  <si>
    <t>11.24</t>
  </si>
  <si>
    <t>11.24.04</t>
  </si>
  <si>
    <t>11.24.05</t>
  </si>
  <si>
    <t>11.24.06</t>
  </si>
  <si>
    <t>11.24.07</t>
  </si>
  <si>
    <t>11.24.08</t>
  </si>
  <si>
    <t>11.24.09</t>
  </si>
  <si>
    <t>11.24.10</t>
  </si>
  <si>
    <t>11.24.11</t>
  </si>
  <si>
    <t>11.24.12</t>
  </si>
  <si>
    <t>11.24.13</t>
  </si>
  <si>
    <t>11.24.14</t>
  </si>
  <si>
    <t>11.24.15</t>
  </si>
  <si>
    <t>11.24.40</t>
  </si>
  <si>
    <t>11.24.41</t>
  </si>
  <si>
    <t>11.24.42</t>
  </si>
  <si>
    <t>11.24.43</t>
  </si>
  <si>
    <t>11.24.44</t>
  </si>
  <si>
    <t>11.24.45</t>
  </si>
  <si>
    <t>11.24.46</t>
  </si>
  <si>
    <t>11.24.47</t>
  </si>
  <si>
    <t>11.24.48</t>
  </si>
  <si>
    <t>11.24.49</t>
  </si>
  <si>
    <t>11.24.50</t>
  </si>
  <si>
    <t>11.24.51</t>
  </si>
  <si>
    <t>11.24.52</t>
  </si>
  <si>
    <t>11.24.53</t>
  </si>
  <si>
    <t>11.24.54</t>
  </si>
  <si>
    <t>11.30</t>
  </si>
  <si>
    <t>11.30.13</t>
  </si>
  <si>
    <t>11.30.14</t>
  </si>
  <si>
    <t>11.30.21</t>
  </si>
  <si>
    <t>11.30.22</t>
  </si>
  <si>
    <t>11.30.23</t>
  </si>
  <si>
    <t>11.30.38</t>
  </si>
  <si>
    <t>11.30.39</t>
  </si>
  <si>
    <t>11.30.40</t>
  </si>
  <si>
    <t>11.30.44</t>
  </si>
  <si>
    <t>11.30.45</t>
  </si>
  <si>
    <t>11.30.46</t>
  </si>
  <si>
    <t>11.30.49</t>
  </si>
  <si>
    <t>11.30.50</t>
  </si>
  <si>
    <t>11.30.51</t>
  </si>
  <si>
    <t>11.30.52</t>
  </si>
  <si>
    <t>11.31</t>
  </si>
  <si>
    <t>11.31.01</t>
  </si>
  <si>
    <t>11.31.02</t>
  </si>
  <si>
    <t>11.31.03</t>
  </si>
  <si>
    <t>11.31.04</t>
  </si>
  <si>
    <t>11.31.06</t>
  </si>
  <si>
    <t>11.31.07</t>
  </si>
  <si>
    <t>11.31.09</t>
  </si>
  <si>
    <t>11.31.10</t>
  </si>
  <si>
    <t>11.31.11</t>
  </si>
  <si>
    <t>11.31.12</t>
  </si>
  <si>
    <t>11.31.13</t>
  </si>
  <si>
    <t>11.31.14</t>
  </si>
  <si>
    <t>11.31.15</t>
  </si>
  <si>
    <t>11.31.16</t>
  </si>
  <si>
    <t>11.37</t>
  </si>
  <si>
    <t>11.37.02</t>
  </si>
  <si>
    <t>11.37.06</t>
  </si>
  <si>
    <t>11.37.07</t>
  </si>
  <si>
    <t>11.37.08</t>
  </si>
  <si>
    <t>11.37.20</t>
  </si>
  <si>
    <t>11.37.21</t>
  </si>
  <si>
    <t>11.37.22</t>
  </si>
  <si>
    <t>11.37.23</t>
  </si>
  <si>
    <t>11.37.24</t>
  </si>
  <si>
    <t>11.37.28</t>
  </si>
  <si>
    <t>11.37.29</t>
  </si>
  <si>
    <t>11.37.30</t>
  </si>
  <si>
    <t>11.37.31</t>
  </si>
  <si>
    <t>11.38</t>
  </si>
  <si>
    <t>11.38.02</t>
  </si>
  <si>
    <t>11.38.03</t>
  </si>
  <si>
    <t>11.38.04</t>
  </si>
  <si>
    <t>11.38.05</t>
  </si>
  <si>
    <t>11.38.06</t>
  </si>
  <si>
    <t>11.38.07</t>
  </si>
  <si>
    <t>11.38.08</t>
  </si>
  <si>
    <t>11.38.09</t>
  </si>
  <si>
    <t>11.38.10</t>
  </si>
  <si>
    <t>11.38.11</t>
  </si>
  <si>
    <t>11.38.12</t>
  </si>
  <si>
    <t>11.43</t>
  </si>
  <si>
    <t>11.43.02</t>
  </si>
  <si>
    <t>11.45</t>
  </si>
  <si>
    <t>11.45.01</t>
  </si>
  <si>
    <t>11.45.02</t>
  </si>
  <si>
    <t>11.45.46</t>
  </si>
  <si>
    <t>11.53</t>
  </si>
  <si>
    <t>11.53.08</t>
  </si>
  <si>
    <t>11.54</t>
  </si>
  <si>
    <t>11.54.02</t>
  </si>
  <si>
    <t>11.54.03</t>
  </si>
  <si>
    <t>11.54.05</t>
  </si>
  <si>
    <t>11.55</t>
  </si>
  <si>
    <t>11.55.01</t>
  </si>
  <si>
    <t>11.55.02</t>
  </si>
  <si>
    <t>11.55.04</t>
  </si>
  <si>
    <t>11.55.06</t>
  </si>
  <si>
    <t>11.55.08</t>
  </si>
  <si>
    <t>11.55.20</t>
  </si>
  <si>
    <t>11.56</t>
  </si>
  <si>
    <t>11.56.01</t>
  </si>
  <si>
    <t>11.56.03</t>
  </si>
  <si>
    <t>11.56.04</t>
  </si>
  <si>
    <t>11.58</t>
  </si>
  <si>
    <t>11.58.01</t>
  </si>
  <si>
    <t>11.58.02</t>
  </si>
  <si>
    <t>11.58.03</t>
  </si>
  <si>
    <t>11.58.04</t>
  </si>
  <si>
    <t>11.58.05</t>
  </si>
  <si>
    <t>11.58.06</t>
  </si>
  <si>
    <t>11.58.08</t>
  </si>
  <si>
    <t>11.58.09</t>
  </si>
  <si>
    <t>11.59</t>
  </si>
  <si>
    <t>11.59.03</t>
  </si>
  <si>
    <t>11.59.04</t>
  </si>
  <si>
    <t>11.59.05</t>
  </si>
  <si>
    <t>11.59.06</t>
  </si>
  <si>
    <t>11.59.07</t>
  </si>
  <si>
    <t>11.59.08</t>
  </si>
  <si>
    <t>11.59.09</t>
  </si>
  <si>
    <t>11.59.11</t>
  </si>
  <si>
    <t>11.59.12</t>
  </si>
  <si>
    <t>11.59.13</t>
  </si>
  <si>
    <t>11.59.14</t>
  </si>
  <si>
    <t>11.59.15</t>
  </si>
  <si>
    <t>11.59.16</t>
  </si>
  <si>
    <t>11.59.17</t>
  </si>
  <si>
    <t>11.59.18</t>
  </si>
  <si>
    <t>11.59.19</t>
  </si>
  <si>
    <t>11.59.20</t>
  </si>
  <si>
    <t>11.59.21</t>
  </si>
  <si>
    <t>11.59.22</t>
  </si>
  <si>
    <t>11.59.23</t>
  </si>
  <si>
    <t>11.59.24</t>
  </si>
  <si>
    <t>11.60</t>
  </si>
  <si>
    <t>11.60.02</t>
  </si>
  <si>
    <t>11.60.03</t>
  </si>
  <si>
    <t>11.60.05</t>
  </si>
  <si>
    <t>11.60.06</t>
  </si>
  <si>
    <t>11.60.07</t>
  </si>
  <si>
    <t>11.60.08</t>
  </si>
  <si>
    <t>11.60.09</t>
  </si>
  <si>
    <t>11.60.10</t>
  </si>
  <si>
    <t>11.60.12</t>
  </si>
  <si>
    <t>11.60.13</t>
  </si>
  <si>
    <t>11.60.14</t>
  </si>
  <si>
    <t>11.60.15</t>
  </si>
  <si>
    <t>11.60.16</t>
  </si>
  <si>
    <t>11.60.17</t>
  </si>
  <si>
    <t>11.60.18</t>
  </si>
  <si>
    <t>11.60.19</t>
  </si>
  <si>
    <t>11.60.20</t>
  </si>
  <si>
    <t>11.60.21</t>
  </si>
  <si>
    <t>11.60.22</t>
  </si>
  <si>
    <t>11.60.23</t>
  </si>
  <si>
    <t>11.60.24</t>
  </si>
  <si>
    <t>11.60.28</t>
  </si>
  <si>
    <t>11.60.29</t>
  </si>
  <si>
    <t>11.60.30</t>
  </si>
  <si>
    <t>11.60.33</t>
  </si>
  <si>
    <t>11.60.34</t>
  </si>
  <si>
    <t>11.60.35</t>
  </si>
  <si>
    <t>11.60.36</t>
  </si>
  <si>
    <t>11.60.37</t>
  </si>
  <si>
    <t>11.60.38</t>
  </si>
  <si>
    <t>11.60.42</t>
  </si>
  <si>
    <t>11.60.43</t>
  </si>
  <si>
    <t>11.60.44</t>
  </si>
  <si>
    <t>11.60.45</t>
  </si>
  <si>
    <t>11.60.46</t>
  </si>
  <si>
    <t>11.60.50</t>
  </si>
  <si>
    <t>11.60.51</t>
  </si>
  <si>
    <t>11.80</t>
  </si>
  <si>
    <t>11.80.01</t>
  </si>
  <si>
    <t>11.80.02</t>
  </si>
  <si>
    <t>11.80.03</t>
  </si>
  <si>
    <t>11.80.04</t>
  </si>
  <si>
    <t>11.80.05</t>
  </si>
  <si>
    <t>11.80.07</t>
  </si>
  <si>
    <t>11.80.09</t>
  </si>
  <si>
    <t>11.80.11</t>
  </si>
  <si>
    <t>11.80.12</t>
  </si>
  <si>
    <t>11.80.13</t>
  </si>
  <si>
    <t>11.80.14</t>
  </si>
  <si>
    <t>11.80.15</t>
  </si>
  <si>
    <t>11.80.20</t>
  </si>
  <si>
    <t>11.81</t>
  </si>
  <si>
    <t>11.81.02</t>
  </si>
  <si>
    <t>11.81.03</t>
  </si>
  <si>
    <t>11.81.09</t>
  </si>
  <si>
    <t>11.82</t>
  </si>
  <si>
    <t>11.82.01</t>
  </si>
  <si>
    <t>11.82.05</t>
  </si>
  <si>
    <t>11.82.06</t>
  </si>
  <si>
    <t>11.82.07</t>
  </si>
  <si>
    <t>11.82.10</t>
  </si>
  <si>
    <t>11.82.15</t>
  </si>
  <si>
    <t>11.82.16</t>
  </si>
  <si>
    <t>11.82.17</t>
  </si>
  <si>
    <t>11.82.18</t>
  </si>
  <si>
    <t>11.82.20</t>
  </si>
  <si>
    <t>11.82.21</t>
  </si>
  <si>
    <t>11.82.50</t>
  </si>
  <si>
    <t>11.82.54</t>
  </si>
  <si>
    <t>11.82.55</t>
  </si>
  <si>
    <t>11.82.56</t>
  </si>
  <si>
    <t>11.82.57</t>
  </si>
  <si>
    <t>11.82.58</t>
  </si>
  <si>
    <t>11.82.59</t>
  </si>
  <si>
    <t>11.82.60</t>
  </si>
  <si>
    <t>11.82.62</t>
  </si>
  <si>
    <t>11.82.64</t>
  </si>
  <si>
    <t>11.82.66</t>
  </si>
  <si>
    <t>11.82.67</t>
  </si>
  <si>
    <t>11.82.70</t>
  </si>
  <si>
    <t>11.83</t>
  </si>
  <si>
    <t>11.83.01</t>
  </si>
  <si>
    <t>11.83.02</t>
  </si>
  <si>
    <t>11.83.03</t>
  </si>
  <si>
    <t>11.83.11</t>
  </si>
  <si>
    <t>11.83.13</t>
  </si>
  <si>
    <t>11.83.14</t>
  </si>
  <si>
    <t>11.84</t>
  </si>
  <si>
    <t>11.84.01</t>
  </si>
  <si>
    <t>11.84.02</t>
  </si>
  <si>
    <t>11.84.03</t>
  </si>
  <si>
    <t>11.85</t>
  </si>
  <si>
    <t>11.85.01</t>
  </si>
  <si>
    <t>11.85.02</t>
  </si>
  <si>
    <t>11.85.03</t>
  </si>
  <si>
    <t>11.85.04</t>
  </si>
  <si>
    <t>11.85.05</t>
  </si>
  <si>
    <t>11.91</t>
  </si>
  <si>
    <t>11.91.01</t>
  </si>
  <si>
    <t>11.91.02</t>
  </si>
  <si>
    <t>11.91.03</t>
  </si>
  <si>
    <t>11.91.04</t>
  </si>
  <si>
    <t>11.91.05</t>
  </si>
  <si>
    <t>11.91.06</t>
  </si>
  <si>
    <t>11.91.09</t>
  </si>
  <si>
    <t>11.92</t>
  </si>
  <si>
    <t>11.92.01</t>
  </si>
  <si>
    <t>11.92.02</t>
  </si>
  <si>
    <t>11.92.03</t>
  </si>
  <si>
    <t>11.92.04</t>
  </si>
  <si>
    <t>11.92.05</t>
  </si>
  <si>
    <t>11.92.06</t>
  </si>
  <si>
    <t>11.92.07</t>
  </si>
  <si>
    <t>11.92.08</t>
  </si>
  <si>
    <t>11.92.09</t>
  </si>
  <si>
    <t>11.92.11</t>
  </si>
  <si>
    <t>11.92.12</t>
  </si>
  <si>
    <t>11.92.13</t>
  </si>
  <si>
    <t>11.92.14</t>
  </si>
  <si>
    <t>11.92.15</t>
  </si>
  <si>
    <t>11.92.16</t>
  </si>
  <si>
    <t>11.92.17</t>
  </si>
  <si>
    <t>11.92.18</t>
  </si>
  <si>
    <t>11.92.19</t>
  </si>
  <si>
    <t>11.92.20</t>
  </si>
  <si>
    <t>11.92.21</t>
  </si>
  <si>
    <t>11.92.22</t>
  </si>
  <si>
    <t>11.92.23</t>
  </si>
  <si>
    <t>11.92.24</t>
  </si>
  <si>
    <t>11.92.25</t>
  </si>
  <si>
    <t>11.92.26</t>
  </si>
  <si>
    <t>11.92.27</t>
  </si>
  <si>
    <t>11.92.28</t>
  </si>
  <si>
    <t>11.92.30</t>
  </si>
  <si>
    <t>11.92.31</t>
  </si>
  <si>
    <t>11.92.32</t>
  </si>
  <si>
    <t>11.92.33</t>
  </si>
  <si>
    <t>11.92.34</t>
  </si>
  <si>
    <t>11.92.42</t>
  </si>
  <si>
    <t>11.92.43</t>
  </si>
  <si>
    <t>11.92.44</t>
  </si>
  <si>
    <t>11.92.45</t>
  </si>
  <si>
    <t>11.92.46</t>
  </si>
  <si>
    <t>11.92.48</t>
  </si>
  <si>
    <t>11.92.49</t>
  </si>
  <si>
    <t>11.93</t>
  </si>
  <si>
    <t>11.93.02</t>
  </si>
  <si>
    <t>12.03</t>
  </si>
  <si>
    <t>12.03.06</t>
  </si>
  <si>
    <t>12.03.07</t>
  </si>
  <si>
    <t>12.03.12</t>
  </si>
  <si>
    <t>12.03.14</t>
  </si>
  <si>
    <t>12.03.21</t>
  </si>
  <si>
    <t>12.03.25</t>
  </si>
  <si>
    <t>12.03.28</t>
  </si>
  <si>
    <t>12.04</t>
  </si>
  <si>
    <t>12.04.05</t>
  </si>
  <si>
    <t>12.04.11</t>
  </si>
  <si>
    <t>12.04.12</t>
  </si>
  <si>
    <t>12.04.13</t>
  </si>
  <si>
    <t>12.04.21</t>
  </si>
  <si>
    <t>12.04.22</t>
  </si>
  <si>
    <t>12.04.23</t>
  </si>
  <si>
    <t>12.04.31</t>
  </si>
  <si>
    <t>12.04.32</t>
  </si>
  <si>
    <t>12.04.33</t>
  </si>
  <si>
    <t>12.04.34</t>
  </si>
  <si>
    <t>12.04.40</t>
  </si>
  <si>
    <t>12.04.41</t>
  </si>
  <si>
    <t>12.10</t>
  </si>
  <si>
    <t>12.10.05</t>
  </si>
  <si>
    <t>12.30</t>
  </si>
  <si>
    <t>12.30.05</t>
  </si>
  <si>
    <t>12.30.10</t>
  </si>
  <si>
    <t>12.30.11</t>
  </si>
  <si>
    <t>12.30.12</t>
  </si>
  <si>
    <t>12.40</t>
  </si>
  <si>
    <t>12.40.05</t>
  </si>
  <si>
    <t>12.40.06</t>
  </si>
  <si>
    <t>12.40.07</t>
  </si>
  <si>
    <t>12.50</t>
  </si>
  <si>
    <t>12.50.08</t>
  </si>
  <si>
    <t>12.50.09</t>
  </si>
  <si>
    <t>12.50.10</t>
  </si>
  <si>
    <t>12.50.21</t>
  </si>
  <si>
    <t>12.50.22</t>
  </si>
  <si>
    <t>12.50.41</t>
  </si>
  <si>
    <t>12.50.43</t>
  </si>
  <si>
    <t>12.50.44</t>
  </si>
  <si>
    <t>13.31</t>
  </si>
  <si>
    <t>13.31.10</t>
  </si>
  <si>
    <t>13.32</t>
  </si>
  <si>
    <t>13.32.01</t>
  </si>
  <si>
    <t>13.32.02</t>
  </si>
  <si>
    <t>13.38</t>
  </si>
  <si>
    <t>13.38.03</t>
  </si>
  <si>
    <t>13.38.27</t>
  </si>
  <si>
    <t>13.38.28</t>
  </si>
  <si>
    <t>13.38.29</t>
  </si>
  <si>
    <t>13.38.30</t>
  </si>
  <si>
    <t>13.40</t>
  </si>
  <si>
    <t>13.40.02</t>
  </si>
  <si>
    <t>13.40.06</t>
  </si>
  <si>
    <t>13.40.07</t>
  </si>
  <si>
    <t>13.40.08</t>
  </si>
  <si>
    <t>13.40.53</t>
  </si>
  <si>
    <t>13.40.55</t>
  </si>
  <si>
    <t>13.40.56</t>
  </si>
  <si>
    <t>13.40.57</t>
  </si>
  <si>
    <t>13.40.58</t>
  </si>
  <si>
    <t>13.40.59</t>
  </si>
  <si>
    <t>13.40.65</t>
  </si>
  <si>
    <t>13.55</t>
  </si>
  <si>
    <t>13.55.01</t>
  </si>
  <si>
    <t>13.55.02</t>
  </si>
  <si>
    <t>13.55.21</t>
  </si>
  <si>
    <t>13.55.30</t>
  </si>
  <si>
    <t>13.55.41</t>
  </si>
  <si>
    <t>13.70</t>
  </si>
  <si>
    <t>13.70.05</t>
  </si>
  <si>
    <t>13.70.06</t>
  </si>
  <si>
    <t>13.70.07</t>
  </si>
  <si>
    <t>13.70.08</t>
  </si>
  <si>
    <t>13.70.18</t>
  </si>
  <si>
    <t>13.70.20</t>
  </si>
  <si>
    <t>13.70.21</t>
  </si>
  <si>
    <t>13.70.23</t>
  </si>
  <si>
    <t>13.70.35</t>
  </si>
  <si>
    <t>13.70.36</t>
  </si>
  <si>
    <t>13.70.37</t>
  </si>
  <si>
    <t>13.70.39</t>
  </si>
  <si>
    <t>13.70.43</t>
  </si>
  <si>
    <t>13.70.62</t>
  </si>
  <si>
    <t>13.72</t>
  </si>
  <si>
    <t>13.72.20</t>
  </si>
  <si>
    <t>13.72.22</t>
  </si>
  <si>
    <t>13.74</t>
  </si>
  <si>
    <t>13.74.05</t>
  </si>
  <si>
    <t>13.74.06</t>
  </si>
  <si>
    <t>13.76</t>
  </si>
  <si>
    <t>13.76.05</t>
  </si>
  <si>
    <t>13.76.09</t>
  </si>
  <si>
    <t>13.76.11</t>
  </si>
  <si>
    <t>13.76.27</t>
  </si>
  <si>
    <t>13.76.29</t>
  </si>
  <si>
    <t>13.76.30</t>
  </si>
  <si>
    <t>13.76.50</t>
  </si>
  <si>
    <t>13.76.52</t>
  </si>
  <si>
    <t>13.78</t>
  </si>
  <si>
    <t>13.78.20</t>
  </si>
  <si>
    <t>13.78.25</t>
  </si>
  <si>
    <t>13.78.55</t>
  </si>
  <si>
    <t>14.05</t>
  </si>
  <si>
    <t>14.05.05</t>
  </si>
  <si>
    <t>14.05.07</t>
  </si>
  <si>
    <t>14.05.21</t>
  </si>
  <si>
    <t>14.05.31</t>
  </si>
  <si>
    <t>14.05.34</t>
  </si>
  <si>
    <t>14.05.41</t>
  </si>
  <si>
    <t>14.05.43</t>
  </si>
  <si>
    <t>14.05.61</t>
  </si>
  <si>
    <t>14.05.71</t>
  </si>
  <si>
    <t>14.05.77</t>
  </si>
  <si>
    <t>14.06</t>
  </si>
  <si>
    <t>14.06.01</t>
  </si>
  <si>
    <t>14.07</t>
  </si>
  <si>
    <t>14.07.01</t>
  </si>
  <si>
    <t>14.15</t>
  </si>
  <si>
    <t>14.15.05</t>
  </si>
  <si>
    <t>14.15.06</t>
  </si>
  <si>
    <t>14.17</t>
  </si>
  <si>
    <t>14.17.09</t>
  </si>
  <si>
    <t>14.17.10</t>
  </si>
  <si>
    <t>14.17.11</t>
  </si>
  <si>
    <t>14.17.12</t>
  </si>
  <si>
    <t>14.17.13</t>
  </si>
  <si>
    <t>14.21</t>
  </si>
  <si>
    <t>14.21.03</t>
  </si>
  <si>
    <t>14.21.05</t>
  </si>
  <si>
    <t>14.21.10</t>
  </si>
  <si>
    <t>14.21.11</t>
  </si>
  <si>
    <t>14.35</t>
  </si>
  <si>
    <t>14.35.02</t>
  </si>
  <si>
    <t>15.02</t>
  </si>
  <si>
    <t>15.02.05</t>
  </si>
  <si>
    <t>15.02.07</t>
  </si>
  <si>
    <t>15.02.09</t>
  </si>
  <si>
    <t>15.02.15</t>
  </si>
  <si>
    <t>15.02.17</t>
  </si>
  <si>
    <t>15.02.19</t>
  </si>
  <si>
    <t>15.03</t>
  </si>
  <si>
    <t>15.03.01</t>
  </si>
  <si>
    <t>15.04</t>
  </si>
  <si>
    <t>15.04.05</t>
  </si>
  <si>
    <t>15.04.06</t>
  </si>
  <si>
    <t>15.05</t>
  </si>
  <si>
    <t>15.05.06</t>
  </si>
  <si>
    <t>15.05.07</t>
  </si>
  <si>
    <t>15.05.16</t>
  </si>
  <si>
    <t>15.05.17</t>
  </si>
  <si>
    <t>15.05.26</t>
  </si>
  <si>
    <t>15.05.27</t>
  </si>
  <si>
    <t>15.06</t>
  </si>
  <si>
    <t>15.06.05</t>
  </si>
  <si>
    <t>15.06.06</t>
  </si>
  <si>
    <t>15.06.07</t>
  </si>
  <si>
    <t>15.07</t>
  </si>
  <si>
    <t>15.07.06</t>
  </si>
  <si>
    <t>15.07.07</t>
  </si>
  <si>
    <t>15.07.16</t>
  </si>
  <si>
    <t>15.07.17</t>
  </si>
  <si>
    <t>15.07.26</t>
  </si>
  <si>
    <t>15.07.27</t>
  </si>
  <si>
    <t>15.08</t>
  </si>
  <si>
    <t>15.08.01</t>
  </si>
  <si>
    <t>15.08.02</t>
  </si>
  <si>
    <t>15.15</t>
  </si>
  <si>
    <t>15.15.05</t>
  </si>
  <si>
    <t>15.17</t>
  </si>
  <si>
    <t>15.17.08</t>
  </si>
  <si>
    <t>15.17.20</t>
  </si>
  <si>
    <t>15.17.22</t>
  </si>
  <si>
    <t>15.20</t>
  </si>
  <si>
    <t>15.20.05</t>
  </si>
  <si>
    <t>15.20.07</t>
  </si>
  <si>
    <t>15.20.09</t>
  </si>
  <si>
    <t>15.22</t>
  </si>
  <si>
    <t>15.22.05</t>
  </si>
  <si>
    <t>15.22.10</t>
  </si>
  <si>
    <t>15.22.11</t>
  </si>
  <si>
    <t>15.22.15</t>
  </si>
  <si>
    <t>15.25</t>
  </si>
  <si>
    <t>15.25.05</t>
  </si>
  <si>
    <t>15.25.25</t>
  </si>
  <si>
    <t>15.25.26</t>
  </si>
  <si>
    <t>15.33</t>
  </si>
  <si>
    <t>15.33.05</t>
  </si>
  <si>
    <t>15.35</t>
  </si>
  <si>
    <t>15.35.25</t>
  </si>
  <si>
    <t>15.35.27</t>
  </si>
  <si>
    <t>15.35.28</t>
  </si>
  <si>
    <t>15.35.29</t>
  </si>
  <si>
    <t>15.36</t>
  </si>
  <si>
    <t>15.36.02</t>
  </si>
  <si>
    <t>15.36.03</t>
  </si>
  <si>
    <t>15.37</t>
  </si>
  <si>
    <t>15.37.05</t>
  </si>
  <si>
    <t>15.37.10</t>
  </si>
  <si>
    <t>15.40</t>
  </si>
  <si>
    <t>15.40.04</t>
  </si>
  <si>
    <t>15.46</t>
  </si>
  <si>
    <t>15.46.02</t>
  </si>
  <si>
    <t>15.46.04</t>
  </si>
  <si>
    <t>15.46.08</t>
  </si>
  <si>
    <t>15.48</t>
  </si>
  <si>
    <t>15.48.02</t>
  </si>
  <si>
    <t>15.48.04</t>
  </si>
  <si>
    <t>15.54</t>
  </si>
  <si>
    <t>15.54.02</t>
  </si>
  <si>
    <t>15.54.03</t>
  </si>
  <si>
    <t>15.54.05</t>
  </si>
  <si>
    <t>15.54.07</t>
  </si>
  <si>
    <t>15.58</t>
  </si>
  <si>
    <t>15.58.02</t>
  </si>
  <si>
    <t>15.58.03</t>
  </si>
  <si>
    <t>15.58.05</t>
  </si>
  <si>
    <t>15.60</t>
  </si>
  <si>
    <t>15.60.20</t>
  </si>
  <si>
    <t>15.60.25</t>
  </si>
  <si>
    <t>15.60.36</t>
  </si>
  <si>
    <t>15.60.40</t>
  </si>
  <si>
    <t>15.60.56</t>
  </si>
  <si>
    <t>15.60.60</t>
  </si>
  <si>
    <t>15.60.61</t>
  </si>
  <si>
    <t>16.02</t>
  </si>
  <si>
    <t>16.02.02</t>
  </si>
  <si>
    <t>16.02.03</t>
  </si>
  <si>
    <t>16.04</t>
  </si>
  <si>
    <t>16.04.05</t>
  </si>
  <si>
    <t>16.06</t>
  </si>
  <si>
    <t>16.06.05</t>
  </si>
  <si>
    <t>16.08</t>
  </si>
  <si>
    <t>16.08.05</t>
  </si>
  <si>
    <t>16.20</t>
  </si>
  <si>
    <t>16.20.01</t>
  </si>
  <si>
    <t>16.20.07</t>
  </si>
  <si>
    <t>16.20.11</t>
  </si>
  <si>
    <t>16.20.15</t>
  </si>
  <si>
    <t>17.01</t>
  </si>
  <si>
    <t>17.01.05</t>
  </si>
  <si>
    <t>17.01.06</t>
  </si>
  <si>
    <t>17.01.08</t>
  </si>
  <si>
    <t>17.01.09</t>
  </si>
  <si>
    <t>17.02</t>
  </si>
  <si>
    <t>17.02.01</t>
  </si>
  <si>
    <t>17.05</t>
  </si>
  <si>
    <t>17.05.05</t>
  </si>
  <si>
    <t>17.05.07</t>
  </si>
  <si>
    <t>17.05.25</t>
  </si>
  <si>
    <t>17.05.26</t>
  </si>
  <si>
    <t>17.05.27</t>
  </si>
  <si>
    <t>17.07</t>
  </si>
  <si>
    <t>17.07.05</t>
  </si>
  <si>
    <t>17.07.06</t>
  </si>
  <si>
    <t>17.07.07</t>
  </si>
  <si>
    <t>17.07.08</t>
  </si>
  <si>
    <t>17.07.09</t>
  </si>
  <si>
    <t>17.07.10</t>
  </si>
  <si>
    <t>17.07.13</t>
  </si>
  <si>
    <t>17.07.14</t>
  </si>
  <si>
    <t>17.07.15</t>
  </si>
  <si>
    <t>17.09</t>
  </si>
  <si>
    <t>17.09.05</t>
  </si>
  <si>
    <t>17.09.07</t>
  </si>
  <si>
    <t>17.09.09</t>
  </si>
  <si>
    <t>17.09.10</t>
  </si>
  <si>
    <t>17.09.11</t>
  </si>
  <si>
    <t>17.09.12</t>
  </si>
  <si>
    <t>17.09.14</t>
  </si>
  <si>
    <t>17.09.16</t>
  </si>
  <si>
    <t>17.15</t>
  </si>
  <si>
    <t>17.15.01</t>
  </si>
  <si>
    <t>17.15.02</t>
  </si>
  <si>
    <t>17.15.03</t>
  </si>
  <si>
    <t>17.15.04</t>
  </si>
  <si>
    <t>17.15.05</t>
  </si>
  <si>
    <t>17.15.07</t>
  </si>
  <si>
    <t>17.15.09</t>
  </si>
  <si>
    <t>17.15.11</t>
  </si>
  <si>
    <t>17.15.12</t>
  </si>
  <si>
    <t>17.15.13</t>
  </si>
  <si>
    <t>17.15.15</t>
  </si>
  <si>
    <t>17.15.17</t>
  </si>
  <si>
    <t>17.15.18</t>
  </si>
  <si>
    <t>17.25</t>
  </si>
  <si>
    <t>17.25.04</t>
  </si>
  <si>
    <t>17.25.21</t>
  </si>
  <si>
    <t>17.25.22</t>
  </si>
  <si>
    <t>17.25.24</t>
  </si>
  <si>
    <t>17.25.25</t>
  </si>
  <si>
    <t>17.25.26</t>
  </si>
  <si>
    <t>17.25.28</t>
  </si>
  <si>
    <t>17.25.30</t>
  </si>
  <si>
    <t>17.25.33</t>
  </si>
  <si>
    <t>17.25.34</t>
  </si>
  <si>
    <t>17.25.35</t>
  </si>
  <si>
    <t>17.25.36</t>
  </si>
  <si>
    <t>17.25.37</t>
  </si>
  <si>
    <t>17.25.38</t>
  </si>
  <si>
    <t>17.30</t>
  </si>
  <si>
    <t>17.30.01</t>
  </si>
  <si>
    <t>17.37</t>
  </si>
  <si>
    <t>17.37.01</t>
  </si>
  <si>
    <t>17.37.03</t>
  </si>
  <si>
    <t>17.41</t>
  </si>
  <si>
    <t>17.41.05</t>
  </si>
  <si>
    <t>17.41.06</t>
  </si>
  <si>
    <t>17.41.07</t>
  </si>
  <si>
    <t>17.42</t>
  </si>
  <si>
    <t>17.42.05</t>
  </si>
  <si>
    <t>17.42.07</t>
  </si>
  <si>
    <t>17.42.15</t>
  </si>
  <si>
    <t>17.44</t>
  </si>
  <si>
    <t>17.44.01</t>
  </si>
  <si>
    <t>17.44.03</t>
  </si>
  <si>
    <t>17.44.05</t>
  </si>
  <si>
    <t>17.44.07</t>
  </si>
  <si>
    <t>17.45</t>
  </si>
  <si>
    <t>17.45.05</t>
  </si>
  <si>
    <t>17.50</t>
  </si>
  <si>
    <t>17.50.01</t>
  </si>
  <si>
    <t>17.50.11</t>
  </si>
  <si>
    <t>18.02</t>
  </si>
  <si>
    <t>18.02.05</t>
  </si>
  <si>
    <t>18.02.08</t>
  </si>
  <si>
    <t>18.02.13</t>
  </si>
  <si>
    <t>18.02.17</t>
  </si>
  <si>
    <t>18.02.23</t>
  </si>
  <si>
    <t>18.05</t>
  </si>
  <si>
    <t>18.05.03</t>
  </si>
  <si>
    <t>18.05.05</t>
  </si>
  <si>
    <t>18.05.10</t>
  </si>
  <si>
    <t>18.05.17</t>
  </si>
  <si>
    <t>18.05.21</t>
  </si>
  <si>
    <t>18.05.22</t>
  </si>
  <si>
    <t>18.05.23</t>
  </si>
  <si>
    <t>18.05.24</t>
  </si>
  <si>
    <t>18.05.25</t>
  </si>
  <si>
    <t>18.05.26</t>
  </si>
  <si>
    <t>18.05.27</t>
  </si>
  <si>
    <t>18.05.28</t>
  </si>
  <si>
    <t>18.05.29</t>
  </si>
  <si>
    <t>18.06</t>
  </si>
  <si>
    <t>18.06.01</t>
  </si>
  <si>
    <t>18.06.02</t>
  </si>
  <si>
    <t>18.06.04</t>
  </si>
  <si>
    <t>18.06.05</t>
  </si>
  <si>
    <t>18.06.06</t>
  </si>
  <si>
    <t>18.06.07</t>
  </si>
  <si>
    <t>18.06.20</t>
  </si>
  <si>
    <t>18.06.21</t>
  </si>
  <si>
    <t>18.06.22</t>
  </si>
  <si>
    <t>18.06.30</t>
  </si>
  <si>
    <t>18.06.31</t>
  </si>
  <si>
    <t>18.08</t>
  </si>
  <si>
    <t>18.08.05</t>
  </si>
  <si>
    <t>18.08.08</t>
  </si>
  <si>
    <t>18.08.27</t>
  </si>
  <si>
    <t>18.08.31</t>
  </si>
  <si>
    <t>18.08.33</t>
  </si>
  <si>
    <t>18.08.39</t>
  </si>
  <si>
    <t>18.08.41</t>
  </si>
  <si>
    <t>18.08.86</t>
  </si>
  <si>
    <t>18.08.92</t>
  </si>
  <si>
    <t>18.08.97</t>
  </si>
  <si>
    <t>18.09</t>
  </si>
  <si>
    <t>18.09.09</t>
  </si>
  <si>
    <t>18.09.10</t>
  </si>
  <si>
    <t>18.09.12</t>
  </si>
  <si>
    <t>18.09.13</t>
  </si>
  <si>
    <t>18.09.16</t>
  </si>
  <si>
    <t>18.10</t>
  </si>
  <si>
    <t>18.10.01</t>
  </si>
  <si>
    <t>18.10.02</t>
  </si>
  <si>
    <t>18.10.03</t>
  </si>
  <si>
    <t>18.10.05</t>
  </si>
  <si>
    <t>18.10.06</t>
  </si>
  <si>
    <t>18.30</t>
  </si>
  <si>
    <t>18.30.08</t>
  </si>
  <si>
    <t>18.30.20</t>
  </si>
  <si>
    <t>18.30.22</t>
  </si>
  <si>
    <t>18.30.34</t>
  </si>
  <si>
    <t>18.30.35</t>
  </si>
  <si>
    <t>18.30.54</t>
  </si>
  <si>
    <t>18.30.55</t>
  </si>
  <si>
    <t>18.41</t>
  </si>
  <si>
    <t>18.41.01</t>
  </si>
  <si>
    <t>18.41.04</t>
  </si>
  <si>
    <t>18.41.05</t>
  </si>
  <si>
    <t>18.41.06</t>
  </si>
  <si>
    <t>18.41.07</t>
  </si>
  <si>
    <t>18.52</t>
  </si>
  <si>
    <t>18.52.27</t>
  </si>
  <si>
    <t>19.03</t>
  </si>
  <si>
    <t>19.03.01</t>
  </si>
  <si>
    <t>19.03.03</t>
  </si>
  <si>
    <t>19.03.04</t>
  </si>
  <si>
    <t>19.03.05</t>
  </si>
  <si>
    <t>19.03.08</t>
  </si>
  <si>
    <t>19.04</t>
  </si>
  <si>
    <t>19.04.01</t>
  </si>
  <si>
    <t>19.04.02</t>
  </si>
  <si>
    <t>19.04.03</t>
  </si>
  <si>
    <t>19.04.04</t>
  </si>
  <si>
    <t>19.04.05</t>
  </si>
  <si>
    <t>19.04.06</t>
  </si>
  <si>
    <t>19.04.07</t>
  </si>
  <si>
    <t>19.04.09</t>
  </si>
  <si>
    <t>19.04.11</t>
  </si>
  <si>
    <t>19.05</t>
  </si>
  <si>
    <t>19.05.01</t>
  </si>
  <si>
    <t>19.05.02</t>
  </si>
  <si>
    <t>19.05.03</t>
  </si>
  <si>
    <t>19.05.04</t>
  </si>
  <si>
    <t>19.05.05</t>
  </si>
  <si>
    <t>19.05.06</t>
  </si>
  <si>
    <t>19.05.07</t>
  </si>
  <si>
    <t>19.05.09</t>
  </si>
  <si>
    <t>19.05.11</t>
  </si>
  <si>
    <t>19.06</t>
  </si>
  <si>
    <t>19.06.03</t>
  </si>
  <si>
    <t>19.06.04</t>
  </si>
  <si>
    <t>19.06.05</t>
  </si>
  <si>
    <t>19.06.07</t>
  </si>
  <si>
    <t>19.06.09</t>
  </si>
  <si>
    <t>19.06.11</t>
  </si>
  <si>
    <t>19.07</t>
  </si>
  <si>
    <t>19.07.01</t>
  </si>
  <si>
    <t>19.08</t>
  </si>
  <si>
    <t>19.08.01</t>
  </si>
  <si>
    <t>19.09</t>
  </si>
  <si>
    <t>19.09.01</t>
  </si>
  <si>
    <t>19.10</t>
  </si>
  <si>
    <t>19.10.02</t>
  </si>
  <si>
    <t>19.10.03</t>
  </si>
  <si>
    <t>19.10.04</t>
  </si>
  <si>
    <t>19.10.05</t>
  </si>
  <si>
    <t>19.10.06</t>
  </si>
  <si>
    <t>19.10.07</t>
  </si>
  <si>
    <t>19.10.08</t>
  </si>
  <si>
    <t>19.10.09</t>
  </si>
  <si>
    <t>19.10.10</t>
  </si>
  <si>
    <t>19.10.11</t>
  </si>
  <si>
    <t>19.11</t>
  </si>
  <si>
    <t>19.11.01</t>
  </si>
  <si>
    <t>19.11.02</t>
  </si>
  <si>
    <t>19.12</t>
  </si>
  <si>
    <t>19.12.01</t>
  </si>
  <si>
    <t>19.12.02</t>
  </si>
  <si>
    <t>19.13</t>
  </si>
  <si>
    <t>19.13.01</t>
  </si>
  <si>
    <t>19.13.02</t>
  </si>
  <si>
    <t>19.14</t>
  </si>
  <si>
    <t>19.14.01</t>
  </si>
  <si>
    <t>19.14.02</t>
  </si>
  <si>
    <t>19.15</t>
  </si>
  <si>
    <t>19.15.02</t>
  </si>
  <si>
    <t>19.15.03</t>
  </si>
  <si>
    <t>19.15.04</t>
  </si>
  <si>
    <t>19.15.05</t>
  </si>
  <si>
    <t>19.15.06</t>
  </si>
  <si>
    <t>19.15.07</t>
  </si>
  <si>
    <t>19.15.08</t>
  </si>
  <si>
    <t>19.15.09</t>
  </si>
  <si>
    <t>19.15.10</t>
  </si>
  <si>
    <t>19.15.11</t>
  </si>
  <si>
    <t>19.16</t>
  </si>
  <si>
    <t>19.16.02</t>
  </si>
  <si>
    <t>19.16.03</t>
  </si>
  <si>
    <t>19.16.04</t>
  </si>
  <si>
    <t>19.16.05</t>
  </si>
  <si>
    <t>19.16.06</t>
  </si>
  <si>
    <t>19.16.07</t>
  </si>
  <si>
    <t>19.16.08</t>
  </si>
  <si>
    <t>19.16.09</t>
  </si>
  <si>
    <t>19.16.10</t>
  </si>
  <si>
    <t>19.16.11</t>
  </si>
  <si>
    <t>19.17</t>
  </si>
  <si>
    <t>19.17.02</t>
  </si>
  <si>
    <t>19.17.03</t>
  </si>
  <si>
    <t>19.17.04</t>
  </si>
  <si>
    <t>19.17.05</t>
  </si>
  <si>
    <t>19.17.06</t>
  </si>
  <si>
    <t>19.17.07</t>
  </si>
  <si>
    <t>19.17.08</t>
  </si>
  <si>
    <t>19.17.09</t>
  </si>
  <si>
    <t>19.17.10</t>
  </si>
  <si>
    <t>19.17.11</t>
  </si>
  <si>
    <t>19.18</t>
  </si>
  <si>
    <t>19.18.02</t>
  </si>
  <si>
    <t>19.18.03</t>
  </si>
  <si>
    <t>19.18.04</t>
  </si>
  <si>
    <t>19.18.05</t>
  </si>
  <si>
    <t>19.18.06</t>
  </si>
  <si>
    <t>19.18.07</t>
  </si>
  <si>
    <t>19.18.08</t>
  </si>
  <si>
    <t>19.18.09</t>
  </si>
  <si>
    <t>19.18.10</t>
  </si>
  <si>
    <t>19.18.11</t>
  </si>
  <si>
    <t>19.19</t>
  </si>
  <si>
    <t>19.19.02</t>
  </si>
  <si>
    <t>19.19.03</t>
  </si>
  <si>
    <t>19.19.04</t>
  </si>
  <si>
    <t>19.19.05</t>
  </si>
  <si>
    <t>19.19.06</t>
  </si>
  <si>
    <t>19.19.07</t>
  </si>
  <si>
    <t>19.19.08</t>
  </si>
  <si>
    <t>19.19.09</t>
  </si>
  <si>
    <t>19.19.10</t>
  </si>
  <si>
    <t>19.19.11</t>
  </si>
  <si>
    <t>19.20</t>
  </si>
  <si>
    <t>19.20.02</t>
  </si>
  <si>
    <t>19.20.03</t>
  </si>
  <si>
    <t>19.20.04</t>
  </si>
  <si>
    <t>19.20.05</t>
  </si>
  <si>
    <t>19.20.06</t>
  </si>
  <si>
    <t>19.20.07</t>
  </si>
  <si>
    <t>19.20.08</t>
  </si>
  <si>
    <t>19.20.09</t>
  </si>
  <si>
    <t>19.20.10</t>
  </si>
  <si>
    <t>19.20.11</t>
  </si>
  <si>
    <t>19.21</t>
  </si>
  <si>
    <t>19.21.01</t>
  </si>
  <si>
    <t>19.21.02</t>
  </si>
  <si>
    <t>19.22</t>
  </si>
  <si>
    <t>19.22.02</t>
  </si>
  <si>
    <t>19.22.03</t>
  </si>
  <si>
    <t>19.22.04</t>
  </si>
  <si>
    <t>19.23</t>
  </si>
  <si>
    <t>19.23.02</t>
  </si>
  <si>
    <t>19.23.03</t>
  </si>
  <si>
    <t>19.23.04</t>
  </si>
  <si>
    <t>19.23.05</t>
  </si>
  <si>
    <t>19.23.06</t>
  </si>
  <si>
    <t>19.23.07</t>
  </si>
  <si>
    <t>19.23.08</t>
  </si>
  <si>
    <t>19.23.09</t>
  </si>
  <si>
    <t>19.23.10</t>
  </si>
  <si>
    <t>19.23.11</t>
  </si>
  <si>
    <t>19.24</t>
  </si>
  <si>
    <t>19.24.02</t>
  </si>
  <si>
    <t>19.24.03</t>
  </si>
  <si>
    <t>19.24.04</t>
  </si>
  <si>
    <t>19.24.05</t>
  </si>
  <si>
    <t>19.24.06</t>
  </si>
  <si>
    <t>19.24.07</t>
  </si>
  <si>
    <t>19.24.08</t>
  </si>
  <si>
    <t>19.24.09</t>
  </si>
  <si>
    <t>19.24.10</t>
  </si>
  <si>
    <t>19.24.11</t>
  </si>
  <si>
    <t>19.25</t>
  </si>
  <si>
    <t>19.25.01</t>
  </si>
  <si>
    <t>19.25.02</t>
  </si>
  <si>
    <t>19.25.03</t>
  </si>
  <si>
    <t>19.27</t>
  </si>
  <si>
    <t>19.27.01</t>
  </si>
  <si>
    <t>19.27.02</t>
  </si>
  <si>
    <t>19.28</t>
  </si>
  <si>
    <t>19.28.01</t>
  </si>
  <si>
    <t>19.28.02</t>
  </si>
  <si>
    <t>19.29</t>
  </si>
  <si>
    <t>19.29.01</t>
  </si>
  <si>
    <t>19.29.02</t>
  </si>
  <si>
    <t>19.30</t>
  </si>
  <si>
    <t>19.30.04</t>
  </si>
  <si>
    <t>19.30.05</t>
  </si>
  <si>
    <t>19.30.06</t>
  </si>
  <si>
    <t>19.31</t>
  </si>
  <si>
    <t>19.31.01</t>
  </si>
  <si>
    <t>19.31.02</t>
  </si>
  <si>
    <t>19.31.03</t>
  </si>
  <si>
    <t>19.31.04</t>
  </si>
  <si>
    <t>19.31.05</t>
  </si>
  <si>
    <t>19.31.07</t>
  </si>
  <si>
    <t>19.31.08</t>
  </si>
  <si>
    <t>19.31.09</t>
  </si>
  <si>
    <t>19.31.10</t>
  </si>
  <si>
    <t>19.31.15</t>
  </si>
  <si>
    <t>19.32</t>
  </si>
  <si>
    <t>19.32.01</t>
  </si>
  <si>
    <t>19.32.02</t>
  </si>
  <si>
    <t>19.33</t>
  </si>
  <si>
    <t>19.33.01</t>
  </si>
  <si>
    <t>19.33.02</t>
  </si>
  <si>
    <t>19.51</t>
  </si>
  <si>
    <t>19.51.01</t>
  </si>
  <si>
    <t>19.52</t>
  </si>
  <si>
    <t>19.52.03</t>
  </si>
  <si>
    <t>19.52.05</t>
  </si>
  <si>
    <t>19.52.07</t>
  </si>
  <si>
    <t>19.52.09</t>
  </si>
  <si>
    <t>19.53</t>
  </si>
  <si>
    <t>19.53.01</t>
  </si>
  <si>
    <t>19.56</t>
  </si>
  <si>
    <t>19.56.01</t>
  </si>
  <si>
    <t>19.56.02</t>
  </si>
  <si>
    <t>19.56.03</t>
  </si>
  <si>
    <t>19.56.04</t>
  </si>
  <si>
    <t>19.59</t>
  </si>
  <si>
    <t>19.59.01</t>
  </si>
  <si>
    <t>19.59.02</t>
  </si>
  <si>
    <t>19.59.03</t>
  </si>
  <si>
    <t>19.60</t>
  </si>
  <si>
    <t>19.60.01</t>
  </si>
  <si>
    <t>19.60.02</t>
  </si>
  <si>
    <t>19.60.03</t>
  </si>
  <si>
    <t>19.70</t>
  </si>
  <si>
    <t>19.70.03</t>
  </si>
  <si>
    <t>19.70.04</t>
  </si>
  <si>
    <t>19.70.05</t>
  </si>
  <si>
    <t>19.70.06</t>
  </si>
  <si>
    <t>19.70.07</t>
  </si>
  <si>
    <t>19.70.09</t>
  </si>
  <si>
    <t>20.01</t>
  </si>
  <si>
    <t>20.01.01</t>
  </si>
  <si>
    <t>20.01.02</t>
  </si>
  <si>
    <t>20.03</t>
  </si>
  <si>
    <t>20.03.01</t>
  </si>
  <si>
    <t>20.04</t>
  </si>
  <si>
    <t>20.04.03</t>
  </si>
  <si>
    <t>20.04.04</t>
  </si>
  <si>
    <t>20.05</t>
  </si>
  <si>
    <t>20.05.03</t>
  </si>
  <si>
    <t>20.05.04</t>
  </si>
  <si>
    <t>20.06</t>
  </si>
  <si>
    <t>20.06.03</t>
  </si>
  <si>
    <t>20.06.04</t>
  </si>
  <si>
    <t>20.06.05</t>
  </si>
  <si>
    <t>20.06.10</t>
  </si>
  <si>
    <t>20.07</t>
  </si>
  <si>
    <t>20.07.03</t>
  </si>
  <si>
    <t>20.10</t>
  </si>
  <si>
    <t>20.10.02</t>
  </si>
  <si>
    <t>20.10.03</t>
  </si>
  <si>
    <t>20.11</t>
  </si>
  <si>
    <t>20.11.01</t>
  </si>
  <si>
    <t>20.12</t>
  </si>
  <si>
    <t>20.12.01</t>
  </si>
  <si>
    <t>20.13</t>
  </si>
  <si>
    <t>20.13.05</t>
  </si>
  <si>
    <t>20.15</t>
  </si>
  <si>
    <t>20.15.01</t>
  </si>
  <si>
    <t>20.16</t>
  </si>
  <si>
    <t>20.16.01</t>
  </si>
  <si>
    <t>20.16.02</t>
  </si>
  <si>
    <t>20.17</t>
  </si>
  <si>
    <t>20.17.01</t>
  </si>
  <si>
    <t>20.18</t>
  </si>
  <si>
    <t>20.18.01</t>
  </si>
  <si>
    <t>20.19</t>
  </si>
  <si>
    <t>20.19.10</t>
  </si>
  <si>
    <t>20.19.11</t>
  </si>
  <si>
    <t>20.19.14</t>
  </si>
  <si>
    <t>20.20</t>
  </si>
  <si>
    <t>20.20.01</t>
  </si>
  <si>
    <t>20.20.02</t>
  </si>
  <si>
    <t>21.03</t>
  </si>
  <si>
    <t>21.03.03</t>
  </si>
  <si>
    <t>21.03.15</t>
  </si>
  <si>
    <t>21.03.16</t>
  </si>
  <si>
    <t>21.04</t>
  </si>
  <si>
    <t>21.04.01</t>
  </si>
  <si>
    <t>21.04.02</t>
  </si>
  <si>
    <t>21.05</t>
  </si>
  <si>
    <t>21.05.01</t>
  </si>
  <si>
    <t>21.05.03</t>
  </si>
  <si>
    <t>21.06</t>
  </si>
  <si>
    <t>21.06.01</t>
  </si>
  <si>
    <t>21.06.02</t>
  </si>
  <si>
    <t>21.06.03</t>
  </si>
  <si>
    <t>21.07</t>
  </si>
  <si>
    <t>21.07.01</t>
  </si>
  <si>
    <t>21.08</t>
  </si>
  <si>
    <t>21.08.08</t>
  </si>
  <si>
    <t>21.09</t>
  </si>
  <si>
    <t>21.09.02</t>
  </si>
  <si>
    <t>21.09.03</t>
  </si>
  <si>
    <t>21.11</t>
  </si>
  <si>
    <t>21.11.03</t>
  </si>
  <si>
    <t>21.11.08</t>
  </si>
  <si>
    <t>21.11.13</t>
  </si>
  <si>
    <t>21.11.18</t>
  </si>
  <si>
    <t>21.12</t>
  </si>
  <si>
    <t>21.12.01</t>
  </si>
  <si>
    <t>21.15</t>
  </si>
  <si>
    <t>21.15.02</t>
  </si>
  <si>
    <t>21.15.04</t>
  </si>
  <si>
    <t>21.15.05</t>
  </si>
  <si>
    <t>21.15.07</t>
  </si>
  <si>
    <t>21.20</t>
  </si>
  <si>
    <t>21.20.01</t>
  </si>
  <si>
    <t>21.25</t>
  </si>
  <si>
    <t>21.25.01</t>
  </si>
  <si>
    <t>21.25.02</t>
  </si>
  <si>
    <t>21.29</t>
  </si>
  <si>
    <t>21.29.01</t>
  </si>
  <si>
    <t>21.29.02</t>
  </si>
  <si>
    <t>21.30</t>
  </si>
  <si>
    <t>21.30.06</t>
  </si>
  <si>
    <t>21.30.07</t>
  </si>
  <si>
    <t>21.30.08</t>
  </si>
  <si>
    <t>21.31</t>
  </si>
  <si>
    <t>21.31.01</t>
  </si>
  <si>
    <t>21.31.02</t>
  </si>
  <si>
    <t>21.31.07</t>
  </si>
  <si>
    <t>21.31.08</t>
  </si>
  <si>
    <t>21.32</t>
  </si>
  <si>
    <t>21.32.01</t>
  </si>
  <si>
    <t>21.32.02</t>
  </si>
  <si>
    <t>21.32.03</t>
  </si>
  <si>
    <t>21.32.04</t>
  </si>
  <si>
    <t>21.32.05</t>
  </si>
  <si>
    <t>21.33</t>
  </si>
  <si>
    <t>21.33.01</t>
  </si>
  <si>
    <t>21.33.02</t>
  </si>
  <si>
    <t>21.33.03</t>
  </si>
  <si>
    <t>21.33.04</t>
  </si>
  <si>
    <t>21.33.05</t>
  </si>
  <si>
    <t>21.33.40</t>
  </si>
  <si>
    <t>21.33.41</t>
  </si>
  <si>
    <t>21.33.42</t>
  </si>
  <si>
    <t>21.33.50</t>
  </si>
  <si>
    <t>21.33.51</t>
  </si>
  <si>
    <t>21.33.70</t>
  </si>
  <si>
    <t>21.34</t>
  </si>
  <si>
    <t>21.34.01</t>
  </si>
  <si>
    <t>21.34.05</t>
  </si>
  <si>
    <t>21.40</t>
  </si>
  <si>
    <t>21.40.01</t>
  </si>
  <si>
    <t>21.40.02</t>
  </si>
  <si>
    <t>21.40.03</t>
  </si>
  <si>
    <t>21.40.04</t>
  </si>
  <si>
    <t>21.40.05</t>
  </si>
  <si>
    <t>40.05</t>
  </si>
  <si>
    <t>40.05.01</t>
  </si>
  <si>
    <t>40.05.03</t>
  </si>
  <si>
    <t>40.05.05</t>
  </si>
  <si>
    <t>40.06</t>
  </si>
  <si>
    <t>40.06.01</t>
  </si>
  <si>
    <t>40.06.03</t>
  </si>
  <si>
    <t>40.06.05</t>
  </si>
  <si>
    <t>40.07</t>
  </si>
  <si>
    <t>40.07.01</t>
  </si>
  <si>
    <t>40.07.03</t>
  </si>
  <si>
    <t>40.07.05</t>
  </si>
  <si>
    <t>40.07.08</t>
  </si>
  <si>
    <t>40.07.10</t>
  </si>
  <si>
    <t>40.07.12</t>
  </si>
  <si>
    <t>40.08</t>
  </si>
  <si>
    <t>40.08.05</t>
  </si>
  <si>
    <t>40.08.07</t>
  </si>
  <si>
    <t>40.08.09</t>
  </si>
  <si>
    <t>40.08.14</t>
  </si>
  <si>
    <t>40.08.17</t>
  </si>
  <si>
    <t>40.08.19</t>
  </si>
  <si>
    <t>40.08.21</t>
  </si>
  <si>
    <t>40.08.23</t>
  </si>
  <si>
    <t>40.08.25</t>
  </si>
  <si>
    <t>40.09</t>
  </si>
  <si>
    <t>40.09.05</t>
  </si>
  <si>
    <t>40.09.07</t>
  </si>
  <si>
    <t>40.09.09</t>
  </si>
  <si>
    <t>40.09.14</t>
  </si>
  <si>
    <t>40.09.17</t>
  </si>
  <si>
    <t>40.09.19</t>
  </si>
  <si>
    <t>40.09.21</t>
  </si>
  <si>
    <t>40.09.23</t>
  </si>
  <si>
    <t>40.09.25</t>
  </si>
  <si>
    <t>40.10</t>
  </si>
  <si>
    <t>40.10.05</t>
  </si>
  <si>
    <t>40.10.07</t>
  </si>
  <si>
    <t>40.10.09</t>
  </si>
  <si>
    <t>40.10.14</t>
  </si>
  <si>
    <t>40.10.17</t>
  </si>
  <si>
    <t>40.10.19</t>
  </si>
  <si>
    <t>40.10.21</t>
  </si>
  <si>
    <t>40.10.23</t>
  </si>
  <si>
    <t>40.10.25</t>
  </si>
  <si>
    <t>40.11</t>
  </si>
  <si>
    <t>40.11.01</t>
  </si>
  <si>
    <t>40.12</t>
  </si>
  <si>
    <t>40.12.05</t>
  </si>
  <si>
    <t>40.12.07</t>
  </si>
  <si>
    <t>40.12.09</t>
  </si>
  <si>
    <t>40.12.14</t>
  </si>
  <si>
    <t>40.12.17</t>
  </si>
  <si>
    <t>40.12.19</t>
  </si>
  <si>
    <t>40.12.21</t>
  </si>
  <si>
    <t>40.12.23</t>
  </si>
  <si>
    <t>40.12.25</t>
  </si>
  <si>
    <t>40.13</t>
  </si>
  <si>
    <t>40.13.05</t>
  </si>
  <si>
    <t>40.13.07</t>
  </si>
  <si>
    <t>40.13.09</t>
  </si>
  <si>
    <t>40.13.14</t>
  </si>
  <si>
    <t>40.13.17</t>
  </si>
  <si>
    <t>40.13.19</t>
  </si>
  <si>
    <t>40.13.21</t>
  </si>
  <si>
    <t>40.13.23</t>
  </si>
  <si>
    <t>40.13.25</t>
  </si>
  <si>
    <t>40.14</t>
  </si>
  <si>
    <t>40.14.05</t>
  </si>
  <si>
    <t>40.14.07</t>
  </si>
  <si>
    <t>40.14.09</t>
  </si>
  <si>
    <t>40.14.14</t>
  </si>
  <si>
    <t>40.14.17</t>
  </si>
  <si>
    <t>40.14.19</t>
  </si>
  <si>
    <t>40.14.21</t>
  </si>
  <si>
    <t>40.14.23</t>
  </si>
  <si>
    <t>40.14.25</t>
  </si>
  <si>
    <t>40.17</t>
  </si>
  <si>
    <t>40.17.29</t>
  </si>
  <si>
    <t>40.17.31</t>
  </si>
  <si>
    <t>40.17.32</t>
  </si>
  <si>
    <t>40.17.33</t>
  </si>
  <si>
    <t>40.17.35</t>
  </si>
  <si>
    <t>40.17.46</t>
  </si>
  <si>
    <t>40.17.49</t>
  </si>
  <si>
    <t>40.17.50</t>
  </si>
  <si>
    <t>40.17.52</t>
  </si>
  <si>
    <t>40.18</t>
  </si>
  <si>
    <t>40.18.32</t>
  </si>
  <si>
    <t>40.18.33</t>
  </si>
  <si>
    <t>40.18.35</t>
  </si>
  <si>
    <t>40.18.46</t>
  </si>
  <si>
    <t>40.18.49</t>
  </si>
  <si>
    <t>40.18.50</t>
  </si>
  <si>
    <t>40.18.52</t>
  </si>
  <si>
    <t>40.19</t>
  </si>
  <si>
    <t>40.19.01</t>
  </si>
  <si>
    <t>40.20</t>
  </si>
  <si>
    <t>40.20.05</t>
  </si>
  <si>
    <t>40.20.07</t>
  </si>
  <si>
    <t>40.20.11</t>
  </si>
  <si>
    <t>40.20.15</t>
  </si>
  <si>
    <t>40.20.17</t>
  </si>
  <si>
    <t>40.20.25</t>
  </si>
  <si>
    <t>40.20.27</t>
  </si>
  <si>
    <t>40.20.80</t>
  </si>
  <si>
    <t>40.20.81</t>
  </si>
  <si>
    <t>40.20.82</t>
  </si>
  <si>
    <t>40.20.83</t>
  </si>
  <si>
    <t>40.22</t>
  </si>
  <si>
    <t>40.22.05</t>
  </si>
  <si>
    <t>40.22.10</t>
  </si>
  <si>
    <t>40.22.12</t>
  </si>
  <si>
    <t>40.22.20</t>
  </si>
  <si>
    <t>40.22.30</t>
  </si>
  <si>
    <t>40.24</t>
  </si>
  <si>
    <t>40.24.11</t>
  </si>
  <si>
    <t>40.24.13</t>
  </si>
  <si>
    <t>40.24.15</t>
  </si>
  <si>
    <t>40.24.17</t>
  </si>
  <si>
    <t>40.24.19</t>
  </si>
  <si>
    <t>40.24.21</t>
  </si>
  <si>
    <t>40.24.23</t>
  </si>
  <si>
    <t>40.24.25</t>
  </si>
  <si>
    <t>40.26</t>
  </si>
  <si>
    <t>40.26.05</t>
  </si>
  <si>
    <t>40.30</t>
  </si>
  <si>
    <t>40.30.05</t>
  </si>
  <si>
    <t>40.30.06</t>
  </si>
  <si>
    <t>40.30.07</t>
  </si>
  <si>
    <t>40.30.10</t>
  </si>
  <si>
    <t>40.30.11</t>
  </si>
  <si>
    <t>40.30.12</t>
  </si>
  <si>
    <t>40.30.20</t>
  </si>
  <si>
    <t>40.30.21</t>
  </si>
  <si>
    <t>40.30.22</t>
  </si>
  <si>
    <t>40.30.30</t>
  </si>
  <si>
    <t>40.30.31</t>
  </si>
  <si>
    <t>40.30.32</t>
  </si>
  <si>
    <t>40.30.35</t>
  </si>
  <si>
    <t>40.30.36</t>
  </si>
  <si>
    <t>40.30.37</t>
  </si>
  <si>
    <t>40.31</t>
  </si>
  <si>
    <t>40.31.02</t>
  </si>
  <si>
    <t>40.31.03</t>
  </si>
  <si>
    <t>40.31.04</t>
  </si>
  <si>
    <t>40.31.05</t>
  </si>
  <si>
    <t>40.31.06</t>
  </si>
  <si>
    <t>40.31.07</t>
  </si>
  <si>
    <t>40.31.08</t>
  </si>
  <si>
    <t>40.32</t>
  </si>
  <si>
    <t>40.32.05</t>
  </si>
  <si>
    <t>40.32.07</t>
  </si>
  <si>
    <t>40.32.09</t>
  </si>
  <si>
    <t>40.32.10</t>
  </si>
  <si>
    <t>40.32.11</t>
  </si>
  <si>
    <t>40.32.12</t>
  </si>
  <si>
    <t>40.32.13</t>
  </si>
  <si>
    <t>40.32.15</t>
  </si>
  <si>
    <t>40.32.16</t>
  </si>
  <si>
    <t>40.32.17</t>
  </si>
  <si>
    <t>40.32.18</t>
  </si>
  <si>
    <t>40.32.19</t>
  </si>
  <si>
    <t>40.32.20</t>
  </si>
  <si>
    <t>40.32.21</t>
  </si>
  <si>
    <t>40.32.22</t>
  </si>
  <si>
    <t>40.32.23</t>
  </si>
  <si>
    <t>40.32.30</t>
  </si>
  <si>
    <t>40.32.32</t>
  </si>
  <si>
    <t>40.32.40</t>
  </si>
  <si>
    <t>40.32.41</t>
  </si>
  <si>
    <t>40.33</t>
  </si>
  <si>
    <t>40.33.01</t>
  </si>
  <si>
    <t>40.34</t>
  </si>
  <si>
    <t>40.34.01</t>
  </si>
  <si>
    <t>40.34.02</t>
  </si>
  <si>
    <t>40.37</t>
  </si>
  <si>
    <t>40.37.15</t>
  </si>
  <si>
    <t>40.39</t>
  </si>
  <si>
    <t>40.39.01</t>
  </si>
  <si>
    <t>40.39.05</t>
  </si>
  <si>
    <t>40.39.06</t>
  </si>
  <si>
    <t>40.39.07</t>
  </si>
  <si>
    <t>40.39.08</t>
  </si>
  <si>
    <t>40.39.09</t>
  </si>
  <si>
    <t>40.39.10</t>
  </si>
  <si>
    <t>40.40</t>
  </si>
  <si>
    <t>40.40.01</t>
  </si>
  <si>
    <t>40.41</t>
  </si>
  <si>
    <t>40.41.01</t>
  </si>
  <si>
    <t>40.42</t>
  </si>
  <si>
    <t>40.42.01</t>
  </si>
  <si>
    <t>40.43</t>
  </si>
  <si>
    <t>40.43.01</t>
  </si>
  <si>
    <t>40.60</t>
  </si>
  <si>
    <t>40.60.35</t>
  </si>
  <si>
    <t>40.60.37</t>
  </si>
  <si>
    <t>40.60.40</t>
  </si>
  <si>
    <t>40.60.50</t>
  </si>
  <si>
    <t>40.60.51</t>
  </si>
  <si>
    <t>40.60.52</t>
  </si>
  <si>
    <t>40.60.53</t>
  </si>
  <si>
    <t>40.60.54</t>
  </si>
  <si>
    <t>40.60.55</t>
  </si>
  <si>
    <t>40.60.56</t>
  </si>
  <si>
    <t>40.60.57</t>
  </si>
  <si>
    <t>40.60.58</t>
  </si>
  <si>
    <t>40.60.59</t>
  </si>
  <si>
    <t>40.60.60</t>
  </si>
  <si>
    <t>40.60.61</t>
  </si>
  <si>
    <t>40.60.62</t>
  </si>
  <si>
    <t>40.60.70</t>
  </si>
  <si>
    <t>40.60.71</t>
  </si>
  <si>
    <t>40.60.72</t>
  </si>
  <si>
    <t>40.60.73</t>
  </si>
  <si>
    <t>40.60.74</t>
  </si>
  <si>
    <t>40.70</t>
  </si>
  <si>
    <t>40.70.01</t>
  </si>
  <si>
    <t>40.70.10</t>
  </si>
  <si>
    <t>40.70.20</t>
  </si>
  <si>
    <t>40.70.21</t>
  </si>
  <si>
    <t>40.70.24</t>
  </si>
  <si>
    <t>40.70.25</t>
  </si>
  <si>
    <t>40.70.26</t>
  </si>
  <si>
    <t>40.70.27</t>
  </si>
  <si>
    <t>40.80</t>
  </si>
  <si>
    <t>40.80.30</t>
  </si>
  <si>
    <t>40.80.35</t>
  </si>
  <si>
    <t>40.80.50</t>
  </si>
  <si>
    <t>40.80.55</t>
  </si>
  <si>
    <t>40.80.56</t>
  </si>
  <si>
    <t>40.87</t>
  </si>
  <si>
    <t>40.87.04</t>
  </si>
  <si>
    <t>40.87.05</t>
  </si>
  <si>
    <t>40.87.06</t>
  </si>
  <si>
    <t>40.87.07</t>
  </si>
  <si>
    <t>40.87.08</t>
  </si>
  <si>
    <t>40.87.09</t>
  </si>
  <si>
    <t>40.87.10</t>
  </si>
  <si>
    <t>40.87.15</t>
  </si>
  <si>
    <t>41.01</t>
  </si>
  <si>
    <t>41.01.01</t>
  </si>
  <si>
    <t>41.01.02</t>
  </si>
  <si>
    <t>41.01.03</t>
  </si>
  <si>
    <t>41.01.04</t>
  </si>
  <si>
    <t>41.02</t>
  </si>
  <si>
    <t>42.02</t>
  </si>
  <si>
    <t>42.02.08</t>
  </si>
  <si>
    <t>42.02.09</t>
  </si>
  <si>
    <t>42.03</t>
  </si>
  <si>
    <t>42.03.01</t>
  </si>
  <si>
    <t>43.01</t>
  </si>
  <si>
    <t>43.01.01</t>
  </si>
  <si>
    <t>44.01</t>
  </si>
  <si>
    <t>44.01.01</t>
  </si>
  <si>
    <t>44.01.02</t>
  </si>
  <si>
    <t>44.01.03</t>
  </si>
  <si>
    <t>44.01.05</t>
  </si>
  <si>
    <t>44.01.06</t>
  </si>
  <si>
    <t>44.01.07</t>
  </si>
  <si>
    <t>44.01.08</t>
  </si>
  <si>
    <t>44.01.09</t>
  </si>
  <si>
    <t>44.01.10</t>
  </si>
  <si>
    <t>44.01.12</t>
  </si>
  <si>
    <t>45.01</t>
  </si>
  <si>
    <t>45.01.01</t>
  </si>
  <si>
    <t>45.01.03</t>
  </si>
  <si>
    <t>45.01.05</t>
  </si>
  <si>
    <t>47.01</t>
  </si>
  <si>
    <t>47.01.02</t>
  </si>
  <si>
    <t>47.01.03</t>
  </si>
  <si>
    <t>47.02</t>
  </si>
  <si>
    <t>47.02.03</t>
  </si>
  <si>
    <t>47.03</t>
  </si>
  <si>
    <t>47.03.01</t>
  </si>
  <si>
    <t>47.03.02</t>
  </si>
  <si>
    <t>47.03.03</t>
  </si>
  <si>
    <t>48.05</t>
  </si>
  <si>
    <t>48.05.07</t>
  </si>
  <si>
    <t>48.32</t>
  </si>
  <si>
    <t>48.32.09</t>
  </si>
  <si>
    <t>48.32.12</t>
  </si>
  <si>
    <t>48.32.16</t>
  </si>
  <si>
    <t>48.32.17</t>
  </si>
  <si>
    <t>48.42</t>
  </si>
  <si>
    <t>48.42.02</t>
  </si>
  <si>
    <t>48.43</t>
  </si>
  <si>
    <t>48.43.19</t>
  </si>
  <si>
    <t>48.43.20</t>
  </si>
  <si>
    <t>48.43.21</t>
  </si>
  <si>
    <t>48.43.22</t>
  </si>
  <si>
    <t>48.43.23</t>
  </si>
  <si>
    <t>48.43.24</t>
  </si>
  <si>
    <t>48.43.25</t>
  </si>
  <si>
    <t>48.43.26</t>
  </si>
  <si>
    <t>48.43.27</t>
  </si>
  <si>
    <t>48.43.28</t>
  </si>
  <si>
    <t>48.43.29</t>
  </si>
  <si>
    <t>48.43.40</t>
  </si>
  <si>
    <t>48.43.50</t>
  </si>
  <si>
    <t>48.43.51</t>
  </si>
  <si>
    <t>48.43.55</t>
  </si>
  <si>
    <t>48.49</t>
  </si>
  <si>
    <t>48.49.20</t>
  </si>
  <si>
    <t>48.49.22</t>
  </si>
  <si>
    <t>48.49.25</t>
  </si>
  <si>
    <t>48.49.51</t>
  </si>
  <si>
    <t>48.70</t>
  </si>
  <si>
    <t>48.70.05</t>
  </si>
  <si>
    <t>48.70.06</t>
  </si>
  <si>
    <t>48.70.07</t>
  </si>
  <si>
    <t>48.70.08</t>
  </si>
  <si>
    <t>48.70.18</t>
  </si>
  <si>
    <t>48.70.19</t>
  </si>
  <si>
    <t>48.70.20</t>
  </si>
  <si>
    <t>48.70.21</t>
  </si>
  <si>
    <t>48.70.22</t>
  </si>
  <si>
    <t>48.70.23</t>
  </si>
  <si>
    <t>48.70.35</t>
  </si>
  <si>
    <t>48.70.36</t>
  </si>
  <si>
    <t>48.70.37</t>
  </si>
  <si>
    <t>48.70.39</t>
  </si>
  <si>
    <t>48.70.42</t>
  </si>
  <si>
    <t>48.70.43</t>
  </si>
  <si>
    <t>48.70.59</t>
  </si>
  <si>
    <t>48.70.60</t>
  </si>
  <si>
    <t>48.70.62</t>
  </si>
  <si>
    <t>48.70.64</t>
  </si>
  <si>
    <t>48.70.65</t>
  </si>
  <si>
    <t>48.70.89</t>
  </si>
  <si>
    <t>48.70.90</t>
  </si>
  <si>
    <t>48.70.91</t>
  </si>
  <si>
    <t>48.70.92</t>
  </si>
  <si>
    <t>48.70.93</t>
  </si>
  <si>
    <t>48.70.95</t>
  </si>
  <si>
    <t>48.70.96</t>
  </si>
  <si>
    <t>48.70.97</t>
  </si>
  <si>
    <t>48.70.98</t>
  </si>
  <si>
    <t>48.72</t>
  </si>
  <si>
    <t>48.72.05</t>
  </si>
  <si>
    <t>48.72.10</t>
  </si>
  <si>
    <t>48.72.12</t>
  </si>
  <si>
    <t>48.72.14</t>
  </si>
  <si>
    <t>48.72.20</t>
  </si>
  <si>
    <t>48.72.22</t>
  </si>
  <si>
    <t>48.72.26</t>
  </si>
  <si>
    <t>48.72.35</t>
  </si>
  <si>
    <t>48.72.50</t>
  </si>
  <si>
    <t>48.72.60</t>
  </si>
  <si>
    <t>48.72.65</t>
  </si>
  <si>
    <t>48.72.90</t>
  </si>
  <si>
    <t>48.73</t>
  </si>
  <si>
    <t>48.73.01</t>
  </si>
  <si>
    <t>48.74</t>
  </si>
  <si>
    <t>48.74.05</t>
  </si>
  <si>
    <t>48.74.06</t>
  </si>
  <si>
    <t>48.74.15</t>
  </si>
  <si>
    <t>48.74.20</t>
  </si>
  <si>
    <t>48.74.25</t>
  </si>
  <si>
    <t>48.74.26</t>
  </si>
  <si>
    <t>48.74.40</t>
  </si>
  <si>
    <t>48.74.50</t>
  </si>
  <si>
    <t>48.76</t>
  </si>
  <si>
    <t>48.76.05</t>
  </si>
  <si>
    <t>48.76.09</t>
  </si>
  <si>
    <t>48.76.11</t>
  </si>
  <si>
    <t>48.76.12</t>
  </si>
  <si>
    <t>48.76.14</t>
  </si>
  <si>
    <t>48.76.25</t>
  </si>
  <si>
    <t>48.76.27</t>
  </si>
  <si>
    <t>48.76.29</t>
  </si>
  <si>
    <t>48.76.30</t>
  </si>
  <si>
    <t>48.76.50</t>
  </si>
  <si>
    <t>48.76.52</t>
  </si>
  <si>
    <t>48.78</t>
  </si>
  <si>
    <t>48.78.05</t>
  </si>
  <si>
    <t>48.78.06</t>
  </si>
  <si>
    <t>48.78.15</t>
  </si>
  <si>
    <t>48.78.16</t>
  </si>
  <si>
    <t>48.78.17</t>
  </si>
  <si>
    <t>48.78.20</t>
  </si>
  <si>
    <t>48.78.25</t>
  </si>
  <si>
    <t>48.78.30</t>
  </si>
  <si>
    <t>48.78.31</t>
  </si>
  <si>
    <t>48.78.50</t>
  </si>
  <si>
    <t>48.78.55</t>
  </si>
  <si>
    <t>48.78.60</t>
  </si>
  <si>
    <t>50.01</t>
  </si>
  <si>
    <t>50.01.08</t>
  </si>
  <si>
    <t>50.01.09</t>
  </si>
  <si>
    <t>50.01.30</t>
  </si>
  <si>
    <t>50.01.31</t>
  </si>
  <si>
    <t>50.01.32</t>
  </si>
  <si>
    <t>50.01.33</t>
  </si>
  <si>
    <t>50.01.70</t>
  </si>
  <si>
    <t>50.01.71</t>
  </si>
  <si>
    <t>50.01.72</t>
  </si>
  <si>
    <t>50.04</t>
  </si>
  <si>
    <t>50.04.10</t>
  </si>
  <si>
    <t>50.04.11</t>
  </si>
  <si>
    <t>50.05</t>
  </si>
  <si>
    <t>50.05.10</t>
  </si>
  <si>
    <t>50.05.11</t>
  </si>
  <si>
    <t>50.06</t>
  </si>
  <si>
    <t>50.06.02</t>
  </si>
  <si>
    <t>50.06.03</t>
  </si>
  <si>
    <t>50.06.04</t>
  </si>
  <si>
    <t>50.06.05</t>
  </si>
  <si>
    <t>50.10</t>
  </si>
  <si>
    <t>50.10.08</t>
  </si>
  <si>
    <t>50.10.09</t>
  </si>
  <si>
    <t>50.10.12</t>
  </si>
  <si>
    <t>50.10.13</t>
  </si>
  <si>
    <t>50.10.36</t>
  </si>
  <si>
    <t>50.10.37</t>
  </si>
  <si>
    <t>50.10.50</t>
  </si>
  <si>
    <t>50.10.51</t>
  </si>
  <si>
    <t>50.10.68</t>
  </si>
  <si>
    <t>50.10.69</t>
  </si>
  <si>
    <t>50.10.80</t>
  </si>
  <si>
    <t>50.10.81</t>
  </si>
  <si>
    <t>50.10.82</t>
  </si>
  <si>
    <t>50.10.83</t>
  </si>
  <si>
    <t>50.11</t>
  </si>
  <si>
    <t>50.11.10</t>
  </si>
  <si>
    <t>50.11.11</t>
  </si>
  <si>
    <t>50.11.28</t>
  </si>
  <si>
    <t>50.11.29</t>
  </si>
  <si>
    <t>50.11.30</t>
  </si>
  <si>
    <t>50.11.31</t>
  </si>
  <si>
    <t>50.13</t>
  </si>
  <si>
    <t>50.13.22</t>
  </si>
  <si>
    <t>50.13.23</t>
  </si>
  <si>
    <t>50.13.40</t>
  </si>
  <si>
    <t>50.13.41</t>
  </si>
  <si>
    <t>50.13.42</t>
  </si>
  <si>
    <t>50.13.43</t>
  </si>
  <si>
    <t>50.13.44</t>
  </si>
  <si>
    <t>50.13.45</t>
  </si>
  <si>
    <t>50.13.46</t>
  </si>
  <si>
    <t>50.13.47</t>
  </si>
  <si>
    <t>50.13.50</t>
  </si>
  <si>
    <t>50.13.51</t>
  </si>
  <si>
    <t>50.13.54</t>
  </si>
  <si>
    <t>50.13.55</t>
  </si>
  <si>
    <t>50.13.74</t>
  </si>
  <si>
    <t>50.13.75</t>
  </si>
  <si>
    <t>50.13.78</t>
  </si>
  <si>
    <t>50.13.79</t>
  </si>
  <si>
    <t>50.14</t>
  </si>
  <si>
    <t>50.14.10</t>
  </si>
  <si>
    <t>50.14.11</t>
  </si>
  <si>
    <t>50.16</t>
  </si>
  <si>
    <t>50.16.52</t>
  </si>
  <si>
    <t>50.16.53</t>
  </si>
  <si>
    <t>50.19</t>
  </si>
  <si>
    <t>50.19.16</t>
  </si>
  <si>
    <t>50.19.17</t>
  </si>
  <si>
    <t>50.19.62</t>
  </si>
  <si>
    <t>50.19.63</t>
  </si>
  <si>
    <t>50.19.66</t>
  </si>
  <si>
    <t>50.20</t>
  </si>
  <si>
    <t>50.20.06</t>
  </si>
  <si>
    <t>50.20.07</t>
  </si>
  <si>
    <t>50.20.18</t>
  </si>
  <si>
    <t>50.20.19</t>
  </si>
  <si>
    <t>50.20.20</t>
  </si>
  <si>
    <t>50.20.21</t>
  </si>
  <si>
    <t>50.21</t>
  </si>
  <si>
    <t>50.21.01</t>
  </si>
  <si>
    <t>50.21.02</t>
  </si>
  <si>
    <t>50.25</t>
  </si>
  <si>
    <t>50.25.08</t>
  </si>
  <si>
    <t>50.25.09</t>
  </si>
  <si>
    <t>50.27</t>
  </si>
  <si>
    <t>50.27.16</t>
  </si>
  <si>
    <t>50.27.17</t>
  </si>
  <si>
    <t>50.31</t>
  </si>
  <si>
    <t>50.31.10</t>
  </si>
  <si>
    <t>50.31.11</t>
  </si>
  <si>
    <t>50.32</t>
  </si>
  <si>
    <t>50.32.08</t>
  </si>
  <si>
    <t>50.32.09</t>
  </si>
  <si>
    <t>50.36</t>
  </si>
  <si>
    <t>50.36.08</t>
  </si>
  <si>
    <t>50.36.09</t>
  </si>
  <si>
    <t>50.36.10</t>
  </si>
  <si>
    <t>50.36.11</t>
  </si>
  <si>
    <t>50.36.66</t>
  </si>
  <si>
    <t>50.36.67</t>
  </si>
  <si>
    <t>50.37</t>
  </si>
  <si>
    <t>50.37.22</t>
  </si>
  <si>
    <t>50.37.23</t>
  </si>
  <si>
    <t>50.39</t>
  </si>
  <si>
    <t>50.39.10</t>
  </si>
  <si>
    <t>50.39.11</t>
  </si>
  <si>
    <t>50.41</t>
  </si>
  <si>
    <t>50.41.01</t>
  </si>
  <si>
    <t>50.41.02</t>
  </si>
  <si>
    <t>50.41.11</t>
  </si>
  <si>
    <t>50.41.12</t>
  </si>
  <si>
    <t>INSTALAÇAO DA OBRA</t>
  </si>
  <si>
    <t>ESCRITORIO DE OBRA</t>
  </si>
  <si>
    <t>ESCRITORIO DA FISCALIZAÇAO TIPO I</t>
  </si>
  <si>
    <t>ESCRITORIO DE FISCALIZAÇAO TIPO II</t>
  </si>
  <si>
    <t>ESCRITORIO DE EMPREITEIRA TIPO I</t>
  </si>
  <si>
    <t>ESCRITORIO DA EMPREITEIRA TIPO II</t>
  </si>
  <si>
    <t>BARRACAO DE OBRA</t>
  </si>
  <si>
    <t>VESTIARIO TIPO I</t>
  </si>
  <si>
    <t>VESTIARIO TIPO II</t>
  </si>
  <si>
    <t>VESTIARIO TIPO III</t>
  </si>
  <si>
    <t>AREA COBERTA EM TELHA ONDULADA DE FIBROCIMENTO 4MM</t>
  </si>
  <si>
    <t>DEPOSITO E FERRAMENTARIA TIPO I</t>
  </si>
  <si>
    <t>DEPOSITO E FERRAMENTARIA TIPO II</t>
  </si>
  <si>
    <t>DEPOSITO E FERRAMENTARIA TIPO III</t>
  </si>
  <si>
    <t>DEPOSITO DE MATERIAIS ENSACADOS</t>
  </si>
  <si>
    <t>INSTALAÇAO SANITARIA TIPO I</t>
  </si>
  <si>
    <t>INSTALAÇAO SANITARIA TIPO II</t>
  </si>
  <si>
    <t>INSTALAÇAO SANITARIA TIPO III</t>
  </si>
  <si>
    <t>REFEITORIO TIPO I</t>
  </si>
  <si>
    <t>REFEITORIO TIPO II</t>
  </si>
  <si>
    <t>PLACA DE OBRA AFIXADA COM PEÇAS DE MADEIRA 8X12CM</t>
  </si>
  <si>
    <t>PLACA DE OBRA EM LONA IMPRESSAO DIGITAL P. SUDECAP</t>
  </si>
  <si>
    <t>TAPUME PADRAO SUDECAP (TIPO I, II E III)</t>
  </si>
  <si>
    <t>COMPENSADO 10MM FIXAÇAO ENTERRADA SEM INFORME PBH</t>
  </si>
  <si>
    <t>COMPENSADO 10MM COM BASE DE CONCRETO S/INFORME PBH</t>
  </si>
  <si>
    <t>INFORME PUBLIC.LONA IMP.DIGITAL APLICADO EM TAPUME</t>
  </si>
  <si>
    <t>DE TELA GALVANIZADA #2" FIO 14 C/FIXAÇAO ENTERRADA</t>
  </si>
  <si>
    <t>DE TELA GALVANIZADA #2" FIO 14 C/BASE DE CONCRETO</t>
  </si>
  <si>
    <t>TELA-TAPUME DE POLIPROPILENO H= 1,20 M, INCL. BASE</t>
  </si>
  <si>
    <t>PROTEÇAO COM FITA ZEBRADA AMARELA L=7CM E PEÇA 7X7</t>
  </si>
  <si>
    <t>FITA ZEBRADA AMARELA PARA SINALIZAÇAO L= 7CM</t>
  </si>
  <si>
    <t>REMANEJAMENTO DE TAPUME</t>
  </si>
  <si>
    <t>CERCA PADRAO SUDECAP</t>
  </si>
  <si>
    <t>TIPO 1-PECA 8X8 CADA 2,00M E 5 FIOS ARAME FARPADO</t>
  </si>
  <si>
    <t>INSTALAÇAO PROVISORIA - CONCESSIONARIA</t>
  </si>
  <si>
    <t>PADRAO CEMIG  - TRIFASICO ATE 30 KVA</t>
  </si>
  <si>
    <t>PADRAO COPASA - KIT CAVALTE METAL E REGISTRO 3/4"</t>
  </si>
  <si>
    <t>REDE INTERNA E PROVISORIA DE AGUA E ESGOTO</t>
  </si>
  <si>
    <t>TUBO PVC      D= 100 MM</t>
  </si>
  <si>
    <t>TUBO PVC      D= 150 MM</t>
  </si>
  <si>
    <t>TUBO PVC      D= 200 MM</t>
  </si>
  <si>
    <t>TUBO PVC      D= 250 MM</t>
  </si>
  <si>
    <t>TUBO PVC AGUA SOLDA E CONEXOES D=20MM (1/2")</t>
  </si>
  <si>
    <t>TUBO PVC AGUA SOLDA E CONEXOES D=25MM (3/4")</t>
  </si>
  <si>
    <t>CONTAINER 6,0X2,30X2,82 M COM ISOLAMENTO TERMICO</t>
  </si>
  <si>
    <t>ESCRITORIO COM AR CONDICIONADO</t>
  </si>
  <si>
    <t>ESCRITORIO C/ AR CONDIC. E SANITARIO COMPLETO</t>
  </si>
  <si>
    <t>VESTIARIO C/ 7 CHUVEIROS E 2 LAVATORIOS COMPLETO</t>
  </si>
  <si>
    <t>VESTIARIO BOX 7 SANIT. 2 LAVAT. 1 MICTORIO COMPLET</t>
  </si>
  <si>
    <t>VESTIARIO 4 CHUV.3 SANIT.1LAVAT. 1 MICT. COMPLETO</t>
  </si>
  <si>
    <t>VESTIARIO COM BANCO E ARMARIO</t>
  </si>
  <si>
    <t>REFEITORIO COMPLETO</t>
  </si>
  <si>
    <t>DEPOSITO E FERRAMENTARIA COM LAVATORIO</t>
  </si>
  <si>
    <t>BANHEIRO QUIMICO</t>
  </si>
  <si>
    <t>BANHEIRO QUIMICO 110X120X230CM COM MANUTENCAO</t>
  </si>
  <si>
    <t>SINALIZAÇAO</t>
  </si>
  <si>
    <t>PLACA 1,0X0,60M DUPLA FACE CH.GALV. 26 EM CAVALETE</t>
  </si>
  <si>
    <t>PLACA 1,0X0,60M CH.26 EM CAVALETE METALON 20X20MM</t>
  </si>
  <si>
    <t>PLACA 0,50X0,50M DUPLA FACE CH.GALV.22 EM CAVALETE</t>
  </si>
  <si>
    <t>PLACA 0,50X0,50M CH.GALV.22 CAVALETE METALON 20X20</t>
  </si>
  <si>
    <t>CONE MASTER 75CM BASE DE BORRACHA CORPO POLIETILEN</t>
  </si>
  <si>
    <t>CONE EM PVC H= 75 CM</t>
  </si>
  <si>
    <t>SINALIZADOR ELET.MONOLIGHT LED 60 A 70 FLASHES/MIN</t>
  </si>
  <si>
    <t>LOCAÇAO DE OBRA</t>
  </si>
  <si>
    <t>GABARITO</t>
  </si>
  <si>
    <t>ANDAIME FACHADEIRO</t>
  </si>
  <si>
    <t>ANDAIME FACHADEIRO INCLUSIVE FORRO METALICO</t>
  </si>
  <si>
    <t>GUARDA CORPO MADEIRA L= 15 CM P/ ANDAIME FACHADEIRO</t>
  </si>
  <si>
    <t>MONTAGEM E DSMONTAGEM DE ANDAIME FACHADEIRO</t>
  </si>
  <si>
    <t>MONTAGEM E DESMONTAGEM DE ANDAIME</t>
  </si>
  <si>
    <t>ANDAIME INTERNO P/EXEC. DE ALVENARIA ALT. ATE 3,5M</t>
  </si>
  <si>
    <t>ANDAIME INTERNO DE MADEIRA P/ REVESTIMENTO DE TETO</t>
  </si>
  <si>
    <t>DEMOLIÇOES E REMOÇOES</t>
  </si>
  <si>
    <t>REMOÇAO DE TELHA INCLUSIVE EMPILHAMENTO</t>
  </si>
  <si>
    <t>METALICA OU PVC</t>
  </si>
  <si>
    <t>TIPO CALHA DE FIBROCIMENTO</t>
  </si>
  <si>
    <t>ONDULADA DE FIBROCIMENTO</t>
  </si>
  <si>
    <t>CERAMICA COLONIAL OU FRANCESA</t>
  </si>
  <si>
    <t>REMOÇAO DE CALHA, RUFO E CONDUTOR,INCL.AFASTAMENTO</t>
  </si>
  <si>
    <t>DE CALHA GALVANIZADA OU PVC</t>
  </si>
  <si>
    <t>DE RUFO DE CHAPA GALVANIZADA</t>
  </si>
  <si>
    <t>DE CONDUTOR DE CHAPA GALVANIZADA OU PVC</t>
  </si>
  <si>
    <t>REMOÇAO DE ENGRADAMENTO DE TELHADO INCL.EMPILHAM.</t>
  </si>
  <si>
    <t>DE TELHA METALICA OU PVC</t>
  </si>
  <si>
    <t>DE TELHA TIPO CALHA DE FIBROCIMENTO</t>
  </si>
  <si>
    <t>DE TELHA ONDULADA DE FIBROCIMENTO</t>
  </si>
  <si>
    <t>DE TELHA CERAMICA, COLONIAL OU FRANCESA</t>
  </si>
  <si>
    <t>REMOÇAO DE FORRO INCLUSIVE EMPILHAMENTO</t>
  </si>
  <si>
    <t>DE PLACAS INCLUSIVE BARROTEAMENTO</t>
  </si>
  <si>
    <t>DE PLACAS EXCLUSIVE BARROTEAMENTO</t>
  </si>
  <si>
    <t>DE GESSO</t>
  </si>
  <si>
    <t>REMOÇAO DE ESQUADRIA DE MADEIRA INCL. EMPILHAMENTO</t>
  </si>
  <si>
    <t>DE PORTA OU JANELA INCLUSIVE MARCO E ALIZAR</t>
  </si>
  <si>
    <t>DE FOLHA DE PORTA OU JANELA</t>
  </si>
  <si>
    <t>DE MARCO E ALIZAR</t>
  </si>
  <si>
    <t>DE MARCO</t>
  </si>
  <si>
    <t>DE ALISAR</t>
  </si>
  <si>
    <t>REMOÇAO DE ESQUADRIA METALICA</t>
  </si>
  <si>
    <t>DE PORTA OU JANELA</t>
  </si>
  <si>
    <t>DEMOLIÇAO DE REVESTIMENTO INCLUSIVE AFASTAMENTO</t>
  </si>
  <si>
    <t>DE REBOCO</t>
  </si>
  <si>
    <t>CERAMICO, AZULEJO OU LADRILHO HIDRAULICO</t>
  </si>
  <si>
    <t>DE PEDRA (MARMORE, GRANITO, ARDOSIA, SAO TOME,ETC)</t>
  </si>
  <si>
    <t>DE FORMICA</t>
  </si>
  <si>
    <t>DE PEDRA ALMOFADADA</t>
  </si>
  <si>
    <t>DEMOLIÇAO DE PISO INCLUSIVE AFASTAMENTO</t>
  </si>
  <si>
    <t>CIMENTADO OU CONTRAPISO DE ARGAMASSA</t>
  </si>
  <si>
    <t>CERAMICO OU LADRILHO HIDRAULICO</t>
  </si>
  <si>
    <t>VINILICO</t>
  </si>
  <si>
    <t>DE MARMORITE</t>
  </si>
  <si>
    <t>DE TACO DE MADEIRA</t>
  </si>
  <si>
    <t>DEMOLIÇAO DE PASSEIO E PAVIMENTO</t>
  </si>
  <si>
    <t>PASSEIO OU LAJE DE CONCRETO MANUALMENTE</t>
  </si>
  <si>
    <t>PASSEIO OU LAJE DE CONCRETO C/ EQUIP. PNEUMATICO</t>
  </si>
  <si>
    <t>CALÇADA PORTUGUESA</t>
  </si>
  <si>
    <t>PASSEIO OU LAJE DE CONCRETO C/EQUIPAMENTO ELETRICO</t>
  </si>
  <si>
    <t>MANUAL DE ALVENARIA POLIEDRICA</t>
  </si>
  <si>
    <t>DE REVESTIMENTO ASFALTICO COM EQUIP. PNEUMATICO</t>
  </si>
  <si>
    <t>CORTE MECANICO EM CONCRETO/ASFALTO</t>
  </si>
  <si>
    <t>CORTE MECAN. C/ SERRA CIRCULAR EM CONCRETO/ASFALTO</t>
  </si>
  <si>
    <t>DEMOLIÇAO DE CONCRETO INCLUSIVE AFASTAMENTO</t>
  </si>
  <si>
    <t>SIMPLES - MANUAL</t>
  </si>
  <si>
    <t>ARMADO  - MANUAL</t>
  </si>
  <si>
    <t>SIMPLES - COM EQUIPAMENTO ELETRICO</t>
  </si>
  <si>
    <t>ARMADO - COM EQUIPAMENTO ELETRICO</t>
  </si>
  <si>
    <t>DEMOLIÇAO MANUAL, DE ALVENARIA INCL. AFASTAMENTO</t>
  </si>
  <si>
    <t>DE ALVENARIA DE TIJOLOS E BLOCOS</t>
  </si>
  <si>
    <t>REMOÇAO DE MEIO-FIO</t>
  </si>
  <si>
    <t>PREMOLDADO DE CONCRETO</t>
  </si>
  <si>
    <t>DE PEDRA (GNAISSE, BASALTO ETC.)</t>
  </si>
  <si>
    <t>DEMOLIÇAO, REMOÇAO E CARGA MECANICA</t>
  </si>
  <si>
    <t>DE CONSTRUÇOES DE ALVENARIA</t>
  </si>
  <si>
    <t>DE GABIAO</t>
  </si>
  <si>
    <t>DEMOLIÇAO DE DIVISORIA INCLUSIVE AFASTAMENTO</t>
  </si>
  <si>
    <t>DE PEDRA (MARMORE, ARDORSIA OU MARMORITE)</t>
  </si>
  <si>
    <t>DE MADEIRA</t>
  </si>
  <si>
    <t>DE ELEMEMTOS VAZADOS (COBOGO, ETC)</t>
  </si>
  <si>
    <t>DE LAMINADO</t>
  </si>
  <si>
    <t>REMOÇAO DE QUADROS</t>
  </si>
  <si>
    <t>NEGRO</t>
  </si>
  <si>
    <t>REMOÇAO DE PEÇAS DIVERSAS</t>
  </si>
  <si>
    <t>FERRAGENS (DOBRADIÇAS, FECHADURAS, MAÇANETAS)</t>
  </si>
  <si>
    <t>METAIS COMUNS(CONDUITE,SIFAO, REGISTRO, TORNEIRA)</t>
  </si>
  <si>
    <t>METAIS ESPECIAIS(VALVULA DE DESCARGA, CAIXA SILEN)</t>
  </si>
  <si>
    <t>REMOÇAO DE LUMINARIA FLUORESCENTE</t>
  </si>
  <si>
    <t>REMOÇAO DE LUMNARIA INCANDESCENTE</t>
  </si>
  <si>
    <t>REMOÇAO DE PADRAO CEMIG</t>
  </si>
  <si>
    <t>REMOÇAO DE PADRAO COPASA</t>
  </si>
  <si>
    <t>REMOÇAO DE INTERFONE</t>
  </si>
  <si>
    <t>REMOÇAO DE BANCADA</t>
  </si>
  <si>
    <t>DE PEDRA(MARMORE,GRANITO,ARDOSIA,MARMORITE, ETC)</t>
  </si>
  <si>
    <t>REMOÇAO DE CERCA E ALAMBRADO</t>
  </si>
  <si>
    <t>CERCA DE ARAME</t>
  </si>
  <si>
    <t>ALAMBRADO</t>
  </si>
  <si>
    <t>TRANSPORTE DE MATERIAL DEMOLIDO EM CARRINHO DE MAO</t>
  </si>
  <si>
    <t>DMT &lt;= 50,0 M</t>
  </si>
  <si>
    <t>50,0 M &lt; DMT &lt;= 100,0 M</t>
  </si>
  <si>
    <t>CARGA DE MATERIAL DEMOLIDO SOBRE CAMINHAO</t>
  </si>
  <si>
    <t>MANUAL</t>
  </si>
  <si>
    <t>MECANICA</t>
  </si>
  <si>
    <t>TRANSPORTE DE MATERIAL DEMOLIDO EM CAMINHAO</t>
  </si>
  <si>
    <t>DMT  &lt;= 1 KM</t>
  </si>
  <si>
    <t>1 KM &lt; DMT &lt;= 2 KM</t>
  </si>
  <si>
    <t>2 KM &lt; DMT &lt;= 5 KM</t>
  </si>
  <si>
    <t>DMT  &gt; 5 KM</t>
  </si>
  <si>
    <t>TRANSPORTE DE MAT.DE QUALQUER NATUREZA EM CAÇAMBA</t>
  </si>
  <si>
    <t>LIMPEZA DO PAVIMENTO</t>
  </si>
  <si>
    <t>CAPINA E VARRIÇAO DE PAVIMENTO EM ALVEN.POLIEDRICA</t>
  </si>
  <si>
    <t>SUPRESSAO DE ARVORE</t>
  </si>
  <si>
    <t>SUP. ARVORE PEQ. PORTE (ATE 3M)INCLUS. CORTE LENHA</t>
  </si>
  <si>
    <t>SUPRESSAO ARVORE MEDIO PORTE INCLUS. CORTE LINHA</t>
  </si>
  <si>
    <t>SUPRESSAO ARVORE GRANDE PORTE INCLUS. CORTE LENHA</t>
  </si>
  <si>
    <t>TRABALHOS EM TERRA</t>
  </si>
  <si>
    <t>DESMATAMENTO, DESTOCAMENTO E LIMPEZA DO TERRENO</t>
  </si>
  <si>
    <t>CAPINA MANUAL DE TERRENO</t>
  </si>
  <si>
    <t>DESMATAMENTO,DESTOC.E LIMPEZA,INCL.TRANSP. ATE 50M</t>
  </si>
  <si>
    <t>DESMATAMENTO,DESTOCAMENTO E LIMPEZA,EXCL.TRANSPORT</t>
  </si>
  <si>
    <t>ROÇAMENTO COM ROÇADEIRA MECANICA</t>
  </si>
  <si>
    <t>DESTOCAMENTO, DESPRAGUEJAMENTO MANUAL DE VEGETAÇAO</t>
  </si>
  <si>
    <t>ESCAVAÇAO MECANICA INCLUSIVE TRANSPORTE ATE 50 M</t>
  </si>
  <si>
    <t>EM MATERIAL DE 1ª CATEGORIA</t>
  </si>
  <si>
    <t>EM MATERIAL DE 2ª CATEGORIA</t>
  </si>
  <si>
    <t>ESCAVAÇAO E CARGA MECANIZADA</t>
  </si>
  <si>
    <t>ESCAVAÇAO E CARGA EM MATERIAL DE 3ª CATEGORIA</t>
  </si>
  <si>
    <t>COM UTILIZAÇAO DE EQUIPAMENTO A AR COMPRIMIDO</t>
  </si>
  <si>
    <t>CARGA DE MATERIAL DE QQUER NATUREZA SOBRE CAMINHAO</t>
  </si>
  <si>
    <t>TRANSPORTE DE MATERIAL DE QUALQUER NATUREZA</t>
  </si>
  <si>
    <t>ATERRO COMPACTADO</t>
  </si>
  <si>
    <t>COM ROLO VIBRATORIO</t>
  </si>
  <si>
    <t>COM PLACA VIBRATORIA</t>
  </si>
  <si>
    <t>MANUAL, COM SOQUETE</t>
  </si>
  <si>
    <t>ESCAVAÇAO DE MATERIAL DE 3ª CATEGORIA</t>
  </si>
  <si>
    <t>EM RETANGULAO COM MARTELO ELETRICO DE 30KG</t>
  </si>
  <si>
    <t>ESCAVAÇAO MANUAL DE VALAS</t>
  </si>
  <si>
    <t>H &lt;= 1,5 M</t>
  </si>
  <si>
    <t>1,5 M &lt; H &lt;= 3,0 M</t>
  </si>
  <si>
    <t>3,0 M &lt; H &lt;= 5,0 M</t>
  </si>
  <si>
    <t>ESCAVAÇAO MECANICA DE VALAS COM DESCARGA LATERAL</t>
  </si>
  <si>
    <t>H &lt;= 1.5 M</t>
  </si>
  <si>
    <t>1.5 M &lt; H &lt;= 3.0 M</t>
  </si>
  <si>
    <t>3.0 M &lt; H &lt;= 5.0 M</t>
  </si>
  <si>
    <t>H &gt; 5,0 M</t>
  </si>
  <si>
    <t>ESCAVAÇAO MECANICA DE VALAS COM DESC. S/ CAMINHOES</t>
  </si>
  <si>
    <t>1.5 M &lt; H &lt;= 3.0M</t>
  </si>
  <si>
    <t>3.0 M &lt; H &lt;= 5.0M</t>
  </si>
  <si>
    <t>ESCAVAÇAO EM SOLO MOLE</t>
  </si>
  <si>
    <t>MECANICA COM DESCARGA DIRETA SOBRE CAMINHAO</t>
  </si>
  <si>
    <t>ESCAVAÇAO E CARGA DE VALA EM MATERIAL 3ª CATEGORIA</t>
  </si>
  <si>
    <t>REATERRO DE VALA</t>
  </si>
  <si>
    <t>COMPACTADO COM EQUIP. PLACA VIBRATORIA OU EQUIVALENTE</t>
  </si>
  <si>
    <t>REGULARIZAÇAO E COMPACTAÇAO DE TERRENO</t>
  </si>
  <si>
    <t>DMT &lt;= 50,00 M</t>
  </si>
  <si>
    <t>50,00 &lt; DMT &lt;= 100,00 M</t>
  </si>
  <si>
    <t>FUNDAÇOES</t>
  </si>
  <si>
    <t>TUBULAO A CEU ABERTO</t>
  </si>
  <si>
    <t>ESCAVAÇAO MANUAL DE TUBULAO A CEU ABERTO</t>
  </si>
  <si>
    <t>ESCAV. MANUAL TUBULÃO A CÉU ABERTO FUSTE/BASE EQUIP ELETRICO</t>
  </si>
  <si>
    <t>ESCAVAÇAO E CONCRETO 1:4:8 COM 30% PEDRA DE MAO</t>
  </si>
  <si>
    <t>ESCAVAÇAO E CONCRETO 1:3:6 COM 30% PEDRA DE MAO</t>
  </si>
  <si>
    <t>ESTACA BROCA PERFURADA A TRADO MANUAL</t>
  </si>
  <si>
    <t>PERFURAÇAO DE ESTACA TRADO D= 15 CM</t>
  </si>
  <si>
    <t>PERFURAÇAO DE ESTACA TRADO D= 20 CM</t>
  </si>
  <si>
    <t>PERFURAÇAO DE ESTACA TRADO D= 25 CM</t>
  </si>
  <si>
    <t>PERFURAÇAO DE ESTACA TRADO D= 30 CM</t>
  </si>
  <si>
    <t>PERFURAÇAO E CONCRETO 1:3:6  D= 15 CM</t>
  </si>
  <si>
    <t>PERFURAÇAO E CONCRETO 1:3:6  D= 20 CM</t>
  </si>
  <si>
    <t>PERFURAÇAO E CONCRETO 1:3:6  D= 25 CM</t>
  </si>
  <si>
    <t>PERFURAÇAO E CONCRETO 1:3:6  D= 30 CM</t>
  </si>
  <si>
    <t>PERFURAÇAO E BRITA 2 CALCAREA  D= 15 CM</t>
  </si>
  <si>
    <t>PERFURAÇAO E BRITA 2 CALCAREA  D= 20 CM</t>
  </si>
  <si>
    <t>PERFURAÇAO E BRITA 2 CALCAREA  D= 25 CM</t>
  </si>
  <si>
    <t>PERFURAÇAO E BRITA 2 CALCAREA  D= 30 CM</t>
  </si>
  <si>
    <t>ESTACA BROCA PERFURADA A TRADO MECANIZADO</t>
  </si>
  <si>
    <t>MOBILIZAÇAO E DESMOBILIZAÇAO DE EQUIPAMENTO</t>
  </si>
  <si>
    <t>PERFURAÇAO D= 30 CM</t>
  </si>
  <si>
    <t>PERFURAÇAO D= 35 CM</t>
  </si>
  <si>
    <t>PERFURAÇAO D= 40 CM</t>
  </si>
  <si>
    <t>PERFURAÇAO D= 45 CM</t>
  </si>
  <si>
    <t>PERFURAÇAO D= 50 CM</t>
  </si>
  <si>
    <t>ESTACA STRAUSS - ESCAVAÇAO, ARMAÇAO E CONCRETAGEM</t>
  </si>
  <si>
    <t>D= 250 MM</t>
  </si>
  <si>
    <t>D= 320 MM</t>
  </si>
  <si>
    <t>D= 420 MM</t>
  </si>
  <si>
    <t>ESTACA HELICE CONTINUA</t>
  </si>
  <si>
    <t>MOBILIZACAO E DESMOBILIZACAO DE EQUIPAMENTO</t>
  </si>
  <si>
    <t>D=30 CM INCLUSIVE TX BOMB. EXCLUSIVE CONC./ARMACAO</t>
  </si>
  <si>
    <t>D=40 CM INCLUSIVE TX BOMB. EXCLUSIVE CONC./ARMACAO</t>
  </si>
  <si>
    <t>D=50 CM INCLUSIVE TX BOMB. EXCLUSIVE CONC./ARMACAO</t>
  </si>
  <si>
    <t>D=60 CM INCLUSIVE TX BOMB. EXCLUSIVE CONC./ARMACAO</t>
  </si>
  <si>
    <t>D=70 CM INCLUSIVE TX BOMB. EXCLUSIVE CONC./ARMACAO</t>
  </si>
  <si>
    <t>ESTACA TRILHO, CRAVADA (METALICA)</t>
  </si>
  <si>
    <t>TRILHO TR-25 SIMPLES</t>
  </si>
  <si>
    <t>TRILHO TR-32 SIMPLES</t>
  </si>
  <si>
    <t>TRILHO TR-37 SIMPLES</t>
  </si>
  <si>
    <t>TRILHO TR-45 SIMPLES</t>
  </si>
  <si>
    <t>TRILHO TR-25 DUPLO</t>
  </si>
  <si>
    <t>TRILHO TR-32 DUPLO</t>
  </si>
  <si>
    <t>TRILHO TR-37 DUPLO</t>
  </si>
  <si>
    <t>TRILHO TR-45 DUPLO</t>
  </si>
  <si>
    <t>ESTACA RAIZ</t>
  </si>
  <si>
    <t>MOBILIZACAO E DESMOBILIZACAO DE EQUIPAMENTOS</t>
  </si>
  <si>
    <t>ESTACA RAIZ D=140/160MM INCLUS. ARG. EXCL. ARMACAO</t>
  </si>
  <si>
    <t>ESTACA RAIZ D=168/210MM INCLUS. ARG. EXCL. ARMACAO</t>
  </si>
  <si>
    <t>ESTACA RAIZ D=220/250MM INCLUS. ARG. EXCL. ARMACAO</t>
  </si>
  <si>
    <t>ESTACA RAIZ D=273/310MM INCLUS. ARG. EXCL. ARMACAO</t>
  </si>
  <si>
    <t>ESTACA RAIZ ROCHA D=220/250MM INCL.ARG.EXCL.ARMACA</t>
  </si>
  <si>
    <t>ESTACA RAIZ ROCHA D=273/310MM INCL.ARG.EXCL.ARMACA</t>
  </si>
  <si>
    <t>ESTACA RAIZ ROCHA D=168/210MM INCL.ARG.EXCL.ARMACA</t>
  </si>
  <si>
    <t>ESTACA RAIZ ROCHA D=140/160MM INCL.ARG.EXCL.ARMACA</t>
  </si>
  <si>
    <t>ESTACA FRANKI - CRAVAÇAO, ARMAÇAO E CONCRETAGEM</t>
  </si>
  <si>
    <t>D= 350 MM,  55 T</t>
  </si>
  <si>
    <t>D= 400 MM,  70 T</t>
  </si>
  <si>
    <t>D= 450 MM,  90 T</t>
  </si>
  <si>
    <t>D= 600 MM, 170 T</t>
  </si>
  <si>
    <t>FORNEC. CONCRETO USINADO CONV. LANC. EM FUNDACAO</t>
  </si>
  <si>
    <t>FCK &gt;=20.0 MPA SLUMP 22+-2</t>
  </si>
  <si>
    <t>FORMA, ESCORAMENTO, DESFORMA E LIMPEZA EM FUNDAÇAO</t>
  </si>
  <si>
    <t>DE TABUA DE MADEIRA DE LEI</t>
  </si>
  <si>
    <t>DE COMPENSADO RESINADO ESPESSURA MINIMA &gt;= 12MM</t>
  </si>
  <si>
    <t>ARMAÇAO INCL. CORTE, DOBRA E COLOCAÇAO EM FUNDAÇAO</t>
  </si>
  <si>
    <t>AÇO CA-50    D &lt;= 12,5 MM</t>
  </si>
  <si>
    <t>AÇO CA-50    D &gt;  12,5 MM</t>
  </si>
  <si>
    <t>AÇO CA-60</t>
  </si>
  <si>
    <t>AÇO CA-50/60</t>
  </si>
  <si>
    <t>CONCRETO CICLOPICO LANÇADO EM FUNDAÇAO E ARRIMO</t>
  </si>
  <si>
    <t>1:3:6 COM 25% DE PEDRA DE MAO</t>
  </si>
  <si>
    <t>1:3:6 COM 30% DE PEDRA DE MAO</t>
  </si>
  <si>
    <t>1:3:6 COM 40% DE PEDRA DE MAO</t>
  </si>
  <si>
    <t>CONCRETO CONVENCIONAL B1,B2 LANÇADO EM FUNDAÇAO</t>
  </si>
  <si>
    <t>1:4:8 BRITA CALCAREA</t>
  </si>
  <si>
    <t>1:3:6 BRITA CALCAREA</t>
  </si>
  <si>
    <t>1:3:5 BRITA CALCAREA</t>
  </si>
  <si>
    <t>FCK &gt;= 10.0 MPA, BRITA CALCAREA</t>
  </si>
  <si>
    <t>FCK &gt;= 13.5 MPa, BRITA CALCAREA</t>
  </si>
  <si>
    <t>FCK &gt;= 15.0 MPa, BRITA CALCAREA</t>
  </si>
  <si>
    <t>FCK &gt;= 18.0 MPa, BRITA CALCAREA</t>
  </si>
  <si>
    <t>FCK &gt;= 20.0 MPa, BRITA CALCAREA</t>
  </si>
  <si>
    <t>FCK &gt;= 25.0 MPa, BRITA CALCAREA</t>
  </si>
  <si>
    <t>CONCRETO USINADO B1,B2 LANÇADO EM FUNDAÇAO</t>
  </si>
  <si>
    <t>FCK &gt;= 30.0 MPa, BRITA CALCAREA</t>
  </si>
  <si>
    <t>CONCRETO USINADO BOMBEADO LANÇADO EM FUNDAÇAO</t>
  </si>
  <si>
    <t>FCK &gt;= 15,0 MPa, BRITA CALCAREA</t>
  </si>
  <si>
    <t>FCK &gt;= 20,0 MPa, BRITA CALCAREA</t>
  </si>
  <si>
    <t>FCK &gt;= 25,0 MPa, BRITA CALCAREA</t>
  </si>
  <si>
    <t>FCK &gt;= 30,0 MPa, BRITA CALCAREA</t>
  </si>
  <si>
    <t>BALDRAME DE ALVENARIA DE BLOCO DE CONCRETO(SAPATA)</t>
  </si>
  <si>
    <t>E= 20 CM PREENCHIDO COM CONCRETO 1:4:8 (5MPA)</t>
  </si>
  <si>
    <t>E= 20 CM PREENCHIDO COM CONCRETO 1:3:6 (10MPA)</t>
  </si>
  <si>
    <t>GALERIA CELULAR E/OU CONTENÇOES</t>
  </si>
  <si>
    <t>ENROCAMENTO COM PEDRA DE MAO</t>
  </si>
  <si>
    <t>JOGADA</t>
  </si>
  <si>
    <t>ARRUMADA</t>
  </si>
  <si>
    <t>TUBO DE CONCRETO POROSO</t>
  </si>
  <si>
    <t>D= 0,20 M</t>
  </si>
  <si>
    <t>CONCRETO DE REGULARIZAÇAO</t>
  </si>
  <si>
    <t>TRAÇO 1:3:6,FORNEC. E LANÇAMENTO SOBRE ENROCAMENTO</t>
  </si>
  <si>
    <t>FORMA INCLUSIVE DESFORMA E LIMPEZA</t>
  </si>
  <si>
    <t>FORMA DE COMPENSADO RESINADO</t>
  </si>
  <si>
    <t>ARMAÇAO INCLUSIVE CORTE, DOBRA E COLOCAÇAO</t>
  </si>
  <si>
    <t>AÇO CA-50 OU CA-60</t>
  </si>
  <si>
    <t>JUNTA ELASTICA</t>
  </si>
  <si>
    <t>JUNTA ELASTICA 0-22, FUNGENBAND OU EQUIVALENTE</t>
  </si>
  <si>
    <t>JUNTA ELASTICA 0-12, FUNGENBAND OU EQUIVALENTE</t>
  </si>
  <si>
    <t>CONCRETO ESTRUTURAL, FORN. APLICAÇAO E ADENSAMENTO</t>
  </si>
  <si>
    <t>FCK &gt;= 15,0 MPa</t>
  </si>
  <si>
    <t>FCK &gt;= 20,0 MPa</t>
  </si>
  <si>
    <t>FCK &gt;= 25,0 MPa</t>
  </si>
  <si>
    <t>FCK &gt;= 15,0 MPA, USINADO</t>
  </si>
  <si>
    <t>FCK &gt;= 20,0 MPA, USINADO</t>
  </si>
  <si>
    <t>FCK &gt;= 25,0 MPA, USINADO</t>
  </si>
  <si>
    <t>FCK &gt;= 30,0 MPA, USINADO</t>
  </si>
  <si>
    <t>FORNECIMENTO E LANÇAMENTO DE MATERIAL DRENANTE</t>
  </si>
  <si>
    <t>CASCALHO (COM ADENSAMENTO HIDRAULICO)</t>
  </si>
  <si>
    <t>BRITA</t>
  </si>
  <si>
    <t>AREIA (COM ADENSAMENTO HIDRAULICO)</t>
  </si>
  <si>
    <t>MANTA DRENANTE GEOTEXTIL</t>
  </si>
  <si>
    <t>MANTA GEOTEXTIL - 180 G/M2 - RES.TRACAO &gt;=  9 KN/M</t>
  </si>
  <si>
    <t>MANTA GEOTEXTIL - 300 G/M2 - RES.TRACAO &gt;= 16 KN/M</t>
  </si>
  <si>
    <t>DRENO BARBACAN</t>
  </si>
  <si>
    <t>D= 50 MM</t>
  </si>
  <si>
    <t>D= 75 MM</t>
  </si>
  <si>
    <t>D= 100 MM</t>
  </si>
  <si>
    <t>DRENOS DE GALERIA</t>
  </si>
  <si>
    <t>DRENO DE ALIVIO</t>
  </si>
  <si>
    <t>DRENO DE SERVIÇO</t>
  </si>
  <si>
    <t>LIGAÇAO DE DRENO EM LATERAL DE GALERIA</t>
  </si>
  <si>
    <t>POÇO DE BOMBEAMENTO</t>
  </si>
  <si>
    <t>TUBO CA-1  D= 400 MM</t>
  </si>
  <si>
    <t>ALA DE GALERIA CELULAR</t>
  </si>
  <si>
    <t>B= 1.20M</t>
  </si>
  <si>
    <t>B= 1.30M</t>
  </si>
  <si>
    <t>B= 1.40M</t>
  </si>
  <si>
    <t>B= 1.50M</t>
  </si>
  <si>
    <t>B= 1.60M</t>
  </si>
  <si>
    <t>B= 1.70M</t>
  </si>
  <si>
    <t>B= 1.80M</t>
  </si>
  <si>
    <t>B= 1.90M</t>
  </si>
  <si>
    <t>B= 2.00M</t>
  </si>
  <si>
    <t>B= 2.10M</t>
  </si>
  <si>
    <t>B= 2.20M</t>
  </si>
  <si>
    <t>B= 2.30M</t>
  </si>
  <si>
    <t>B= 2.40M</t>
  </si>
  <si>
    <t>B= 2.50M</t>
  </si>
  <si>
    <t>B= 2.60M</t>
  </si>
  <si>
    <t>B= 2.70M</t>
  </si>
  <si>
    <t>B= 2.80M</t>
  </si>
  <si>
    <t>B= 2.90M</t>
  </si>
  <si>
    <t>B= 3.00M</t>
  </si>
  <si>
    <t>GRELHA</t>
  </si>
  <si>
    <t>DE P.V. DE CANAL</t>
  </si>
  <si>
    <t>GABIAO</t>
  </si>
  <si>
    <t>TIPO CAIXA MALHA 8X10,FIO 2,7MM, REVESTIDO EM PVC</t>
  </si>
  <si>
    <t>TIPO CAIXA MALHA 8X10, FIO 2,7MM GALVANIZADO</t>
  </si>
  <si>
    <t>ESTRUTURAS DE CONCRETO E METALICA</t>
  </si>
  <si>
    <t>FORMA, ESCORAMENTO, DESFORMA E LIMPEZA - ESTRUTURA</t>
  </si>
  <si>
    <t>DE COMPENSADO RESINADO ESPESSURA &gt;= 12MM</t>
  </si>
  <si>
    <t>DE COMPENSADO PLASTIFICADO &gt;= 12MM</t>
  </si>
  <si>
    <t>DE COMPENSADO PLASTIFICADO 19MM C/7APROVEITAMENTOS</t>
  </si>
  <si>
    <t>ARMAÇAO INCL.CORTE, DOBRA E COLOCAÇAO EM ESTRUTURA</t>
  </si>
  <si>
    <t>AÇO CA-50  D &lt;= 12,5 MM</t>
  </si>
  <si>
    <t>AÇO CA-50  D &gt; 12,5 MM</t>
  </si>
  <si>
    <t>TELA SOLDADA</t>
  </si>
  <si>
    <t>FORNECIMENTO E COLOCACAO DE TELA Q-92</t>
  </si>
  <si>
    <t>FORNECIMENTO E COLOCAÇÃO DE TELA Q-138</t>
  </si>
  <si>
    <t>FORNECIMENTO E COLOCACAO DE TELA Q-196</t>
  </si>
  <si>
    <t>CONCRETO CONVENCIONAL B1,B2 LANÇADO EM ESTRUTURA</t>
  </si>
  <si>
    <t>FCK &gt;= 20,0 MPA</t>
  </si>
  <si>
    <t>FCK &gt;= 25,0 MPA</t>
  </si>
  <si>
    <t>CONCRETO USINADO B1,B2 LANÇADO EM ESTRUTURA</t>
  </si>
  <si>
    <t>FCK &gt;= 30,0 MPA</t>
  </si>
  <si>
    <t>CONCRETO USINADO BOMBEADO LANÇADO EM ESTRUTURA</t>
  </si>
  <si>
    <t>LAJE PRE-MOLDADA, A REVESTIR INCLUSIVE CAPEAMENTO</t>
  </si>
  <si>
    <t>SC= 100 KG/M2, L= 3,0 M</t>
  </si>
  <si>
    <t>SC= 100 KG/M2, L= 4,0 M</t>
  </si>
  <si>
    <t>SC= 100 KG/M2, L= 5,0 M</t>
  </si>
  <si>
    <t>SC= 200 KG/M2, L= 3,0 M</t>
  </si>
  <si>
    <t>SC= 200 KG/M2, L= 4,0 M</t>
  </si>
  <si>
    <t>SC= 200 KG/M2, L= 5,0 M</t>
  </si>
  <si>
    <t>SC= 250 KG/M2, L= 5,0 M</t>
  </si>
  <si>
    <t>SC= 300 KG/M2, L= 3,0 M</t>
  </si>
  <si>
    <t>SC= 300 KG/M2, L= 4,0 M</t>
  </si>
  <si>
    <t>SC= 300 KG/M2, L= 5,0 M</t>
  </si>
  <si>
    <t>LAJE PRE-MOLDADA, APARENTE, INCLUSIVE CAPEAMENTO</t>
  </si>
  <si>
    <t>ALVENARIAS E DIVISOES</t>
  </si>
  <si>
    <t>ALVENARIA DE TIJOLO MACIÇO REQUEIMADO</t>
  </si>
  <si>
    <t>E=  5 CM, A REVESTIR</t>
  </si>
  <si>
    <t>E= 10 CM, A REVESTIR</t>
  </si>
  <si>
    <t>E= 20 CM, A REVESTIR</t>
  </si>
  <si>
    <t>E=  5 CM, APARENTE</t>
  </si>
  <si>
    <t>E= 10 CM, APARENTE</t>
  </si>
  <si>
    <t>E= 20 CM, APARENTE</t>
  </si>
  <si>
    <t>ALVENARIA DE TIJOLO FURADO(BLOCO CERAMICO VEDAÇÃO)</t>
  </si>
  <si>
    <t>E= 15 CM, A REVESTIR</t>
  </si>
  <si>
    <t>E= 30 CM, COM OS FUROS APARENTES, TIPO COBOGO</t>
  </si>
  <si>
    <t>ALVENARIA DE BLOCO DE CONCRETO</t>
  </si>
  <si>
    <t>E= 10 CM, A REVESTIR, VEDAÇAO</t>
  </si>
  <si>
    <t>E= 15 CM, A REVESTIR, VEDAÇAO</t>
  </si>
  <si>
    <t>E= 20 CM, A REVESTIR, VEDAÇAO</t>
  </si>
  <si>
    <t>E= 10 CM, APARENTE, VEDAÇAO</t>
  </si>
  <si>
    <t>E= 15 CM, APARENTE, VEDAÇAO</t>
  </si>
  <si>
    <t>E= 20 CM, APARENTE, VEDAÇAO</t>
  </si>
  <si>
    <t>ALVENARIA DE BLOCO DE CONCRETO ESTRUTURAL</t>
  </si>
  <si>
    <t>E= 10 CM, ESTRUTURAL</t>
  </si>
  <si>
    <t>E= 15 CM, ESTRUTURAL</t>
  </si>
  <si>
    <t>E= 20 CM, ESTRUTURAL</t>
  </si>
  <si>
    <t>ALVENARIA DE TIJOLO DE VIDRO</t>
  </si>
  <si>
    <t>TIJOLINHO DE VIDRO 20 X 20 X 08 CM</t>
  </si>
  <si>
    <t>ALVENARIA DE COBOGO CERAMICO</t>
  </si>
  <si>
    <t>18 X 18 X 7 CM, E= 7 CM</t>
  </si>
  <si>
    <t>ALVENARIA DE COBOGO DE CONCRETO</t>
  </si>
  <si>
    <t>ELEMENTO VAZADO CONCRETO TIPO VENEZIANA 29X39X10CM</t>
  </si>
  <si>
    <t>DIVISORIA EM PEDRA (PANEIS FIXOS)</t>
  </si>
  <si>
    <t>DIV.MARMORE BRANCO E=2CM FERRAGEM LATAO CROMADA</t>
  </si>
  <si>
    <t>DIV. EM ARDOSIA E= 2CM FERRAGEM LATAO CROMADO</t>
  </si>
  <si>
    <t>DIV. EM ARDOSIA E= 2CM C/PERFIS CHAPA 18</t>
  </si>
  <si>
    <t>DIV.GRANITO CINZA CORUMBA E=3CM FERRAGEM LATAO C</t>
  </si>
  <si>
    <t>DIVISORIA EM PAINEL REMOVIVEL</t>
  </si>
  <si>
    <t>DIVISORIA NAVAL PAINEL/PAINEL</t>
  </si>
  <si>
    <t>CONJ.FERRAGENS P/CONFECÇAO DE PORTA DE DIVISORIA</t>
  </si>
  <si>
    <t>VERGAS E CONTRA-VERGAS DE CONCRETO PRE-FABRICADAS</t>
  </si>
  <si>
    <t>10 CM X 10 CM (LARGURA X ALTURA)</t>
  </si>
  <si>
    <t>15 CM X 10 CM (LARGURA X ALTURA)</t>
  </si>
  <si>
    <t>20 CM X 10 CM (LARGURA X ALTURA)</t>
  </si>
  <si>
    <t>COBERTURAS E FORROS</t>
  </si>
  <si>
    <t>ENGRADAMENTO EM MADEIRA PARAJU</t>
  </si>
  <si>
    <t>PARA COBERTURA CERAMICA COM TESOURAS COMPLETO</t>
  </si>
  <si>
    <t>PARA COBERTURA CERAMICA, CAIBROS E RIPAS</t>
  </si>
  <si>
    <t>PARA COBERTURA EM TELHA ONDULADA</t>
  </si>
  <si>
    <t>PARA TELHA TIPO KALHETA,  CANALETE 49 OU EQUIVALENTE</t>
  </si>
  <si>
    <t>PARA TELHA TIPO KALHETAO, CANALETE 90 OU EQUIVALENTE</t>
  </si>
  <si>
    <t>PEÇAS PARA ENGRADAMENTO EM MADEIRA PARAJU</t>
  </si>
  <si>
    <t>14 X 6 CM</t>
  </si>
  <si>
    <t>11 X 6 CM</t>
  </si>
  <si>
    <t>6 X 6 CM</t>
  </si>
  <si>
    <t>CAIBRO 6 X 4,0 CM</t>
  </si>
  <si>
    <t>RIPA   4 X 1,5 CM</t>
  </si>
  <si>
    <t>COBERTURA EM TELHA CERAMICA</t>
  </si>
  <si>
    <t>FRANCESA</t>
  </si>
  <si>
    <t>COLONIAL PLANA</t>
  </si>
  <si>
    <t>COLONIAL CURVA</t>
  </si>
  <si>
    <t>COBERTURA EM TELHA FIBROCIMENTO (CIMENTO AMIANTO)</t>
  </si>
  <si>
    <t>ONDULADA E= 5,00 MM</t>
  </si>
  <si>
    <t>ONDULADA E= 6,00 MM</t>
  </si>
  <si>
    <t>ONDULADA E= 8,00 MM</t>
  </si>
  <si>
    <t>COBERTURA EM TELHA METALICA</t>
  </si>
  <si>
    <t>GALVANIZADA TRAPEZOIDAL E=0,50MM SIMPLES</t>
  </si>
  <si>
    <t>CUMEEIRA</t>
  </si>
  <si>
    <t>CERAMICA</t>
  </si>
  <si>
    <t>METALICA GALVANIZADA TRAPEZOIDAL E=0,50MM(SIMPLES)</t>
  </si>
  <si>
    <t>PARA TELHA KALHETAO, CANALETE 90 OU EQUIVALENTE</t>
  </si>
  <si>
    <t>FORRO DE MADEIRA</t>
  </si>
  <si>
    <t>EM ANGELIN</t>
  </si>
  <si>
    <t>EM PINUS</t>
  </si>
  <si>
    <t>FORRO DE GESSO</t>
  </si>
  <si>
    <t>EM PLACAS 60 X 60 CM, LISO</t>
  </si>
  <si>
    <t>EM PLACAS ACARTONADAS</t>
  </si>
  <si>
    <t>FORRO EM PVC</t>
  </si>
  <si>
    <t>FORRO EM PVC LARGURA 20,0 CM COR BRANCA</t>
  </si>
  <si>
    <t>CALHA DE CHAPA GALVANIZADA</t>
  </si>
  <si>
    <t>Nº 22 GSG, DESENVOLVIMENTO =  33 CM</t>
  </si>
  <si>
    <t>Nº 22 GSG, DESENVOLVIMENTO =  50 CM</t>
  </si>
  <si>
    <t>Nº 22 GSG, DESENVOLVIMENTO =  66 CM</t>
  </si>
  <si>
    <t>Nº 22 GSG, DESENVOLVIMENTO =  75 CM</t>
  </si>
  <si>
    <t>Nº 22 GSG, DESENVOLVIMENTO = 100 CM</t>
  </si>
  <si>
    <t>Nº 24 GSG, DESENVOLVIMENTO =  33 CM</t>
  </si>
  <si>
    <t>Nº 24 GSG, DESENVOLVIMENTO =  50 CM</t>
  </si>
  <si>
    <t>Nº 24 GSG, DESENVOLVIMENTO =  66 CM</t>
  </si>
  <si>
    <t>Nº 24 GSG, DESENVOLVIMENTO =  75 CM</t>
  </si>
  <si>
    <t>Nº 24 GSG, DESENVOLVIMENTO = 100 CM</t>
  </si>
  <si>
    <t>Nº 26 GSG, DESENVOLVIMENTO =  33 CM</t>
  </si>
  <si>
    <t>Nº 26 GSG, DESENVOLVIMENTO =  50 CM</t>
  </si>
  <si>
    <t>Nº 26 GSG, DESENVOLVIMENTO =  66 CM</t>
  </si>
  <si>
    <t>Nº 26 GSG, DESENVOLVIMENTO =  75 CM</t>
  </si>
  <si>
    <t>Nº 26 GSG, DESENVOLVIMENTO = 100 CM</t>
  </si>
  <si>
    <t>RUFO E CONTRA-RUFO DE CHAPA GALVANIZADA</t>
  </si>
  <si>
    <t>Nº 24 GSG, DESENVOLVIMENTO =  15 CM</t>
  </si>
  <si>
    <t>Nº 24 GSG, DESENVOLVIMENTO =  20 CM</t>
  </si>
  <si>
    <t>Nº 24 GSG, DESENVOLVIMENTO =  25 CM</t>
  </si>
  <si>
    <t>Nº 26 GSG, DESENVOLVIMENTO =  15 CM</t>
  </si>
  <si>
    <t>Nº 26 GSG, DESENVOLVIMENTO =  20 CM</t>
  </si>
  <si>
    <t>Nº 26 GSG, DESENVOLVIMENTO =  25 CM</t>
  </si>
  <si>
    <t>IMPERMEABILIZAÇOES E ISOLAMENTOS</t>
  </si>
  <si>
    <t>CAMADA DE REGULARIZAÇAO (CIMENTO/AREIA)</t>
  </si>
  <si>
    <t>ARGAMASSA TRAÇO 1:3, ESPESSURA MEDIA = 3,0 CM</t>
  </si>
  <si>
    <t>CAMADA DE PROTEÇAO (CIMENTO/AREIA)</t>
  </si>
  <si>
    <t>ARG.TRAÇO 1:3,ESP.MEDIA=3,0 INCLUS.MANTA GEOTEXTIL</t>
  </si>
  <si>
    <t>IMPERMEABILIZAÇAO COM ARGAMASSA RIGIDA (CIM/AREIA)</t>
  </si>
  <si>
    <t>TRAÇO 1:3, ESP=2.5 CM C/ ADITIVO SIKA-1 OU EQUIVALENTE</t>
  </si>
  <si>
    <t>IMPERMEABILIZAÇAO POR INFILTRAÇAO E CRISTALIZAÇAO</t>
  </si>
  <si>
    <t>SISTEMA A BASE DE CIMENTO IMPERMEABILIZANTE</t>
  </si>
  <si>
    <t>IMPERMEABILIZAÇAO C/ MANTA ASFALTICA PRE-FABRICADA</t>
  </si>
  <si>
    <t>TIPO 3 NBR-9952 COM ASFALTO MODIFICADO SBS E=4,0MM</t>
  </si>
  <si>
    <t>PINTURA ASFALTICA IMPERMEABILIZANTE</t>
  </si>
  <si>
    <t>INSTALAÇAO HIDRO-SANITARIA, INCENDIO E GAS</t>
  </si>
  <si>
    <t>TUBO PVC AGUA SOLDA CLASSE 15 INCLUSIVE CONEXOES</t>
  </si>
  <si>
    <t>D=  20 MM (1/2")</t>
  </si>
  <si>
    <t>D=  25 MM (3/4")</t>
  </si>
  <si>
    <t>D=  32 MM (1")</t>
  </si>
  <si>
    <t>D=  40 MM (1 1/4")</t>
  </si>
  <si>
    <t>D=  50 MM (1 1/2")</t>
  </si>
  <si>
    <t>D=  60 MM (2")</t>
  </si>
  <si>
    <t>D=  75 MM (2 1/2")</t>
  </si>
  <si>
    <t>D=  85 MM (3")</t>
  </si>
  <si>
    <t>D= 110 MM (4")</t>
  </si>
  <si>
    <t>TUBO AÇO GALVANIZADO DIN 2440, INCLUSIVE CONEXOES</t>
  </si>
  <si>
    <t>D=   1/2",  COM COSTURA</t>
  </si>
  <si>
    <t>D=   3/4",  COM COSTURA</t>
  </si>
  <si>
    <t>D=     1",  COM COSTURA</t>
  </si>
  <si>
    <t>D= 1 1/4",  COM COSTURA</t>
  </si>
  <si>
    <t>D= 1 1/2",  COM COSTURA</t>
  </si>
  <si>
    <t>D=     2",  COM COSTURA</t>
  </si>
  <si>
    <t>D= 2 1/2",  COM COSTURA</t>
  </si>
  <si>
    <t>D= 3" COM COSTURA</t>
  </si>
  <si>
    <t>D= 4" COM COSTURA</t>
  </si>
  <si>
    <t>TUBO DE COBRE SOLDADO CLASSE A INCLUSIVE CONEXOES</t>
  </si>
  <si>
    <t>D=  15 MM</t>
  </si>
  <si>
    <t>D=  22 MM</t>
  </si>
  <si>
    <t>D=  28 MM</t>
  </si>
  <si>
    <t>TUBO DE COBRE CLASSE E INCLUSIVE CONEXOES</t>
  </si>
  <si>
    <t>D=  35 MM</t>
  </si>
  <si>
    <t>D=  42 MM</t>
  </si>
  <si>
    <t>TUBO PVC ESGOTO, PB, VIROLA E ANEL, INCL. CONEXOES</t>
  </si>
  <si>
    <t>D=  50 MM</t>
  </si>
  <si>
    <t>D=  75 MM</t>
  </si>
  <si>
    <t>D= 150 MM</t>
  </si>
  <si>
    <t>D= 200 MM</t>
  </si>
  <si>
    <t>TUBO PVC ESGOTO PONTA/BOLSA, SOLDA, INCL.CONEXOES</t>
  </si>
  <si>
    <t>D=  40 MM</t>
  </si>
  <si>
    <t>TUBO PVC ESG. REFORÇADO, PB, VIR., ANEL INCL.CONEX</t>
  </si>
  <si>
    <t>CONEXOES</t>
  </si>
  <si>
    <t>ADAPTADOR PVC ROSCA E FLANGE P/ CX.D'AGUA D= 1/2"</t>
  </si>
  <si>
    <t>ADAPTADOR PVC ROSCA E FLANGE P/ CX.D'AGUA D= 3/4"</t>
  </si>
  <si>
    <t>ADAPTADOR PVC ROSCA E FLANGE P/ CX.D'AGUA D= 1"</t>
  </si>
  <si>
    <t>ADAPTADOR PVC ROSCA E FLANGE P/ CX.D'AGUA D=1 1/4"</t>
  </si>
  <si>
    <t>ADAPTADOR PVC ROSCA E FLANGE P/ CX.D'AGUA D=1 1/2"</t>
  </si>
  <si>
    <t>ADAPTADOR PVC ROSCA E FLANGE P/ CX.D'AGUA D= 2"</t>
  </si>
  <si>
    <t>ADAPTADOR PVC ROSCA E FLANGE P/ CX D'AGUA D=2 1/2"</t>
  </si>
  <si>
    <t>REGISTRO DE PRESSAO</t>
  </si>
  <si>
    <t>COM CANOPLA DL-1416 D= 1/2" FABRIMAR/EQUIVALENTE</t>
  </si>
  <si>
    <t>COM CANOPLA DL-1416 D= 3/4" FABRIMAR/EQUIVALENTE</t>
  </si>
  <si>
    <t>REGISTRO DE GAVETA</t>
  </si>
  <si>
    <t>REGISTRO GAVETA BRUTO 1510-B 1/2"FABRIMAR /EQUIVALENTE</t>
  </si>
  <si>
    <t>REGISTRO GAVETA BRUTO 1510-B 3/4"FABRIMAR /EQUIVALENTE</t>
  </si>
  <si>
    <t>REGISTRO GAVETA BRUTO 1510-B  1" FABRIMAR /EQUIVALENTE</t>
  </si>
  <si>
    <t>REGISTRO GAVETA BRUTO 1510-B 1 1/4" FABRIMAR/ EQUIVALENTE</t>
  </si>
  <si>
    <t>REGISTRO GAVETA BRUTO 1510-B 1 1/2" FABRIMAR/ EQUIVALENTE</t>
  </si>
  <si>
    <t>REGISTRO GAVETA BRUTO 1510-B  2"  FABRIMAR/EQUIVALENTE</t>
  </si>
  <si>
    <t>REGISTRO GAVETA BRUTO 1502 2 1/2" DECA / EQUIVALENTE</t>
  </si>
  <si>
    <t>REGISTRO GAVETA BRUTO 1502 3"     DECA / EQUIVALENTE</t>
  </si>
  <si>
    <t>REGISTRO GAVETA BRUTO 1502 4"     DECA / EQUIVALENTE</t>
  </si>
  <si>
    <t>COM CANOPLA C-1509 DL, D= 1/2" FABRIMAR OU EQUIVALENTE</t>
  </si>
  <si>
    <t>COM CANOPLA C-1509 DL, D=3/4"  FABRIMAR OU EQUIVALENTE</t>
  </si>
  <si>
    <t>COM CANOPLA C-1509 DL, D=1"    FABRIMAR OU EQUIVALENTE</t>
  </si>
  <si>
    <t>COM CANOPLA C-1509 DL, D=1 1/2"FABRIMAR OU EQUIVALENTE</t>
  </si>
  <si>
    <t>TORNEIRA</t>
  </si>
  <si>
    <t>P/PIA BANCA,ALAVANCA,SAIDA LATERAL 1167-P FABR/EQUIVALENTE</t>
  </si>
  <si>
    <t>P/PIA MISTURADOR PAREDE 1258-DL FABRIMAR/EQUIVALENTE</t>
  </si>
  <si>
    <t>P/PIA C/ALAVANCA 1157-P  FABRIMAR/EQUIVALENTE</t>
  </si>
  <si>
    <t>P/PIA MISTURADOR BANCA 1256-DL FABRIMAR/EQUIVALENTE</t>
  </si>
  <si>
    <t>P/PIA PAREDE SAIDA LATERAL 1168-DL FABRIMAR/EQUIVALENTE</t>
  </si>
  <si>
    <t>P/PIA BANCA SAIDA LATERAL 1167-DL FABRIMAR/EQUIVALENTE</t>
  </si>
  <si>
    <t>P/PIA PAREDE TOP JET 1171-DL FABRIMAR/EQUIVALENTE</t>
  </si>
  <si>
    <t>P/TANQUE 1153-MY FABRIMAR/EQUIVALENTE</t>
  </si>
  <si>
    <t>P/TANQUE 1153-JR FABRIMAR/EQUIVALENTE</t>
  </si>
  <si>
    <t>TORNEIRA AQUAPRESS ANTIVANDALISMO 1180/AV FABRIMAR OU EQUIVALENTE</t>
  </si>
  <si>
    <t>DE JARDIM 1128-MY D=1/2" FABRIMAR/EQUIVALENTE</t>
  </si>
  <si>
    <t>DE JARDIM 1128-MY D=3/4" FABRIMAR/EQUIVALENTE</t>
  </si>
  <si>
    <t>TORNEIRA DE PRESSAO PRESMATIC BENEFIT OU EQUIVALENTE</t>
  </si>
  <si>
    <t>TONEIRA P/ LAVATORIO REF.1193 LINHA PERTUTTI DOCOL OU EQUIVALENTE</t>
  </si>
  <si>
    <t>P/LAVATORIO 1190-DL  D=1/2" FABRIMAR/EQUIVALENTE</t>
  </si>
  <si>
    <t>TORNEIRA P/ LAVATORIO REF.1194  INNOVARE FABRIMAR OU EQUIVALENTE</t>
  </si>
  <si>
    <t>DE BOIA 1350 D= 1/2" DECA OU EQUIVALENTE</t>
  </si>
  <si>
    <t>DE BOIA 1350 D= 3/4" DECA OU EQUIVALENTE</t>
  </si>
  <si>
    <t>DE BOIA 1350 D= 1"   DECA OU EQUIVALENTE</t>
  </si>
  <si>
    <t>DE BOIA 262 PARA CX. D´AGUA  D= 3/4" CIPLA/EQUIVALENTE</t>
  </si>
  <si>
    <t>CHAVE BOIA AUTOMATICA P/RESERVATORIO  LENZ/EQUIVALENTE</t>
  </si>
  <si>
    <t>DE LIMPEZA 1128-JR     D=1/2"  FABRIMAR OU EQUIVALENTE</t>
  </si>
  <si>
    <t>PARA BEBEDOURO 1152JR  D=1/2"  FABRIMAR OU EQUIVALENTE</t>
  </si>
  <si>
    <t>TORNEIRA DE PAREDE DELICATTA COM MISTURADOR DOCOL OU EQUIVALENTE</t>
  </si>
  <si>
    <t>TORNEIRA P/ COZINHA DE MESA BICA ALTA PERTUTTI OU EQUIVALENTE</t>
  </si>
  <si>
    <t>VALVULA</t>
  </si>
  <si>
    <t>P/ PIA 3 1/2X1 1/2" 1623 DARLIFLEX CROMADA/EQUIVALENTE</t>
  </si>
  <si>
    <t>P/ LAVATORIO C/LADRAO 7/8" 1603 DARLIFLEX /EQUIVALENTE</t>
  </si>
  <si>
    <t>P/ LAVATORIO 1601 FABRIMAR OU EQUIVALENTE</t>
  </si>
  <si>
    <t>PARA TANQUE 1 1/4" 1606 DARLIFLEX CROMADA/EQUIVALENTE</t>
  </si>
  <si>
    <t>P/ MICTORIO C/ FECHAM AUTOM. D= 1/2" DOCOL/EQUIVALENTE</t>
  </si>
  <si>
    <t>VAL.DESCARGA E ACAB.BENEFIT DOCOL PORTADOR DEFIC. OU EQUIVALENTE</t>
  </si>
  <si>
    <t>DE DESCARGA 3650     D= 1 1/2" FABRIMAR OU EQUIVALENTE</t>
  </si>
  <si>
    <t>VALV. DESCARGA E ACAB. ANTIVANDALISMO 1 1/2" DOCOL OU EQUIVALENTE</t>
  </si>
  <si>
    <t>DE PVC P/ LAVATORIO S/ UNHO  Nº 11     CIPLA/EQUIVALENTE</t>
  </si>
  <si>
    <t>VALVULA DE RETENÇAO DE PE COM CRIVO D= 3/4"</t>
  </si>
  <si>
    <t>VALVULA DE RETENÇAO DE PE COM CRIVO D= 1"</t>
  </si>
  <si>
    <t>VALVULA DE RETENÇAO DE PE COM CRIVO D= 1 1/2"</t>
  </si>
  <si>
    <t>VALVULA DE RETENÇAO DE PE COM CRIVO D= 2"</t>
  </si>
  <si>
    <t>VALVULA DE RETENÇAO UNIVERSAL D= 3/4"</t>
  </si>
  <si>
    <t>VALVULA DE RETENÇAO UNIVERSAL D= 1"</t>
  </si>
  <si>
    <t>VALVULA DE RETENÇAO UNIVERSAL D= 1 1/2"</t>
  </si>
  <si>
    <t>VALVULA DE RETENÇAO UNIVERSAL D= 2"</t>
  </si>
  <si>
    <t>GRELHA E RALO METALICO</t>
  </si>
  <si>
    <t>GRELHA/PORTA GRELHA AÇO INOX.FECHO GIRAT.100X100MM</t>
  </si>
  <si>
    <t>GRELHA/PORTA GRELHA AÇO INOX.FECHO GIRAT.150X150MM</t>
  </si>
  <si>
    <t>RALO GRELHA CROMADA 10X10CM CROMADO MOLDENOX /EQUIVALENTE</t>
  </si>
  <si>
    <t>RALO GRELHA CROMADA 15X15CM CROMADO MOLDENOX /EQUIVALENTE</t>
  </si>
  <si>
    <t>TAMPA CEGA EM INOX P/ CAIXA SIFONADA 150X150MM</t>
  </si>
  <si>
    <t>CHUVEIRO, LIGAÇAO E SIFAO</t>
  </si>
  <si>
    <t>BRAÇO P/CHUVEIRO 1/2" X 0,40 M PERFLEX 1781 CR/EQUIVALENTE</t>
  </si>
  <si>
    <t>BRACO P/ CHUVEIRO PVC 1/2" X 40 CM LORENZETTI/EQUIVALENTE</t>
  </si>
  <si>
    <t>CHUVEIRO ARTICULADO PICCOLO 1991 CROM.FABRIMAR/EQUIVALENTE</t>
  </si>
  <si>
    <t>CHUVEIRO ELETRICO CROMADO  D= 1/2"  LORENZETTI/EQUIVALENTE</t>
  </si>
  <si>
    <t>DUCHINHA ACQUA-JET  C-2195 DL         FABRIMAR/EQUIVALENTE</t>
  </si>
  <si>
    <t>LIGAÇAO FLEXIVEL 1/2"X0,40M 4607-40 MXF FABRIMAR OU EQUIVALENTE</t>
  </si>
  <si>
    <t>TUBO P/ VALVULA DESCARGA Nº 18 C/ADAPT. D= 1 1/2"</t>
  </si>
  <si>
    <t>TUBO LONGO P/CX.DESCARGA SOBREPOR 40 MM X 1,60 METROS</t>
  </si>
  <si>
    <t>TUBO LIGAÇAO AGUA-VASO METAL CROM. C/ SOBRECANOPLA</t>
  </si>
  <si>
    <t>TUBO LIGAÇAO AGUA-VASO PVC CROMADO C/ SOBRECANOPLA</t>
  </si>
  <si>
    <t>BOLSA DE BORRACHA 340  D= 1 1/2"</t>
  </si>
  <si>
    <t>SIFAO LAVATORIO COPO REGULAVEL 1"X 1 1/2"SIGMA/EQUIVALENTE</t>
  </si>
  <si>
    <t>SIFAO PIA COPO REGULAVEL 1 1/2" X 1 1/2" SIGMA/EQUIVALENTE</t>
  </si>
  <si>
    <t>LIGACAO DE AGUA</t>
  </si>
  <si>
    <t>KIT CAVALETE METAL COM REGISTRO 1/2" COPASA</t>
  </si>
  <si>
    <t>KIT CAVALETE METAL COM REGISTRO 3/4" COPASA</t>
  </si>
  <si>
    <t>KIT CAVALETE METAL COM REGISTRO   1" COPASA</t>
  </si>
  <si>
    <t>ACESSORIO DE FIXAÇAO</t>
  </si>
  <si>
    <t>PARAFUSO CASTELO COM BUCHA N.8 E ARRUELA</t>
  </si>
  <si>
    <t>CAIXA E RALO</t>
  </si>
  <si>
    <t>CX. ALVENARIA 30X30X50CM C/TAMPA FERRO P/REGISTRO</t>
  </si>
  <si>
    <t>CX. ALVENARIA 50X50X50 CM PARA HIDROMETRO C/ TAMPA</t>
  </si>
  <si>
    <t>CX. SIFONADA PVC C/GRELHA QUADR/RED. 150X150X50 MM</t>
  </si>
  <si>
    <t>CX. SIFONADA PVC C/GRELHA QUADR/RED. 150X185X75 MM</t>
  </si>
  <si>
    <t>CX. SIFONADA PVC C/GRELHA REDONDA    100X100X50 MM</t>
  </si>
  <si>
    <t>CX. SIFONADA PVC C/ TAMPA CEGA       250X172X50 MM</t>
  </si>
  <si>
    <t>CX. SIFONADA PVC C/ TAMPA CEGA       250X230X75 MM</t>
  </si>
  <si>
    <t>CAIXA SIFONADA PVC 100X150X50MM</t>
  </si>
  <si>
    <t>RALO SIFONADO PVC ALTURA REGULAVEL       100X40 MM</t>
  </si>
  <si>
    <t>RALO SECO PVC SAIDA SOLDAVEL             100X40 MM</t>
  </si>
  <si>
    <t>CAIXA DE DESCARGA EXTERNA ALTA 6 LITROS</t>
  </si>
  <si>
    <t>CAIXA D'AGUA POLIETILENO COM TAMPA 310 L</t>
  </si>
  <si>
    <t>CAIXA D'AGUA POLIETILENO COM TAMPA 500 L</t>
  </si>
  <si>
    <t>CAIXA D'AGUA POLIETILENO COM TAMPA 1000 L</t>
  </si>
  <si>
    <t>CX.DE GORDURA PRE-FABRICADA SIMPLES  D=400MMX635MM</t>
  </si>
  <si>
    <t>CX.DE GORDURA PRE-FABRICADA DUPLA    D=600MMX800MM</t>
  </si>
  <si>
    <t>CX. D'AGUA EM FIBRA DE VIDRO COM TAMPA 8000L</t>
  </si>
  <si>
    <t>RALO HEMISFERICO TIPO ABACAXI D=  50MM</t>
  </si>
  <si>
    <t>RALO HEMISFERICO TIPO ABACAXI D=  75MM</t>
  </si>
  <si>
    <t>RALO HEMISFERICO TIPO ABACAXI D= 100MM</t>
  </si>
  <si>
    <t>LAVATORIO</t>
  </si>
  <si>
    <t>CUBA DE EMBUTIR OVAL (49 X 32,5 CM),CELITE/EQUIVALENTE</t>
  </si>
  <si>
    <t>CUBA EMBUTIR OVAL (49X32,5CM) CELITE/EQUIVALENTE. COMPLETO</t>
  </si>
  <si>
    <t>LAVATORIO SUSPENSO (41 X 29,5 CM)AZALEA CELITE/EQUIVALENTE</t>
  </si>
  <si>
    <t>LAV.SUSP.(41X29,5CM)AZALEA CELITE/EQUIVALENTE COMPLETO</t>
  </si>
  <si>
    <t>LAV.SUSPENSO (46,5X34 CM)GUARAPARI, LOGASA/EQUIVALENTE</t>
  </si>
  <si>
    <t>LAV.SUSP.(46,5X34CM) GUARAPARI LOGASA/EQUIVALENTE COMPLETO</t>
  </si>
  <si>
    <t>LAVATORIO DE PAREDE CELITE 02007 LINHA SAVEIRO OU EQUIVALENTE</t>
  </si>
  <si>
    <t>CUBA DE SOBREPOR OVAL (52X44,5 CM) CELITE /EQUIVALENTE</t>
  </si>
  <si>
    <t>CUBA SOBREPOR OVAL(52X44,5 CM) CELITE/EQUIVALENTE COMPLETO</t>
  </si>
  <si>
    <t>LAVAT.CANTO COR BRANCA L76 MASTER DECA/EQUIVALENTE.COMPLET</t>
  </si>
  <si>
    <t>LAVAT.C/COLUNA SUSPENSA LINHA FIT-CELITE/EQUIVALENTE.COMPL</t>
  </si>
  <si>
    <t>LAVAT. C/COLUNA SUSPENSA VOGUE PLUS L51-CS117 DECA OU EQUIVALENTE</t>
  </si>
  <si>
    <t>LAVATORIO PEQUENO BRANCO GELO L915 RAVENA/EQUIVALENTE</t>
  </si>
  <si>
    <t>LAVAT. CANTO LINHA IZY BRANCO REF.101 DECA/EQUIVALENTE</t>
  </si>
  <si>
    <t>VASO SANITARIO</t>
  </si>
  <si>
    <t>CONVENCIONAL BRANCA,AZALEA CELITE/EQUIVALENTE</t>
  </si>
  <si>
    <t>CONVENCIONAL BRANCA,AZALEA CELITE/EQUIVALENTE COMPLETO</t>
  </si>
  <si>
    <t>CONJUNTO ACOPLADO BRANCA, AZALEA CELITE / EQUIVALENTE</t>
  </si>
  <si>
    <t>CONJ.ACOPLADO BRANCA, AZALEA CELITE/EQUIVALENTE COMPLETO</t>
  </si>
  <si>
    <t>INFANTIL BRANCA, CELITE / EQUIVALENTE</t>
  </si>
  <si>
    <t>INFANTIL BRANCA, CELITE / EQUIVALENTE COMPLETO</t>
  </si>
  <si>
    <t>VASO SANITARIO ESP. DECA P510 S/ABERTURA E ASSENTO OU EQUIVALENTE</t>
  </si>
  <si>
    <t>ASSENTO SANITARIO TONDO VOGUE PLUS OU EQUIVALENTE</t>
  </si>
  <si>
    <t>MICTORIO</t>
  </si>
  <si>
    <t>AÇO INOX CHAPA 22, DESENVOLVIMENTO= 1,0 M</t>
  </si>
  <si>
    <t>AÇO INOX CHAPA 22, DESENVOLVIMENTO= 1,4 M</t>
  </si>
  <si>
    <t>PIA E CUBA</t>
  </si>
  <si>
    <t>CUBA EM AÇO INOX Nº 1 (46X30X15 CM)</t>
  </si>
  <si>
    <t>CUBA EM AÇO INOX Nº 2 (56X33X15 CM)</t>
  </si>
  <si>
    <t>CUBA EM AÇO INOX Nº1 (46X30X15CM)C/VALVULA E SIFAO</t>
  </si>
  <si>
    <t>CUBA EM AÇO INOX Nº2 (56X33X15CM)C/VALVULA E SIFAO</t>
  </si>
  <si>
    <t>TANQUE</t>
  </si>
  <si>
    <t>LOUÇA BRANCA (22LTS) C/COLUNA CELITE / EQUIVALENTE</t>
  </si>
  <si>
    <t>LOUÇA BRANCA (22LTS) C/COLUNA CELITE/EQUIVALENTE COMPLETO</t>
  </si>
  <si>
    <t>DE AÇO INOX COM 1 BOJO  63 X 51 CM</t>
  </si>
  <si>
    <t>EM ALVENARIA, REVESTIDA AZULEJO BRANCO CONF. PROJ.</t>
  </si>
  <si>
    <t>BEBEDOURO E FILTRO</t>
  </si>
  <si>
    <t>BEBEDOURO UNITARIO INOX P/ 80 PESSOAS H=1,0 METRO</t>
  </si>
  <si>
    <t>BEBEDOURO INDUSTRIAL 50L</t>
  </si>
  <si>
    <t>BEBEDOURO CONJUGADO INOX H= 1,00M/1,12M ATENDE 40P</t>
  </si>
  <si>
    <t>BEBEDOURO EMPRESARIAL BDF300 IBBL/EQUIVALENTE -300 PESSOAS</t>
  </si>
  <si>
    <t>FILTRO AP-200 CURTO AQUALAR OU SIMILAR</t>
  </si>
  <si>
    <t>COMPLEMENTO</t>
  </si>
  <si>
    <t>PAPELEIRA LOUÇA BRANCA 602 CELITE/EQUIVALENTE</t>
  </si>
  <si>
    <t>PORTA TOALHA DE PAPEL CROMADO NOVOMOY OU EQUIVALENTE</t>
  </si>
  <si>
    <t>PAPELEIRA EM GANCHO CROMADO</t>
  </si>
  <si>
    <t>SABONETEIRA LOUÇA BRANCA REF.604 CELITE/EQUIVALENTE</t>
  </si>
  <si>
    <t>MEIA-SABONETEIRA LOUÇA BRANCA REF.608 CELITE/EQUIVALENTE</t>
  </si>
  <si>
    <t>PORTA SABAO LIQUIDO REF. SG4001 COLUMBUS OU EQUIVALENTE</t>
  </si>
  <si>
    <t>CABIDE LOUÇA BRANCA 2 GANCHOS REF.610 CELITE/EQUIVALENTE</t>
  </si>
  <si>
    <t>CABIDE EM TUBO AÇO GALV. D= 1/2"  FIXAD0 EM ALVEN.</t>
  </si>
  <si>
    <t>CABIDE EM GANCHO CROMADO SIMPLES</t>
  </si>
  <si>
    <t>ASSENTO BRANCO PARA VASO    500-100    CELITE/EQUIVALENTE</t>
  </si>
  <si>
    <t>ASSENTO PLASTICO BRANCO P/VASO, MACIO  CIPLA/EQUIVALENTE</t>
  </si>
  <si>
    <t>BANCO ARTICULADO EM INOX 70X45CM</t>
  </si>
  <si>
    <t>BANCO ARTICULADO 70X45 CM FORMICA SOLIDA</t>
  </si>
  <si>
    <t>JOGO MANGUEIRA SUPER FLEXIVEL ROLO 15M</t>
  </si>
  <si>
    <t>TERMINAL DE VENTILAÇAO PVC D= 50MM</t>
  </si>
  <si>
    <t>TERMINAL DE VENTILAÇAO PVC D= 75 MM</t>
  </si>
  <si>
    <t>INSTALAÇAO DE GAS</t>
  </si>
  <si>
    <t>TUBO DE AÇO PRETO SCH-40 SEM COSTURA D= 3/8"</t>
  </si>
  <si>
    <t>TUBO DE AÇO PRETO SCH-40 SEM COSTURA D= 1/2"</t>
  </si>
  <si>
    <t>TUBO DE AÇO PRETO SCH-40 SEM COSTURA D= 3/4"</t>
  </si>
  <si>
    <t>REGISTRO DE GAS  D= 1/2"</t>
  </si>
  <si>
    <t>REGISTRO PARA GAS D= 1/2" NPT X 3/8" BM</t>
  </si>
  <si>
    <t>BICO DE BUSEN</t>
  </si>
  <si>
    <t>VALVULA DE ESFERA EM LATAO   D= 1/2"   NPT</t>
  </si>
  <si>
    <t>VALVULA REG. GAS C/ TE REVERSIVEL PARA 2 BOTIJOES</t>
  </si>
  <si>
    <t>CILINDRO DE AÇO COM GAS G.L.P. CAPACIDADE = 45 KG</t>
  </si>
  <si>
    <t>MANGUEIRA PLASTICA PARA GAS D= 3/8" X 1,20 M</t>
  </si>
  <si>
    <t>CAIXA ALVENARIA COM TAMPA CONCRETO-PADRAO SUDECAP</t>
  </si>
  <si>
    <t>25 X  25 X  25 CM</t>
  </si>
  <si>
    <t>25 X  25 X  35 CM</t>
  </si>
  <si>
    <t>25 X  25 X  40 CM</t>
  </si>
  <si>
    <t>30 X  30 X  30 CM</t>
  </si>
  <si>
    <t>30 X  30 X  40 CM</t>
  </si>
  <si>
    <t>30 X  30 X  50 CM</t>
  </si>
  <si>
    <t>30 X  30 X  60 CM</t>
  </si>
  <si>
    <t>40 X  40 X  30 CM</t>
  </si>
  <si>
    <t>40 X  40 X  40 CM</t>
  </si>
  <si>
    <t>40 X  40 X  50 CM</t>
  </si>
  <si>
    <t>40 X  40 X  60 CM</t>
  </si>
  <si>
    <t>40 X  40 X  70 CM</t>
  </si>
  <si>
    <t>40 X  40 X  80 CM</t>
  </si>
  <si>
    <t>40 X  40 X  90 CM</t>
  </si>
  <si>
    <t>40 X  40 X 100 CM</t>
  </si>
  <si>
    <t>50 X  50 X  30 CM</t>
  </si>
  <si>
    <t>50 X  50 X  40 CM</t>
  </si>
  <si>
    <t>50 X  50 X  50 CM</t>
  </si>
  <si>
    <t>50 X  50 X  60 CM</t>
  </si>
  <si>
    <t>50 X  50 X  70 CM</t>
  </si>
  <si>
    <t>50 X  50 X  80 CM</t>
  </si>
  <si>
    <t>50 X  50 X  90 CM</t>
  </si>
  <si>
    <t>50 X  50 X 100 CM</t>
  </si>
  <si>
    <t>50 X  50 X 110 CM</t>
  </si>
  <si>
    <t>60 X  60 X  30 CM</t>
  </si>
  <si>
    <t>60 X  60 X  40 CM</t>
  </si>
  <si>
    <t>60 X  60 X  50 CM</t>
  </si>
  <si>
    <t>60 X  60 X  60 CM</t>
  </si>
  <si>
    <t>60 X  60 X  70 CM</t>
  </si>
  <si>
    <t>60 X  60 X  80 CM</t>
  </si>
  <si>
    <t>60 X  60 X  90 CM</t>
  </si>
  <si>
    <t>60 X  60 X 100 CM</t>
  </si>
  <si>
    <t>60 X  60 X 110 CM</t>
  </si>
  <si>
    <t>60 X  60 X 120 CM</t>
  </si>
  <si>
    <t>60 X  60 X 130 CM</t>
  </si>
  <si>
    <t>100 X 100 X  50 CM</t>
  </si>
  <si>
    <t>100 X 100 X  60 CM</t>
  </si>
  <si>
    <t>100 X 100 X  70 CM</t>
  </si>
  <si>
    <t>100 X 100 X  80 CM</t>
  </si>
  <si>
    <t>100 X 100 X  90 CM</t>
  </si>
  <si>
    <t>100 X 100 X 100 CM</t>
  </si>
  <si>
    <t>100 X 100 X 110 CM</t>
  </si>
  <si>
    <t>100 X 100 X 120 CM</t>
  </si>
  <si>
    <t>100 X 100 X 130 CM</t>
  </si>
  <si>
    <t>100 X 100 X 140 CM</t>
  </si>
  <si>
    <t>100 X 100 X 150 CM</t>
  </si>
  <si>
    <t>CAIXA COLETORA DE ALVEN. C/ GRELHA AÇO-PAD.SUDECAP</t>
  </si>
  <si>
    <t>70 X  70 X  30 CM</t>
  </si>
  <si>
    <t>70 X  70 X  40 CM</t>
  </si>
  <si>
    <t>70 X  70 X  50 CM</t>
  </si>
  <si>
    <t>70 X  70 X  60 CM</t>
  </si>
  <si>
    <t>70 X  70 X  70 CM</t>
  </si>
  <si>
    <t>70 X  70 X  80 CM</t>
  </si>
  <si>
    <t>70 X  70 X  90 CM</t>
  </si>
  <si>
    <t>70 X  70 X 100 CM</t>
  </si>
  <si>
    <t>70 X  70 X 110 CM</t>
  </si>
  <si>
    <t>70 X  70 X 120 CM</t>
  </si>
  <si>
    <t>70 X  70 X 130 CM</t>
  </si>
  <si>
    <t>80 X  80 X  40 CM</t>
  </si>
  <si>
    <t>80 X  80 X  50 CM</t>
  </si>
  <si>
    <t>80 X  80 X  60 CM</t>
  </si>
  <si>
    <t>80 X  80 X  70 CM</t>
  </si>
  <si>
    <t>80 X  80 X  80 CM</t>
  </si>
  <si>
    <t>80 X  80 X  90 CM</t>
  </si>
  <si>
    <t>80 X  80 X 100 CM</t>
  </si>
  <si>
    <t>80 X  80 X 110 CM</t>
  </si>
  <si>
    <t>80 X  80 X 120 CM</t>
  </si>
  <si>
    <t>80 X  80 X 130 CM</t>
  </si>
  <si>
    <t>80 X  80 X 140 CM</t>
  </si>
  <si>
    <t>80 X  80 X 150 CM</t>
  </si>
  <si>
    <t>90 X  90 X  40 CM</t>
  </si>
  <si>
    <t>90 X  90 X  50 CM</t>
  </si>
  <si>
    <t>90 X  90 X  60 CM</t>
  </si>
  <si>
    <t>90 X  90 X  70 CM</t>
  </si>
  <si>
    <t>90 X  90 X  80 CM</t>
  </si>
  <si>
    <t>90 X  90 X  90 CM</t>
  </si>
  <si>
    <t>90 X  90 X 100 CM</t>
  </si>
  <si>
    <t>90 X  90 X 110 CM</t>
  </si>
  <si>
    <t>90 X  90 X 120 CM</t>
  </si>
  <si>
    <t>90 X  90 X 130 CM</t>
  </si>
  <si>
    <t>90 X  90 X 140 CM</t>
  </si>
  <si>
    <t>90 X  90 X 150 CM</t>
  </si>
  <si>
    <t>CAIXA SIFONADA DE ALVEN.TAMPA CONCRETO PAD.SUDECAP</t>
  </si>
  <si>
    <t>TIPO 1 -  60 X  40 X  60 CM</t>
  </si>
  <si>
    <t>TIPO 1 -  60 X  40 X  80 CM</t>
  </si>
  <si>
    <t>TIPO 1 -  80 X  40 X  60 CM</t>
  </si>
  <si>
    <t>TIPO 1 -  80 X  40 X  80 CM</t>
  </si>
  <si>
    <t>TIPO 1 - 100 X  40 X  60 CM</t>
  </si>
  <si>
    <t>TIPO 1 - 100 X  40 X  80 CM</t>
  </si>
  <si>
    <t>TIPO 2 - 250 X  83 X  60 CM - PADRAO COPASA</t>
  </si>
  <si>
    <t>TIPO 2 - 250 X  83 X  80 CM - PADRAO COPASA</t>
  </si>
  <si>
    <t>NEUTRALIZADORA - 40 X 75 X 70 CM</t>
  </si>
  <si>
    <t>CONJ.QUADRO E CANTONEIRA DE FERRO(REQUADRO TAMPAS)</t>
  </si>
  <si>
    <t>CONJ. QUADRO E REQUADRO CANT.2" E 1 3/4"</t>
  </si>
  <si>
    <t>TAMPAS/PLACAS</t>
  </si>
  <si>
    <t>PLACA FERRO FUNDIDO P/IDENTIFICAR A CAIXA PASSAGEM</t>
  </si>
  <si>
    <t>BOMBA</t>
  </si>
  <si>
    <t>CENTRIFUGA DE SUCÇAO E RECALQUE 1/2 HP  D= 2"</t>
  </si>
  <si>
    <t>CENTRIFUGA DE SUCÇAO E RECALQUE 1/2 HP  D= 3"</t>
  </si>
  <si>
    <t>MOTO-BOMBA 0,5CV Vm=5M3/H,SUC=1 1/2"/R=1 1/2",TRIF</t>
  </si>
  <si>
    <t>MOTO-BOMBA 1HP,SUC=1 1/2"/R=1 1/4",Vm=5M3/H,HM=16M</t>
  </si>
  <si>
    <t>PREVENÇAO E COMBATE A INCENDIO</t>
  </si>
  <si>
    <t>EXTINTOR DE INCENDIO CO2, CAPACIDADE = 6 L</t>
  </si>
  <si>
    <t>EXTINTOR DE INCENDIO AGUA PRESSURIZADA CAPAC.= 10L</t>
  </si>
  <si>
    <t>EXTINTOR DE INCENDIO  TIPO PO QUIMICO - 6KG</t>
  </si>
  <si>
    <t>EXTINTOR PO QUIMICO SECO ABC 4KG CAP.2-A: 20-B: C</t>
  </si>
  <si>
    <t>EXTINTOR PO QUIMICO SECO BC 20B:C</t>
  </si>
  <si>
    <t>REGISTRO DE GAVETA D=63MM (2 1/2")</t>
  </si>
  <si>
    <t>REGISTRO GLOBO D=13MM (1/2")</t>
  </si>
  <si>
    <t>REGISTRO GLOBO D=25MM (1")</t>
  </si>
  <si>
    <t>REGISTRO GLOBO ANGULAR D= 63 MM P/ HIDRANTE</t>
  </si>
  <si>
    <t>ADAPTADOR DE ROSCA 5 FIOS, D= 63 X 38 MM</t>
  </si>
  <si>
    <t>ESGUICHO TIPO AGULHETA, JUNTA DE UNIAO D=38 MM</t>
  </si>
  <si>
    <t>ABRIGO PARA EXTINTOR INCENDIO CH18 60X40X30 CM</t>
  </si>
  <si>
    <t>ABRIGO PARA HIDRANTE INTERNO 75X45X17 CM</t>
  </si>
  <si>
    <t>ABRIGO PARA HIDRANTE INTERNO 90X60X17 CM</t>
  </si>
  <si>
    <t>SINALIZADOR PARA EXTINTOR DE INCENDIO EM PVC</t>
  </si>
  <si>
    <t>HIDRANTE DE RECALQUE COMPLETO EM CX. ALVENARIA</t>
  </si>
  <si>
    <t>CHAVE STORZ EM ALUMÍNIO 1 1/2"</t>
  </si>
  <si>
    <t>MANGUEIRA FIBRA SINTETICA TIPO 2 D=38 MM X 15 M</t>
  </si>
  <si>
    <t>MANGUEIRA FIBRA SINTETICA TIPO 2 D=38 MM X 20 M</t>
  </si>
  <si>
    <t>PRESSOSTATO TELEMECANIQUE XML B004, A2511</t>
  </si>
  <si>
    <t>MANOMETRO WILLY C/ ESCALA DE LEITURA 0 A 100 PSI</t>
  </si>
  <si>
    <t>CILINDRO DE PRESSAO OU MOLA PNEUMATICA D= 150 MM</t>
  </si>
  <si>
    <t>QUADRO DE FORÇA P/ MOTOR DE 1,5CV, 220V, TRIFASICO</t>
  </si>
  <si>
    <t>CONJ. ELETROBOMBA LEVE 1,5CV, 220V, TRIFASICO</t>
  </si>
  <si>
    <t>LUM.DE EMERGENCIA AUTONOMA IE-16 (LAMP.8W)-SAIDA</t>
  </si>
  <si>
    <t>VALVULA DE RETENÇAO HORIZONTAL PORTINHOLA D= 13MM</t>
  </si>
  <si>
    <t>VALVULA DE RETENÇAO HORIZONTAL PORTINHOLA D= 63MM</t>
  </si>
  <si>
    <t>QUADRO DE FORCA P/ MOTOR DE 3CV. 220V TRIFASICO</t>
  </si>
  <si>
    <t>CONJ. ELETROBOMBA LEVE 3CV. 220V TRIFASICO</t>
  </si>
  <si>
    <t>BOTOEIRA COMANDO MANUAL TIPO LIGA/DESLIGA</t>
  </si>
  <si>
    <t>AVISADOR SONORO E VISUAL</t>
  </si>
  <si>
    <t>INSTALAÇA0 ELETRICA E TELEFONICA</t>
  </si>
  <si>
    <t>ELETRODUTO PVC RIGIDO, ROSCA, INCLUSIVE CONEXOES</t>
  </si>
  <si>
    <t>D= 3/4"</t>
  </si>
  <si>
    <t>D= 1"</t>
  </si>
  <si>
    <t>D= 1 1/4"</t>
  </si>
  <si>
    <t>D= 1 1/2"</t>
  </si>
  <si>
    <t>D= 2"</t>
  </si>
  <si>
    <t>D= 2 1/2"</t>
  </si>
  <si>
    <t>D= 3"</t>
  </si>
  <si>
    <t>D= 4"</t>
  </si>
  <si>
    <t>ELETRODUTO PVC FLEXIVEL CORRUGADO TIGREFLEX/EQUIVALENTE</t>
  </si>
  <si>
    <t>D= 25MM (3/4")</t>
  </si>
  <si>
    <t>D= 32MM (1")</t>
  </si>
  <si>
    <t>ELETRODUTO SEALTUBO PVC ZINCADO ASPIRADO C/TRACADO</t>
  </si>
  <si>
    <t>ELETRODUTO FLEXIVEL SEALTUBO D= 1" OU EQUIVALENTE</t>
  </si>
  <si>
    <t>ELETRODUTO FLEXIVEL SEALTUBO D= 1 1/2" OU EQUIVALENTE</t>
  </si>
  <si>
    <t>ELETRODUTO FLEXIVEL SEALTUBO D= 2" OU EQUIVALENTE</t>
  </si>
  <si>
    <t>ELETRODUTO AÇO GALVANIZADO PESADO, INCL. CONEXOES</t>
  </si>
  <si>
    <t>ELETROCALHA</t>
  </si>
  <si>
    <t>ELEROCALHA PERFURADA CH. 24 C/TAMPA - 100X50 MM</t>
  </si>
  <si>
    <t>ELEROCALHA PERFURADA CH. 24 C/ TAMPA - 100X75 MM</t>
  </si>
  <si>
    <t>ELEROCALHA PERFURADA CH. 24 C/ TAMPA - 100X100 MM</t>
  </si>
  <si>
    <t>ELEROCALHA PERFURADA CH. 24 C/ TAMPA - 150X50 MM</t>
  </si>
  <si>
    <t>ELEROCALHA PERFURADA CH. 24 C/ TAMPA - 200X100 MM</t>
  </si>
  <si>
    <t>ELEROCALHA PERFURADA CH. 20 C/ TAMPA - 400X100 MM</t>
  </si>
  <si>
    <t>SUPORTE VERTICAL P /ELETROCALHA 100X50 MM</t>
  </si>
  <si>
    <t>SUPORTE VERTICAL P/ ELETROCALHA 100X75 MM</t>
  </si>
  <si>
    <t>SUPORTE VERTICAL P/ELETROCALHA 150X75 MM</t>
  </si>
  <si>
    <t xml:space="preserve">SUPORTE VERTICAL P/ELETROCALHA 200X100 MM </t>
  </si>
  <si>
    <t>MÃO FRANCESA SIMPLES 100MM P/ ELETROCALHA</t>
  </si>
  <si>
    <t>MÃO FRANCESA SIMPLES 200MM P/ ELETROCALHA</t>
  </si>
  <si>
    <t>MÃO FRANCESA SIMPLES 400MM P/ ELETROCALHA</t>
  </si>
  <si>
    <t>BARRA DE VERGALHAO ROSCA TOTAL EM ACO 1/4 ''</t>
  </si>
  <si>
    <t>CURVA HORIZ. 90°  C/  TAMPA P/  ELETROCALHA  100X50 MM</t>
  </si>
  <si>
    <t>CURVA HORIZ. 90°  C/ TAMPA P/ ELETROCALHA 100X75 MM</t>
  </si>
  <si>
    <t>CURVA HORIZ. 90°  C/ TAMPA P/ ELETROCALHA  100X100 MM</t>
  </si>
  <si>
    <t>CURVA HORIZ. 90°  C/ TAMPA P/ ELETROCALHA  150X50 MM</t>
  </si>
  <si>
    <t>CURVA HORIZ.  90° C/ TAMPA  P/ ELETROCALHA 200X100MM</t>
  </si>
  <si>
    <t>CURVA HORIZ. 90° C/ TAMPA P/ ELETROCALHA  400X100 MM</t>
  </si>
  <si>
    <t>CURVA VERT. MULTI FUNÇÃO 45°/90°  P/ ELETR. 100X50 MM</t>
  </si>
  <si>
    <t>CURVA VERT. MULTI FUNÇÃO 45°/ 90°  P/ ELETR. 100X75 MM</t>
  </si>
  <si>
    <t>CURVA VERT. MULTI FUNÇÃO 45°/ 90°  P/ ELETR. 100X100MM</t>
  </si>
  <si>
    <t>CURVA VERT. MULTI FUNÇÃO 45°/ 90°  P/ ELETR. 150X50 MM</t>
  </si>
  <si>
    <t>CURVA VERT. MULTI FUNÇÃO 45°/ 90°  P/ ELETR. 200X100 MM</t>
  </si>
  <si>
    <t>CURVA VERT. MULTI FUNÇÃO 45°/ 90°  P/ ELETR. 400X100 MM</t>
  </si>
  <si>
    <t xml:space="preserve">DERIVAÇÃO  "T" HORIZ. 90°  P/ ELETR. 100X50 MM </t>
  </si>
  <si>
    <t xml:space="preserve">DERIVAÇÃO  "T" HORIZ. 90°  P/ ELETR. 100X75 MM </t>
  </si>
  <si>
    <t xml:space="preserve">DERIVAÇÃO  "T" HORIZ. 90°  P/ ELETR. 100X100 MM </t>
  </si>
  <si>
    <t xml:space="preserve">DERIVAÇÃO  "T" HORIZ. 90°  P/ ELETR. 150X50 MM </t>
  </si>
  <si>
    <t xml:space="preserve">DERIVAÇÃO  "T" HORIZ. 90°  P/ ELETR. 200X100 MM </t>
  </si>
  <si>
    <t xml:space="preserve">DERIVAÇÃO  "T" HORIZ. 90°  P/ ELETR. 400X100 MM </t>
  </si>
  <si>
    <t>FLANGE DE ACABAMENTO   P/ ELETR. 100X50 MM</t>
  </si>
  <si>
    <t>FLANGE DE ACABAMENTO P/ ELETR. 100X75 MM</t>
  </si>
  <si>
    <t>FLANGE DE ACABAMENTO P/ ELETR. 100X100 MM</t>
  </si>
  <si>
    <t>FLANGE DE ACABAMENTO P/ ELETR. 150X50 MM</t>
  </si>
  <si>
    <t>FLANGE DE ACABAMENTO P/ ELETR. 200X100 MM</t>
  </si>
  <si>
    <t>FLANGE DE ACABAMENTO P/ ELETR. 400X100 MM</t>
  </si>
  <si>
    <t>TERMINAL PARA ELETROCALHA  100X50 MM</t>
  </si>
  <si>
    <t>TERMINAL PARA ELETROCALHA  100X75 MM</t>
  </si>
  <si>
    <t>TERMINAL PARA ELETROCALHA  100X100 MM</t>
  </si>
  <si>
    <t>TERMINAL PARA ELETROCALHA  150X50 MM</t>
  </si>
  <si>
    <t>TERMINAL PARA ELETROCALHA 200X100 MM</t>
  </si>
  <si>
    <t>TERMINAL PARA ELETROCALHA  400X100 MM</t>
  </si>
  <si>
    <t>TALA AUTO PORTANTE PARA TRECHO RETO ABA 50 MM</t>
  </si>
  <si>
    <t>TALA AUTO PORTANTE PARA TRECHO RETO ABA 75 MM</t>
  </si>
  <si>
    <t>TALA AUTO PORTANTE PARA TRECHO RETO ABA 100 MM</t>
  </si>
  <si>
    <t>REDUÇÃO CONCENTRICA  150X50 P/ 100/75/50 X50 MM</t>
  </si>
  <si>
    <t>MATA JUNTA "H" PARA ELETROCALHA  L = 100 MM</t>
  </si>
  <si>
    <t>MATA JUNTA "H" PARA ELETROCALHA  L = 150 MM</t>
  </si>
  <si>
    <t>MATA JUNTA "H" PARA ELETROCALHA  L = 200 MM</t>
  </si>
  <si>
    <t>MATA JUNTA "H" PARA ELETROCALHA  L = 400 MM</t>
  </si>
  <si>
    <t>PERFILADO E ACESSORIO, INCLUSIVE CONEXOES</t>
  </si>
  <si>
    <t>PERFILADO CH 22 PERFURADO  COM TAMPA  38 x 38 MM</t>
  </si>
  <si>
    <t>BARRA DE VERGALÃO ROSCA TOTAL  3/8" P/ PERFILADO</t>
  </si>
  <si>
    <t>GANCHO CURTO P/ PERFILADO FIXADO NO TETO</t>
  </si>
  <si>
    <t>GANCHO CURTO PARA LUMINARIA</t>
  </si>
  <si>
    <t>GANCHO LONGO PARA PERFILADO</t>
  </si>
  <si>
    <t>SAIDA LATERAL DUPLA  3/4"</t>
  </si>
  <si>
    <t>SAIDA FINAL 3/4"</t>
  </si>
  <si>
    <t>SAIDA SUPERIOR 3/4"</t>
  </si>
  <si>
    <t>PROLONGADOR SEXTAVADO GALV. P/  TIRANTE 1/4"X50  MM</t>
  </si>
  <si>
    <t>JUNÇÃO INTERNA "I"</t>
  </si>
  <si>
    <t>JUNÇÃO INTERNA "L"</t>
  </si>
  <si>
    <t>JUNÇÃO INTERNA "T"</t>
  </si>
  <si>
    <t>JUNÇÃO INTERNA "X"</t>
  </si>
  <si>
    <t xml:space="preserve">CAIXA REF.114- 70- G COM TOMADA 10A 250V E FIXAÇÃO </t>
  </si>
  <si>
    <t xml:space="preserve">CAIXA REF 114 -71-G  COM TOMADA 20A 250V  E FIXAÇÃO </t>
  </si>
  <si>
    <t>CAIXA E ACESSORIOS</t>
  </si>
  <si>
    <t>CAIXA 2" X 4" P/ TOMADA DE PISO, REF. TP04 OU EQUIVALENTE.</t>
  </si>
  <si>
    <t>DE PASSAGEM, EMBUTIR 230X230X102MM CPE-20 OU EQUIVALENTE</t>
  </si>
  <si>
    <t>DE PASSAGEM, EMBUTIR 330X330X122MM CPE-30 OU EQUIVALENTE</t>
  </si>
  <si>
    <t>DE PASSAGEM P/ PISO 100X100X60MM -WETZEL OU EQUIVALENTE</t>
  </si>
  <si>
    <t>DE PASSAGEM P/PISO 150X150X100MM-WETZEL OU EQUIVALENTE</t>
  </si>
  <si>
    <t>DE PASSAGEM P/ PISO 200X200X100MM-WETZEL OU EQUIVALENTE</t>
  </si>
  <si>
    <t>DE PASSAGEM P/ PISO 300X300X120MM-WETZEL OU EQUIVALENTE</t>
  </si>
  <si>
    <t>DE PASSAGEM P/PISO 400X400X200MM-WETZEL OU EQUIVALENTE</t>
  </si>
  <si>
    <t>DE PASSAGEM SOBREPOR C/SAIDAS 152X152X82MM  CPS-15 OU EQUIVALENTE</t>
  </si>
  <si>
    <t>DE PASSAGEM SOBREPOR C/SAIDAS 202X202X102MM CPS-20 OU EQUIVALENTE</t>
  </si>
  <si>
    <t>DE PASSAGEM SOBREPOR C/SAIDAS 302X302X122MM CPS-30 OU EQUIVALENTE</t>
  </si>
  <si>
    <t>DE EMBUTIR EM PVC 2X4" TIGRE OU EQUIVALENTE</t>
  </si>
  <si>
    <t>DE EMBUTIR EM PVC 4X4" TIGRE OU EQUIVALENTE</t>
  </si>
  <si>
    <t>DE EMBUTIR OCTOGONAL PVC 3X3" TIGRE OU EQUIVALENTE</t>
  </si>
  <si>
    <t>DE EMBUTIR OCTOGONAL PVC 4X4" TIGRE OU EQUIVALENTE</t>
  </si>
  <si>
    <t>DE FERRO ESMALTADO RETANGULAR 2" X 4" P.THOMEU/EQUIVALENTE</t>
  </si>
  <si>
    <t>DE FERRO ESMALTADO QUADRADA   4" X 4" P.THOMEU/EQUIVALENTE</t>
  </si>
  <si>
    <t>DE FERRO ESMALTADO OCTOGONAL  3" X 3" P.THOMEU/EQUIVALENTE</t>
  </si>
  <si>
    <t>DE FERRO ESMALTADO COM FUNDO MOVEL 2" P.THOMEU/EQUIVALENTE</t>
  </si>
  <si>
    <t>DE FERRO ESMALTADO HEXAGONAL COM FUNDO MOVEL 3"</t>
  </si>
  <si>
    <t>DE FERRO ESMALTADO COM FUNDO MOVEL 4" P.THOMEU/EQUIVALENTE</t>
  </si>
  <si>
    <t>DE FERRO ESMALTADO C/FUNDO MOVEL OCTOGONAL DUPLO</t>
  </si>
  <si>
    <t>CAIXA DE EMBUTIR 4X4" OCTOGONAL PVC FUNDO MOVEL</t>
  </si>
  <si>
    <t>CAIXA EMBUTIR PVC 10X10X5CM (4X4)ORELHAS METALICAS</t>
  </si>
  <si>
    <t>CAIXA EMBUTIR PVC 10X5X5CM (2X4")ORELHAS METALICAS</t>
  </si>
  <si>
    <t>CAIXA DE EMBUTIR 4X2" REF. AQUATIC PIAL OU EQUIVALENTE</t>
  </si>
  <si>
    <t>TIPO 1, 30X30X40CM C/FUNDO DE BRITA E TAMPA CONCR.</t>
  </si>
  <si>
    <t>TIPO 2, 40x40x60CM C/FUNDO DE BRITA E TAMPA CONCR.</t>
  </si>
  <si>
    <t>TIPO 3, 50x50x60CM C/FUNDO DE BRITA E TAMPA CONCR.</t>
  </si>
  <si>
    <t>25X25X50CM C/ FUNDO DE BRITA E TAMPA DE CONCRETO</t>
  </si>
  <si>
    <t>ALVEN. E CONC. 40X40X60CM C/TAMPA DE FERRO FUNDIDO</t>
  </si>
  <si>
    <t>P/ REFLETOR TIPO 1, 70x70x50 CM, COM GRADE</t>
  </si>
  <si>
    <t>P/ REFLETOR TIPO 2, 90x90x65 CM, COM GRADE</t>
  </si>
  <si>
    <t>TIPO ZA PASSEIO COM TAMPA ARTICULADA 28X28X40 CM</t>
  </si>
  <si>
    <t>TIPO ZB PASSEIO COM TAMPA ARTICULADA 52X44X77 CM</t>
  </si>
  <si>
    <t>TIPO ZC PASSEIO COM TAMPA ARTICULADA 90X90X82 CM</t>
  </si>
  <si>
    <t>TIPO ZC GARAGEM C/ TAMPA ART.REFORCADA 90X90X82CM</t>
  </si>
  <si>
    <t>QUADRO DISTRIBUIÇAO DE CIRCUITOS</t>
  </si>
  <si>
    <t>ATE 6 CIRCUITOS</t>
  </si>
  <si>
    <t>ATE 12 CIRCUITOS</t>
  </si>
  <si>
    <t>C/ BARRAMENTO 100A, 16 POSICOES - PADRAO DIN</t>
  </si>
  <si>
    <t xml:space="preserve">CONDULETE </t>
  </si>
  <si>
    <t>CONDULETE D= 3/4"</t>
  </si>
  <si>
    <t>CONDULETE D= 1"</t>
  </si>
  <si>
    <t>CONDULETE D= 2"</t>
  </si>
  <si>
    <t>CONDULETE DUPLO 3/4</t>
  </si>
  <si>
    <t>TAMPA CEGA P/ CONDULETE D= 3/4"</t>
  </si>
  <si>
    <t>CONJ. TAMPA E INTERRUPTOR SIMPLES P/ COND. 3/4"</t>
  </si>
  <si>
    <t>CONJ. TAMPA E INTERRUPTOR PARALELO P/ COND. 3/4"</t>
  </si>
  <si>
    <t>CONJ. TAMPA E 2 INTERRUPTOR SIMPLES P/COND. 3/4"</t>
  </si>
  <si>
    <t>CONJ. TAMPA COM  TOMADA  PADRÃO BRASILEIRO EM CONDULETE</t>
  </si>
  <si>
    <t>CJ TAMPA C/ 1 TOMADA 2P+T E UNIVERSAL</t>
  </si>
  <si>
    <t>CONJ. TAMPA C/  INTER E TOMADA PADRAO BRASILEIRO EM CONDULETE</t>
  </si>
  <si>
    <t>DISJUNTOR TERMOMAGNETICO (200V-60HRZ)-PADRAO NEMA</t>
  </si>
  <si>
    <t>MONOPOLAR 5KA 15A</t>
  </si>
  <si>
    <t>MONOPOLAR 5KA 20A</t>
  </si>
  <si>
    <t>BIPOLAR 10KA 10A</t>
  </si>
  <si>
    <t>BIPOLAR 10KA 20A</t>
  </si>
  <si>
    <t>BIPOLAR 10KA 30A</t>
  </si>
  <si>
    <t>BIPOLAR 10KA 50A</t>
  </si>
  <si>
    <t>TRIPOLAR 10KA 50A</t>
  </si>
  <si>
    <t>TRIPOLAR 10KA 70A</t>
  </si>
  <si>
    <t>TRIPOLAR 10KA 100A</t>
  </si>
  <si>
    <t>INTERRUPTOR DIFERENCIAL RESIDUAL</t>
  </si>
  <si>
    <t>BIPOLAR 25A-30MA,2MOD.REF:WRX22530 ELETROMAR/EQUIVALENTE</t>
  </si>
  <si>
    <t>BIPOLAR 40A-30MA, 2 MOD. REF. WRX 24030 ELETROMAR OU EQUIVALENTE</t>
  </si>
  <si>
    <t>CHAVE/FUSIVEL/RELE FOTOELETR. TECNOWATT OU EQUIVALENTE</t>
  </si>
  <si>
    <t>RELE FOTOELETRICO 1200VA RM-10 - 120V OU EQUIVALENTE</t>
  </si>
  <si>
    <t>RELE FOTOELETRICO 1800VA RM-10 - 220V OU EQUIVALENTE</t>
  </si>
  <si>
    <t>BASE P/ RELE FOTOELETRICO</t>
  </si>
  <si>
    <t>CHAVE MAGNETICA EXTERNA 1 X 30 A  MOD. 6904 OU EQUIVALENTE</t>
  </si>
  <si>
    <t>CHAVE MAGNETICA EXTERNA 1 X 50 A  MOD. 6905 OU EQUIVALENTE</t>
  </si>
  <si>
    <t>CHAVE MAGNETICA EXTERNA 2 X 30 A  MOD. 6906 OU EQUIVALENTE</t>
  </si>
  <si>
    <t>FIO COM ISOLAMENTO NÃO HALOGÊNO 750V</t>
  </si>
  <si>
    <t>CONDUTOR #  1,5 MM2</t>
  </si>
  <si>
    <t>CONDUTOR #  2,5 MM2</t>
  </si>
  <si>
    <t>CONDUTOR #  4,0 MM2</t>
  </si>
  <si>
    <t>CONDUTOR #  6,0 MM2</t>
  </si>
  <si>
    <t>CONDUTOR # 10,0 MM2</t>
  </si>
  <si>
    <t>CABO FLEXÍVEL NÃO HALOGÊNO</t>
  </si>
  <si>
    <t>#   1,5 MM2, ISOLAMENTO 750V</t>
  </si>
  <si>
    <t>#   2,5 MM2, ISOLAMENTO 750V</t>
  </si>
  <si>
    <t>#   4,0 MM2, ISOLAMENTO 750V</t>
  </si>
  <si>
    <t>#   6,0 MM2, ISOLAMENTO 750V</t>
  </si>
  <si>
    <t>#  10,0 MM2, ISOLAMENTO 750V</t>
  </si>
  <si>
    <t>#  16,0 MM2, ISOLAMENTO 750V</t>
  </si>
  <si>
    <t>#  25,0 MM2, ISOLAMENTO 750V</t>
  </si>
  <si>
    <t>#  35,0 MM2, ISOLAMENTO 750V</t>
  </si>
  <si>
    <t>#  50,0 MM2, ISOLAMENTO 750V</t>
  </si>
  <si>
    <t>#  70,0 MM2, ISOLAMENTO 750V</t>
  </si>
  <si>
    <t>#  95,0 MM2, ISOLAMENTO 750V</t>
  </si>
  <si>
    <t># 120,0 MM2, ISOLAMENTO 750V</t>
  </si>
  <si>
    <t>C/1 CONDUTOR # 1 X   1,5 MM2, ISOLAMENTO 1KV</t>
  </si>
  <si>
    <t>C/1 CONDUTOR # 1 X   2,5 MM2, ISOLAMENTO 1KV</t>
  </si>
  <si>
    <t>C/1 CONDUTOR # 1 X   4,0 MM2, ISOLAMENTO 1KV</t>
  </si>
  <si>
    <t>C/1 CONDUTOR # 1 X   6,0 MM2, ISOLAMENTO 1KV</t>
  </si>
  <si>
    <t>C/1 CONDUTOR # 1 X  10,0 MM2, ISOLAMENTO 1KV</t>
  </si>
  <si>
    <t>C/1 CONDUTOR # 1 X  16,0 MM2, ISOLAMENTO 1KV</t>
  </si>
  <si>
    <t>C/1 CONDUTOR # 1 X  25,0 MM2, ISOLAMENTO 1KV</t>
  </si>
  <si>
    <t>C/1 CONDUTOR # 1 X  35,0 MM2, ISOLAMENTO 1KV</t>
  </si>
  <si>
    <t>C/1 CONDUTOR # 1 X  50,0 MM2, ISOLAMENTO 1KV</t>
  </si>
  <si>
    <t>C/1 CONDUTOR # 1 X  70,0 MM2, ISOLAMENTO 1KV</t>
  </si>
  <si>
    <t>C/1 CONDUTOR # 1 X  95,0 MM2, ISOLAMENTO 1KV</t>
  </si>
  <si>
    <t>C/1 CONDUTOR # 1 X 120,0 MM2, ISOLAMENTO 1KV</t>
  </si>
  <si>
    <t>C/1 CONDUTOR # 1 X 150,0 MM2, ISOLAMENTO 1KV</t>
  </si>
  <si>
    <t>C/1 CONDUTOR # 1 X 185,0 MM2, ISOLAMENTO 1KV</t>
  </si>
  <si>
    <t>C/1 CONDUTOR # 1 X 240,0 MM2, ISOLAMENTO 1KV</t>
  </si>
  <si>
    <t>INTERRUPTOR, TOMADA E ACESS. SILENTOQUE PIAL/EQUIVALENTE</t>
  </si>
  <si>
    <t>INTERRUPTOR SIMPLES  10A/250V R.1000 SEM PLACA OU EQUIVALENTE</t>
  </si>
  <si>
    <t>INTERRUPTOR PARALELO 10A/250V R.1001 SEM PLACA OU EQUIVALENTE</t>
  </si>
  <si>
    <t>TOMADA 10A/250V-2P   SEM PLACA R.54328 SILENTOQUE OU EQUIVALENTE</t>
  </si>
  <si>
    <t>TOMADA 2P+T 10A-250V, S/ PLACA REF.685044 P.LEGRAN OU EQUIVALENTE</t>
  </si>
  <si>
    <t>TOMADA 2P+T 20A-250V, SEM PLACA R.54333 OU EQUIVALENTE</t>
  </si>
  <si>
    <t>CONJ. COM 2 INTER. SIMPLES R.2000 SEM PLACA OU EQUIVALENTE</t>
  </si>
  <si>
    <t>CONJ. 1 INTER.SIMPLES + 1 PARALELO R.2001 S/ PLACA OU EQUIVALENTE</t>
  </si>
  <si>
    <t>CONJUNTO 2 INTERRUPTORES PARALELOS S/ PLACA R.2014 OU EQUIVALENTE</t>
  </si>
  <si>
    <t>CONJUNTO 3 INTERRUPTORES SIMPLES SEM PLACA R.3000 OU EQUIVALENTE</t>
  </si>
  <si>
    <t>CONJ 2 INTERRUP. SIMPLES+1 PARALELO SEM PLACA</t>
  </si>
  <si>
    <t>CONJ 1 INTERRUP. SIMPLES+2 PARALELOS SEM PLACA</t>
  </si>
  <si>
    <t>PLACA TERMOPLASTICA CINZA 4X4" CEGA PIAL OU EQUIVALENTE</t>
  </si>
  <si>
    <t>PLACA TERMOPLASTICA 2X4" COM FURO CENTRAL PIAL/SIM OU EQUIVALENTE</t>
  </si>
  <si>
    <t>PLACA TERMOPLASTICA CINZA PARA CAIXA 2" X 4"</t>
  </si>
  <si>
    <t>PLACA TERMOPLASTICA CINZA PARA CAIXA 4" X 4"</t>
  </si>
  <si>
    <t>INTERRUPTOR, TOMADA E ACESSORIO-LINHA DECORATIVA</t>
  </si>
  <si>
    <t>INTER. SIMPLES (1MOD) 10A-250V-R.6110 00 PIAL/EQUIVALENTE</t>
  </si>
  <si>
    <t>INTER. PARAL. (1MOD) 10A-250V-R.6110 01 PIAL/EQUIVALENTE</t>
  </si>
  <si>
    <t>INTER. BIP. SIMPLES (1MOD) 10A-250V-R.6120 05 PIAL OU EQUIVALENTE</t>
  </si>
  <si>
    <t>INTER. INTERM. (1MOD) 10A-250V-R.6120 07 PIAL/EQUIVALENTE</t>
  </si>
  <si>
    <t>TOM. 2P UNIV. (1 MOD) 10A-250V R .6150 40 PIAL/EQUIVALENTE</t>
  </si>
  <si>
    <t>TOM. 2P+T UNIV.(2 MOD) 20A-250V R.6150 60 PIAL/EQUIVALENTE</t>
  </si>
  <si>
    <t>CIGARRA 50/60HZ 127V - R.6110 40 PIAL/EQUIVALENTE</t>
  </si>
  <si>
    <t>ACESS.SAIDA FIO D=11MM (1 MOD) R.6110 48 PIAL/EQUIVALENTE</t>
  </si>
  <si>
    <t>PULSADOR P/ CAMPAINHA (1 MOD) 2A-250V R.61002 PIAL OU EQUIVALENTE</t>
  </si>
  <si>
    <t>SUPORTE P/ CX 2X4" (I MOD VERT) R.6121 21 PIAL/EQUIVALENTE</t>
  </si>
  <si>
    <t>SUPORTE P/ CX 2X4"(ATE 3 MOD) R.6121 22 PIAL/EQUIVALENTE</t>
  </si>
  <si>
    <t>SUPORTE P/ CX 4X4"(ATE 6 MOD.)R.6121 24 PIAL/EQUIVALENTE</t>
  </si>
  <si>
    <t>PLACA P/CX. 2X4"-LINHA PIALPLUS, PIAL/EQUIVALENTE</t>
  </si>
  <si>
    <t>PLACA P/CX. 4X4"-LINHA PIALPLUS, PIAL/EQUIVALENTE</t>
  </si>
  <si>
    <t>LUMINARIA SOBREPOR P/LAMP.FLUOR, REFLETOR ALUMINI0</t>
  </si>
  <si>
    <t>1X16W SOQUETE ANTIVIBRAT. REF.3540 ITAIM OU EQUIV.</t>
  </si>
  <si>
    <t>2X14W SOQUETE ANTIVIBRAT. REF.3007 ITAIM OU EQUIV.</t>
  </si>
  <si>
    <t>2X16W SOQUETE ANTIVIBRAT. REF.3540 ITAIM OU EQUIV.</t>
  </si>
  <si>
    <t>2X28W SOQUETE ANTIVIBRAT. REF.3007 ITAIM OU EQUIV.</t>
  </si>
  <si>
    <t>2X32W SOQUETE ANTIVIBRAT. REF.3540 ITAIM OU EQUIV.</t>
  </si>
  <si>
    <t>2X14W COMPLETA (REATOR, LAMPADA E SOQUETE)</t>
  </si>
  <si>
    <t>2X16W COMPLETA (REATOR, LAMPADA E SOQUETE)</t>
  </si>
  <si>
    <t>2X28W COMPLETA (REATOR, LAMPADA E SOQUETE)</t>
  </si>
  <si>
    <t>2X32W COMPLETA (REATOR, LAMPADA E SOQUETE)</t>
  </si>
  <si>
    <t>LUMINARIA EMERG FAROIS DUPLOS HALOGENIO 55W WETZEL OU EQUIVALENTE</t>
  </si>
  <si>
    <t>2X18W CIRCULAR COMPACTA REF.BLENDA ITAIM/EQUIV.</t>
  </si>
  <si>
    <t>2X32W FLUORESC. SOBREPOR REF.LPT-22 ITAIM OU EQUIV</t>
  </si>
  <si>
    <t>2X32W/127W SOBREPOR REF.OCT 1369 INDELPA OU EQUIV.</t>
  </si>
  <si>
    <t>LUMINARIA EMBUTIR P/LAMP. FLUOR. REFLETOR ALUMINIO</t>
  </si>
  <si>
    <t>1X16W SOQUETE ANTIVIBRAT. REF.2540 ITAIM OU EQUIV.</t>
  </si>
  <si>
    <t>1X28W SOQUETE ANTIVIBRAT. REF.2837 ITAIM OU EQUIV.</t>
  </si>
  <si>
    <t>1X32W SOQUETE ANTIVIBRAT. REF.2540 ITAIM OU EQUIV.</t>
  </si>
  <si>
    <t>2X14W SOQUETE ANTIVIBRAT. REF.2007 ITAIM OU EQUIV.</t>
  </si>
  <si>
    <t>2X16W SOQUETE ANTIVIBRAT. REF.2540 ITAIM OU EQUIV.</t>
  </si>
  <si>
    <t>2X28W SOQUETE ANTIVIBRAT. REF.2007 ITAIM OU EQUIV.</t>
  </si>
  <si>
    <t>2X32W SOQUETE ANTIVIBRAT. REF.2540 ITAIM OU EQUIV.</t>
  </si>
  <si>
    <t>LUMINARIA PARA TETO</t>
  </si>
  <si>
    <t>GLOBO VIDRO ESFERICO LEITOSO 10X20 CM</t>
  </si>
  <si>
    <t>ARANDELA</t>
  </si>
  <si>
    <t>ARANDEA EXTERNA P/ 1 LAMP. FLUORESC. COMPACTA 20W</t>
  </si>
  <si>
    <t>ARAND. P/ LAMP. FLUOR.ELETRON. 20W REF.ITAIM EQUIV</t>
  </si>
  <si>
    <t>TIPO TARTARUGA - LUMIFOR OU EQUIVALENTE</t>
  </si>
  <si>
    <t>ILUMINACAO PUBLICA - PADRAO CEMIG</t>
  </si>
  <si>
    <t>LUMINARIA VS 70W IP71 SRB TECNOWATT/EQUIVALENTE</t>
  </si>
  <si>
    <t>PROJETORES PARA QUADRAS E CAMPOS DE FUTEBOL</t>
  </si>
  <si>
    <t>P/ 1 LAMP.VM,VS,400 MOD.PL 400-MA TECNOWAT/EQUIVALENTE</t>
  </si>
  <si>
    <t>P/ 1 LAMP.VM,VS 400 C/BASE MOD.PL 400-MVR TECNOWAT OU EQUIVALENTE</t>
  </si>
  <si>
    <t>LUMINARIA V. METALICO 400W PR40 TECNOWATT/EQUIVALENTE</t>
  </si>
  <si>
    <t>COMPLEMENTOS PARA LUMINARIAS</t>
  </si>
  <si>
    <t>RECEPTACULO DE PORCELANA NORMAL E-27</t>
  </si>
  <si>
    <t>RECEPTACULO DE PORCELANA E40</t>
  </si>
  <si>
    <t>SUPORTE LUMINARIA PETALA SL-1/2 TOPO 114MM TECNOW. OU EQUIVALENTE</t>
  </si>
  <si>
    <t>SUPORTE LUMINARIA PETALA SL-2/2 TOPO 114MM TECNOW. OU EQUIVALENTE</t>
  </si>
  <si>
    <t>SUPORTE LUMINARIA PETALA SL-3/2 TOPO 114MM TECNOW. OU EQUIVALENTE</t>
  </si>
  <si>
    <t>SOQUETE PARA LAMPADA FLUORESCENTE</t>
  </si>
  <si>
    <t>POSTE GALVANIZADO ESCALONADO RETO ENGASTADO</t>
  </si>
  <si>
    <t>HT=4,5M / HL=3,8M /B=89MM /DT=60,3MM PADRAO CEMIG</t>
  </si>
  <si>
    <t>HT=8,0M / HL=7,0M /DB=115MM /DT=80MM PADRAO CEMIG</t>
  </si>
  <si>
    <t>HT=12,0M / HL=9,8M /DB=139MM /DT=89MM</t>
  </si>
  <si>
    <t>REATORES P/ LAMPADA FLUORESCENTE</t>
  </si>
  <si>
    <t>SIMPLES, AFP PARTIDA RAPIDA 1X16W - 127V</t>
  </si>
  <si>
    <t>DUPLO, AFP PARTIDA RAPIDA 2X16W - 127V</t>
  </si>
  <si>
    <t>SIMPLES, AFP PARTIDA RAPIDA 1X32W - 127V</t>
  </si>
  <si>
    <t>DUPLO, AFP PARTIDA RAPIDA 2X32W - 127V</t>
  </si>
  <si>
    <t>SIMPLES, AFP PARTIDA RAPIDA 1X20W/1X40W - 127V</t>
  </si>
  <si>
    <t>DUPLO, AFP PARTIDA RAPIDA 2X20W/2X40W - 127V</t>
  </si>
  <si>
    <t>DUPLO, AFP PARTIDA RAPIDA 2X14W</t>
  </si>
  <si>
    <t>DUPLO, AFP PARTIDA RAPIDA 2X28W</t>
  </si>
  <si>
    <t>REATOR ELETRONICO P/ LAMP.  DESCARGA (VM/VS/VMET)</t>
  </si>
  <si>
    <t>INTERNO P/ LAMP. VM 250W-220V, C/ CAPACITOR</t>
  </si>
  <si>
    <t>INTERNO P/ LAMP. VM 400W-220V, C/ CAPACITOR</t>
  </si>
  <si>
    <t>EXTERNO P/ LAMP. VM 80W-220V, C/ CAPACITOR</t>
  </si>
  <si>
    <t>EXTERNO P/ LAMP. VM 125W-220V, C/ CAPACITOR</t>
  </si>
  <si>
    <t>EXTERNO P/ LAMP. VM 250W-220V, C/ CAPACITOR</t>
  </si>
  <si>
    <t>EXTERNO P/ LAMP. VM 400W-220V, C/ CAPACITOR</t>
  </si>
  <si>
    <t>INTERNO P/ LAMP. VS 70W-220V C/ CAPACITOR/IGNITOR</t>
  </si>
  <si>
    <t>INTERNO P/ LAMP. VS 150W-220V, C/CAPACITOR/IGNITOR</t>
  </si>
  <si>
    <t>INTERNO P/ LAMP. VS 250W-220V, C/CAPACITOR/IGNITOR</t>
  </si>
  <si>
    <t>INTERNO P/ LAMP. VS 400W-220V, C/CAPACITOR/IGNITOR</t>
  </si>
  <si>
    <t>EXTERNO P/ LAMP. VS 70W-220V, C/CAPACITOR/IGNITOR</t>
  </si>
  <si>
    <t>EXTERNO P/ LAMP. VS 100W-220V, C/CAPACITOR/IGNITOR</t>
  </si>
  <si>
    <t>EXTERNO P/ LAMP. VS 150W-220V, C/CAPACITOR/IGNITOR</t>
  </si>
  <si>
    <t>EXTERNO P/ LAMP. VS 250W-220V, C/CAPACITOR/IGNITOR</t>
  </si>
  <si>
    <t>EXTERNO P/ LAMP. VS 400W-220V, C/CAPACITOR/IGNITOR</t>
  </si>
  <si>
    <t>INTERNO P/LAMP. VMETALICO 70W-220V, COM CAPACITOR</t>
  </si>
  <si>
    <t>EXTERNO P/LAMP.VMETALICO 70W-220V COM CAPACITOR</t>
  </si>
  <si>
    <t>INTERNO P/ LAMP. VMETALICO 150W-220V C/ CAPACITOR</t>
  </si>
  <si>
    <t>EXTERNO P/ LAMP. VMETALICO 150W-220V C/ CAPACITOR</t>
  </si>
  <si>
    <t>EXT. P/ LAMP.VMET 250W-220V, C/CAPACITOR/IGNITOR</t>
  </si>
  <si>
    <t>EXT. P/ LAMP.VMET 400W-220V, C/CAPACITOR/IGNITOR</t>
  </si>
  <si>
    <t>LAMPADAS - 127V/220V</t>
  </si>
  <si>
    <t>LAMPADA LED 7W SOQUETE ROSCA</t>
  </si>
  <si>
    <t>LAMPADA LED 9W SOQUETE ROSCA</t>
  </si>
  <si>
    <t>FLUORESCENTE ELETRONICA PLE 9W-127V-AFP-E27</t>
  </si>
  <si>
    <t>FLUORESCENTE ELETRONICA PLE11W-127V-AFP-E27</t>
  </si>
  <si>
    <t>FLUORESCENTE ELETRONICA PLE15W-127V-AFP-E27</t>
  </si>
  <si>
    <t>FLUORESCENTE ELETRONICA PLE20W-127V-AFP-E27</t>
  </si>
  <si>
    <t>FLUORESCENTE ELETRONICA PLE23W-127V-AFP-E27</t>
  </si>
  <si>
    <t>FLUORESCENTE TLDRS AFP 16/84-16W - G13</t>
  </si>
  <si>
    <t>FLUORESCENTE TLDRS AFP 32/84-32W - G13</t>
  </si>
  <si>
    <t>FLUORESCENTE 14W AFP TUBULAR</t>
  </si>
  <si>
    <t>FLUORESCENTE 16W AFP TUBULAR</t>
  </si>
  <si>
    <t>FLUORESCENTE 28W AFP TUBULAR</t>
  </si>
  <si>
    <t>FLUORESCENTE 32W AFP TUBULAR</t>
  </si>
  <si>
    <t>FLUORESCENTE 13W AFP COMPACTA C/ REATOR INCORPORAD</t>
  </si>
  <si>
    <t>FLUORESCENTE 15W AFP COMPACTA C/ REATOR INCORPORAD</t>
  </si>
  <si>
    <t>FLUORESCENTE 18W AFP COMPACTA C/ REATOR INCORPORAD</t>
  </si>
  <si>
    <t>FLUORESCENTE 25W AFP COMPACTA C/ REATOR INCORPORAD</t>
  </si>
  <si>
    <t>VAPOR DE MERCURIO OVOIDE 80W-220V-AFP BASE E27</t>
  </si>
  <si>
    <t>VAPOR DE MERCURIO OVOIDE 125W-220V-AFP BASE E27</t>
  </si>
  <si>
    <t>VAPOR DE MERCURIO OVOIDE 250W-220V-AFP BASE E40</t>
  </si>
  <si>
    <t>VAPOR DE MERCURIO OVOIDE 400W-220V-AFP-BASE E40</t>
  </si>
  <si>
    <t>VAPOR DE SODIO OVOIDE 150W- AFP-E40</t>
  </si>
  <si>
    <t>VAPOR DE SODIO OVOIDE 250W-AFP-E40</t>
  </si>
  <si>
    <t>VAPOR DE SODIO OVOIDE 400W- AFP-E40</t>
  </si>
  <si>
    <t>VAPOR DE SODIO OVOIDE 70W-AFP-E27</t>
  </si>
  <si>
    <t>VAPOR DE SODIO OVOIDE 100W-AFP-E40</t>
  </si>
  <si>
    <t>VAPOR DE SODIO TUBULAR 100W-220V-AFP-E40</t>
  </si>
  <si>
    <t>VAPOR DE SODIO TUBULAR 150W-220V-AFP-E40</t>
  </si>
  <si>
    <t>VAPOR DE SODIO TUBULAR 250W-AFP-220V-E40</t>
  </si>
  <si>
    <t>VAPOR DE SODIO TUBULAR 400W-220V-AFP-E40</t>
  </si>
  <si>
    <t>VAPOR METALICO TUBULAR 150W-AFP-E40</t>
  </si>
  <si>
    <t>VAPOR METALICO TUBULAR 250W-AFP-E40</t>
  </si>
  <si>
    <t>VAPOR METALICO TUBULAR 400W-AFP-E40</t>
  </si>
  <si>
    <t>VAPOR METALICO OVOIDE 250W AFP-E40</t>
  </si>
  <si>
    <t>VAPOR METALICO OVOIDE 400W AFP-E40</t>
  </si>
  <si>
    <t>FLUORESCENTE UNIVERSAL 20W-127V-AFP</t>
  </si>
  <si>
    <t>FLUORESCENTE UNIVERSAL 40W-127V-AFP</t>
  </si>
  <si>
    <t>FIOS E CABOS PADRAO TELEMAR</t>
  </si>
  <si>
    <t>TELEFONICO TIPO FI 2 X 0,6 MM2 PADRAO TELEBRAS</t>
  </si>
  <si>
    <t>CABO CI50.10</t>
  </si>
  <si>
    <t>CABO CI50.20</t>
  </si>
  <si>
    <t>CABO CI50.30</t>
  </si>
  <si>
    <t>CABO CI50.50</t>
  </si>
  <si>
    <t>CABO CCE-APL-50.2</t>
  </si>
  <si>
    <t>CABO CCE-APL-50.4</t>
  </si>
  <si>
    <t>CABO CCE-APL-50.6</t>
  </si>
  <si>
    <t>CABO CTP-APL-5N 50.10</t>
  </si>
  <si>
    <t>CABO CTP-APL-5N 50.20</t>
  </si>
  <si>
    <t>CABO CTP-APL-5N 50.30</t>
  </si>
  <si>
    <t>CABO CTP-APL-5N 50.50</t>
  </si>
  <si>
    <t>CABO UTP 4 PARES-CATEGORIA 5E-FURUKAWA OU EQUIVALENTE</t>
  </si>
  <si>
    <t>TOMADAS PADRAO PARA TELECOMUNICACOES</t>
  </si>
  <si>
    <t>TOMADA 4P PARA TELEFONE R.5003 S/ PLACA</t>
  </si>
  <si>
    <t>TOMADA RJ11 C/ PLACA P/ CAIXA 4"X2" - SILENTOQUE OU EQUIVALENTE</t>
  </si>
  <si>
    <t>PLACA 2X4" COM FURO CENTRAL PARA TOMADA JACK</t>
  </si>
  <si>
    <t>ACESSORIOS PARA INSTALAÇAO TELEFONICA/INFORMATICA</t>
  </si>
  <si>
    <t>ANEL GUIA PADRAO TELEMAR AGS-1</t>
  </si>
  <si>
    <t>ANEL GUIA PADRAO TELEMAR AGS-5</t>
  </si>
  <si>
    <t>CABO COAXIAL P/ ANTENA OU EQUIVALENTE</t>
  </si>
  <si>
    <t>CABO OPTICO CF0A 4 FIBRAS</t>
  </si>
  <si>
    <t>CANALETA SUPORTE (CAN-5) PADRAO TELEMAR</t>
  </si>
  <si>
    <t>ABRAÇADEIRA PADRAO TELEMAR BC-1</t>
  </si>
  <si>
    <t>ABRAÇADEIRA PADRAO TELEMAR BC-2</t>
  </si>
  <si>
    <t>ABRAÇADEIRA PADRAO TELEMAR BC-3</t>
  </si>
  <si>
    <t>ABRAÇADEIRA PADRAO TELEMAR BC-4</t>
  </si>
  <si>
    <t>BORNE FEMEA PARA PINO BANANA PADRAO TELEMAR</t>
  </si>
  <si>
    <t>BLOCO DE LIGAÇAO INTERNA TIPO BLI-10 P. TELEBRAS</t>
  </si>
  <si>
    <t>TOMADA RJ 45 S/ PLACA</t>
  </si>
  <si>
    <t>GUIA DE CABOS P/ RACK 1U</t>
  </si>
  <si>
    <t>BLOCO PARA 50 PARES K110-50SS OU EQUIVALENTE</t>
  </si>
  <si>
    <t>CALHA COM 8 TOMADAS 19"</t>
  </si>
  <si>
    <t>CALHA COM 4 TOMADAS 19"</t>
  </si>
  <si>
    <t>PATCH CORDS TIPO 110-CATEG.5E-REF.K-PC5E15-1,5M OU EQUIVALENTE</t>
  </si>
  <si>
    <t>PATCH CORDS TIPO RJ45-CATEG.E-REF.K-PC5E-1,5M OU EQUIVALENTE</t>
  </si>
  <si>
    <t>MODULO HITOP EMBUTIR, 19" 16U OU EQUIVALENTE</t>
  </si>
  <si>
    <t>PAINEL CEGO, REF. KN-BLIND DA PLP OU EQUIVALENTE</t>
  </si>
  <si>
    <t>ORGANIZADOR DE CABOS 1U ALLKONNECT OU EQUIVALENTE</t>
  </si>
  <si>
    <t>PATCH PAINEL 24 PORTAS CATEG.5E MAXITELECOM/SIMIL. OU EQUIVALENTE</t>
  </si>
  <si>
    <t>PATCH PAINEL 48 PORTAS CATEG.5E MAXITELECOM/SIMIL. OU EQUIVALENTE</t>
  </si>
  <si>
    <t>IDENTIF. TESTE E CERTIFICACAO PONTOS REDE LOGICA OU EQUIVALENTE</t>
  </si>
  <si>
    <t>ATERRAMENTO PARA INSTALAÇAO</t>
  </si>
  <si>
    <t>HASTE DE ATERRAMENTO DE AÇO COBREADO 15MM X 2400MM</t>
  </si>
  <si>
    <t>CONECTOR CABO HASTE CHT-1 DE ATERRAMENTO P.TELEMAR</t>
  </si>
  <si>
    <t>CORDOALHA DE AÇO COBREADO 6,3MM</t>
  </si>
  <si>
    <t>HASTE DE ATERRAMENTO AÇO GALV. 3/4" X 3,0 MM</t>
  </si>
  <si>
    <t>HASTE ATERRAMENTO AÇO ZINCADO 25X25X2500MM P.CEMIG</t>
  </si>
  <si>
    <t>HASTE ATERRAMENTO 17MM X 2400 MM</t>
  </si>
  <si>
    <t>CAIXAS PARA INSTALAÇAO TELEFONICA PADRAO TELEMAR</t>
  </si>
  <si>
    <t>P20 20X20X20 CM - FERRO FUNDIDO - PADRAO TELEMAR</t>
  </si>
  <si>
    <t>R1 35X60X50 CM P.TELEBRAS INCLUSIVE ARO E TAMPA</t>
  </si>
  <si>
    <t>R2 107X52X50 CM - ALVEN. E CONC. TAMPA TIPO TR2-FF</t>
  </si>
  <si>
    <t>CX INTERNA METAL.-EMBUTIR/SOBREPOR-PADRAO TELEMAR</t>
  </si>
  <si>
    <t>Nº2 (20X20X12)CM, C/ PORTA E FUNDO DE MADEIRA</t>
  </si>
  <si>
    <t>Nº3 (40X40X12)CM, C/ PORTA E FUNDO DE MADEIRA</t>
  </si>
  <si>
    <t>Nº4 (60X60X12)CM, C/ PORTA E FUNDO DE MADEIRA</t>
  </si>
  <si>
    <t>Nº5 (80X80X12)CM, C/ PORTA E FUNDO DE MADEIRA</t>
  </si>
  <si>
    <t>Nº6 (100X100X12)CM, C/ PORTA E FUNDO DE MADEIRA</t>
  </si>
  <si>
    <t>CONDUTORES DE ATERRAMENTO</t>
  </si>
  <si>
    <t>CABO DE COBRE NU # 6 MM2</t>
  </si>
  <si>
    <t>CABO DE COBRE NU # 10MM2</t>
  </si>
  <si>
    <t>CABO DE COBRE NU # 16 MM2</t>
  </si>
  <si>
    <t>CABO DE COBRE NU # 25 MM2</t>
  </si>
  <si>
    <t>CABO DE COBRE NU # 35 MM2</t>
  </si>
  <si>
    <t>CABO DE COBRE NU # 50 MM2</t>
  </si>
  <si>
    <t>CABO DE COBRE NU # 70MM2</t>
  </si>
  <si>
    <t>PROTECAO EXTERNA - CONTRA DESCARGA ATMOSFERICA</t>
  </si>
  <si>
    <t>TERMINAL AEREO (CAPTOR), ACO GALV. D= 3/8"X250MM</t>
  </si>
  <si>
    <t>CONECTOR DE BRONZE C/FURO VERTICAL P/CAPTOR</t>
  </si>
  <si>
    <t>CAIXA EQUALIZACAO DE POLIPROPILENO 180X145MM B.6MM</t>
  </si>
  <si>
    <t>MOLDE P/ SOLDA EXOTERMICA HCL 5/8".50-5</t>
  </si>
  <si>
    <t>BISNAGA DE POLIURETANO SIKAFLEX 300ML</t>
  </si>
  <si>
    <t>PRESILHA LATAO P/CABO 35/50MM2 C/PARAFUSO/BUCHA S6</t>
  </si>
  <si>
    <t>CONECTOR MINI-GAR 16 A 35MM2 P/TERMINAIS AEREOS</t>
  </si>
  <si>
    <t>CX MET.(38X32)CM C/PLACA DE COBRE P/EQUALIZACAO</t>
  </si>
  <si>
    <t>TERMINAL AEREO EM LATAO SEXT. 5/16X250 TEL-023</t>
  </si>
  <si>
    <t>FIXADOR OMEGA EM LATAO P/CABO 35 MM2</t>
  </si>
  <si>
    <t>GRAMPO TIPO X ESTAMPADO COBRE 35 MM2</t>
  </si>
  <si>
    <t>PRESILHA LATAO 16 MM2 FURO C/DIAMETRO DE 5MM</t>
  </si>
  <si>
    <t>FIXADOR OMEGA EM LATAO P/CABO DE COBRE 16/25MM2</t>
  </si>
  <si>
    <t>CONECTOR EMENDA E MEDICAO P/CABOS COBRE 16 A 50MM2</t>
  </si>
  <si>
    <t>TERMINAL DE 1 COMPRESSAO 1 FURO DE 16 MM2</t>
  </si>
  <si>
    <t>CAIXA DE EQUALIZACAO 20X20CM C/9TERMINAIS BARR.6MM</t>
  </si>
  <si>
    <t>HASTE ALTA CAMADA 254 MICRONS 5/8"X2,40M</t>
  </si>
  <si>
    <t>TERMINAL DE 1 COMPRESSAO 1 FURO 35 MM2</t>
  </si>
  <si>
    <t>TERMINAL DE COMPRESSAO EM COBRE ESTANHADO TEL-5035 OU EQUIVALENTE</t>
  </si>
  <si>
    <t>PARAFUSO SEXT.AÇO INOX ROSCA SOB. M6X45MM TEL-5346 OU EQUIVALENTE</t>
  </si>
  <si>
    <t>PORCA SEXTAVADA EM AÇO INOX REF. TEL-5414 OU EQUIVALENTE</t>
  </si>
  <si>
    <t>PARAFUSO FENDA AUTOTARRAXANTE INOX 4,2X32MM</t>
  </si>
  <si>
    <t>ABRACADEIRA PVC TIPO COLAR 1"</t>
  </si>
  <si>
    <t>BARRA CHATA DE ALUMINIO 7/8"X1/8"X3000MM</t>
  </si>
  <si>
    <t>MASTRO DN = 1 1/2" 3M</t>
  </si>
  <si>
    <t>PARA RAIO TIPO FRANKLIN 4PONTAS LATAO CROMADO350MM</t>
  </si>
  <si>
    <t>ARRUELA DE PRESSAO EM ACO INOX REF. TEL-5303 OU EQUIVALENTE</t>
  </si>
  <si>
    <t>CX.INSPECAO EM PVC 300X300MM TAMPA FOFO TIPO SOLO</t>
  </si>
  <si>
    <t>CONECTOR DE PRESSAO 35MM2 TEL-5015 OU EQUIVALENTE</t>
  </si>
  <si>
    <t>BARRA GALVANIZADA A FOGO DIAM. 3/8"X3,4M (RE-BAR)</t>
  </si>
  <si>
    <t>TERMINAL EM LATAO 16-50MM2 TEL-5099 OU EQUIVALENTE</t>
  </si>
  <si>
    <t>SUPORTE EM LATAO DIAMETRO 1/4"</t>
  </si>
  <si>
    <t>CAIXA DE EQUALIZACAO 40X40X15CM COM 11 TERMINAIS</t>
  </si>
  <si>
    <t>MOLDE PPS 35-2 PARA SOLDA EXOTERMICA</t>
  </si>
  <si>
    <t>CARTUCHO Nº45 PARA SOLDA EXOTERMICA</t>
  </si>
  <si>
    <t>ALICATE PEQUENO Z-200</t>
  </si>
  <si>
    <t>TERMINAL COMPRES.COBRE ESTANH. 1 FURO 50MM TEL5050 OU EQUIVALENTE</t>
  </si>
  <si>
    <t>CARTUCHO P/ SOLDA NUMERO 115 TEL-99115 OU EQUIVALENTE</t>
  </si>
  <si>
    <t>PROTECAO INTERNA - CONTRA SURTO</t>
  </si>
  <si>
    <t>SUPRESSOR DE SURTO VCL 275V 45KA CLAMPER/EQUIVALENTE</t>
  </si>
  <si>
    <t>ESQUADRIA DE MADEIRA (MARCENARIA)</t>
  </si>
  <si>
    <t>PORTA ABRIR MAD. LEI, PRANCHETA COMPLETA / TARJETA</t>
  </si>
  <si>
    <t>55x160CM, MARCO FERRO L 1 1/4x1/8",TARJ. LIVRE-OC.</t>
  </si>
  <si>
    <t>55x180CM, MARCO FERRO L 1 1/4x1/8,  TARJ. DATY 809</t>
  </si>
  <si>
    <t>60X165CM C/FERRAGEM LATAO CROM.TARJETA LIVRE-OCUP.</t>
  </si>
  <si>
    <t>55x180CM, MARCO FERRO L 1 1/4x1/8", TARJ.LIVRE-OC.</t>
  </si>
  <si>
    <t>60x165CM, MARCO FERRO L 1 1/4x1/8", TARJ.LIVRE OC.</t>
  </si>
  <si>
    <t>100x160CM, MARCO FERRO L 1 1/4"x1/8",TARJ.DATY 809</t>
  </si>
  <si>
    <t>100X160CM, MARCO FERRO L 1 1/4"X1/8",TARJ LIVRE-OC</t>
  </si>
  <si>
    <t>PORTA ABRIR EM MADEIRA DE LEI, PRANCHETA COMPLETA</t>
  </si>
  <si>
    <t>70 X  90 CM, 342-E75-MZ35 CROMADA</t>
  </si>
  <si>
    <t>60 X 210 CM, 357-E49-ML60 CROMADA</t>
  </si>
  <si>
    <t>70 X 210 CM, 357-E49-ML60 CROMADA</t>
  </si>
  <si>
    <t>80 X 210 CM, 357-E49-ML60 CROMADA</t>
  </si>
  <si>
    <t>60 X 210 CM, 457-E59-ML60 CROMADA</t>
  </si>
  <si>
    <t>70 X 210 CM, 457-E59-ML60 CROMADA</t>
  </si>
  <si>
    <t>80 X 210 CM, 457-E59-ML60 CROMADA</t>
  </si>
  <si>
    <t>60 X 210 CM, 557-E69-ML60 CROMADA</t>
  </si>
  <si>
    <t>70 X 210 CM, 557-E69-ML60 CROMADA</t>
  </si>
  <si>
    <t>80 X 210 CM, 557-E69-ML60 CROMADA</t>
  </si>
  <si>
    <t>90 X 210 CM, 557-E69-ML60 CROMADA</t>
  </si>
  <si>
    <t>80 X 210 DEF.FIS.C/PROT.PLURIG.H=40CM E BARRA CROM</t>
  </si>
  <si>
    <t>90 X 210 DEF.FIS.C/PROT.PLURIG.H=40CM E BARRA CROM</t>
  </si>
  <si>
    <t>ESQUADRIA DE MADEIRA PADRAO SUDECAP</t>
  </si>
  <si>
    <t>PORTA 150 X 210 CM, 2FLS.,357-E49-ML60, EXCL.MARCO</t>
  </si>
  <si>
    <t>FOLHA DE PORTA EM MADEIRA DE LEI</t>
  </si>
  <si>
    <t>PRANCHETA, LARG. &lt;= 60 CM, ALT. &lt;= 180 CM</t>
  </si>
  <si>
    <t>PRANCHETA, 60 X 210 CM</t>
  </si>
  <si>
    <t>PRANCHETA, 70 X 210 CM</t>
  </si>
  <si>
    <t>PRANCHETA, 80 X 210 CM</t>
  </si>
  <si>
    <t>MARCO DE MADEIRA, INCLUSIVE ALIZARES</t>
  </si>
  <si>
    <t>MADEIRA DE LEI, LARGURA = 14 CM, 60 X 210 CM</t>
  </si>
  <si>
    <t>MADEIRA DE LEI, LARGURA = 14 CM, 70 X 210 CM</t>
  </si>
  <si>
    <t>MADEIRA DE LEI, LARGURA = 14 CM, 80 X 210 CM</t>
  </si>
  <si>
    <t>FECHADURA, TARJETA E DOBRADIÇA</t>
  </si>
  <si>
    <t>FECHADURA 357-E49-ML60 CROMADA, PAPAIZ OU EQUIVALENTE</t>
  </si>
  <si>
    <t>FECHADURA 457-E59-ML60 CROMADA, PAPAIZ OU EQUIVALENTE</t>
  </si>
  <si>
    <t>FECHADURA 557-E69-ML60 CROMADA, PAPAIZ OU EQUIVALENTE</t>
  </si>
  <si>
    <t>TARJETA DATY 809 OU EQUIVALENTE</t>
  </si>
  <si>
    <t>TARJETA LIVRE-OCUPADO</t>
  </si>
  <si>
    <t>DOBRADIÇA DE FERRO CROMADA 3"X2 1/2"</t>
  </si>
  <si>
    <t>DOBRADIÇA DE FERRO CROMADA 3 1/2" 2 1/4"</t>
  </si>
  <si>
    <t>DOBRADIÇA DE FERRO CROMADA 3 1/2"X2 1/2"</t>
  </si>
  <si>
    <t>PORTAO EM TELA</t>
  </si>
  <si>
    <t>PT10-120X210CM-TUBO D=2"TELA 2", 1 FOL.DE ABRIR</t>
  </si>
  <si>
    <t>PORTAO EM CHAPA E PERFIL DE FERRO</t>
  </si>
  <si>
    <t>PCH1-120X210CM-CHAPA TRAPEZOIDAL 18, 1 FOL. ABRIR</t>
  </si>
  <si>
    <t>PCH2-300X240CM-CHAPA TRAPEZOIDAL 18, 2 FOL. ABRIR</t>
  </si>
  <si>
    <t>GRADES</t>
  </si>
  <si>
    <t>GRADE DE FERRO QUADRADO 3/8" - 2,60X1,60 M</t>
  </si>
  <si>
    <t>GRADIL NYLOFOR H=1.03 M INCLUSIVE POSTE OU EQUIVALENTE</t>
  </si>
  <si>
    <t>GRADIL NYLOFOR H=1.53 M INCLUSIVE POSTE OU EQUIVALENTE</t>
  </si>
  <si>
    <t>GRADIL NYLOFOR H=2.03 M INCLUSIVE POSTE OU EQUIVALENTE</t>
  </si>
  <si>
    <t>GRADIL NYLOFOR H=2.43 M INCLUSIVE POSTE OU EQUIVALENTE</t>
  </si>
  <si>
    <t>GUARDA-CORPO E CORRIMAO</t>
  </si>
  <si>
    <t>TIPO B- BARRAS DE AÇO</t>
  </si>
  <si>
    <t>TIPO C-PILARETE DE CONCRETO E 4 TUBOS GALVANIZ.1 "</t>
  </si>
  <si>
    <t>TIPO D-PILARETE DE CONCRETO E 6 TUBOS GALVANIZ. 1"</t>
  </si>
  <si>
    <t>GUARDA CORPO D=2" E TUBOS HORIZONTAIS D= 1 1/2"</t>
  </si>
  <si>
    <t>GUARDA CORPO D=2" E TUBOS VERTICAIS D= 1 1/2"</t>
  </si>
  <si>
    <t>BARRA APOIO P/ LAVAT. RETANG. INOX 49X64X49CM D=1 1/2"</t>
  </si>
  <si>
    <t>BARRA APOIO INOX P/ LAVATORIO CANTO D=11/2"</t>
  </si>
  <si>
    <t>BARRA APOIO INOX P/ VASO SANITARIO D=11/2" L=80 CM</t>
  </si>
  <si>
    <t>BARRA APOIO P/ PORTA, 40 CM</t>
  </si>
  <si>
    <t>BARRA APOIO DEFICIENTE TUBO METAL.CROMADO D=1 1/2"</t>
  </si>
  <si>
    <t>ACESSORIOS E PEÇAS COMPLEMENTARES</t>
  </si>
  <si>
    <t>ALÇAPAO - 60X60 CM, CAIXILHO CHAPA 18</t>
  </si>
  <si>
    <t>ALÇAPAO - 80X80 CM, CAIXILHO CHAPA 18</t>
  </si>
  <si>
    <t>ESCADA MARINHEIRO-TB GALV.D=3/4" C/ GRADIL-TIPO 2</t>
  </si>
  <si>
    <t>BATE-RODAS EM TUBO GALVANIZADO PINTADO D=3"</t>
  </si>
  <si>
    <t>MASTRO P/ BANDEIRA GALV.D=2",E=3,65MM,H=6M PINTADO</t>
  </si>
  <si>
    <t>PADRAO GRUPO ESCOLAR</t>
  </si>
  <si>
    <t>J1- JANELA DE CORRER DE FERRO 1X1/8" - 1,6 X 1,6 M</t>
  </si>
  <si>
    <t>J9- JANELA DE CORRER DE FERRO 1X1/8" - 3,0 X 1,6 M</t>
  </si>
  <si>
    <t>J12- JANELA DE CORRER DE FERRO 1X1/8"- 2,0 X 1,6 M</t>
  </si>
  <si>
    <t>J7- JANELA DE CORRER DE FERRO 1X1/8"- 2,6 X 1,6 M</t>
  </si>
  <si>
    <t>J2- BASCULANTE DE FERRO 1X1/8" - 1,6 X 0,5 M</t>
  </si>
  <si>
    <t>J3- BASCULANTE DE FERRO 1X1/8" - 2,3 X 0,5 M</t>
  </si>
  <si>
    <t>J4- BASCULANTE DE FERRO 1X1/8" - 3,2 X 0,5 M</t>
  </si>
  <si>
    <t>J5- BASCULANTE DE FERRO 1X1/8" - 2,6 X 0,5 M</t>
  </si>
  <si>
    <t>PF1- PORTA DE ABRIR CHAPA DOBRADA 1FL. 0,8 X 2,1 M</t>
  </si>
  <si>
    <t>PF2- PORTA DE ABRIR CHAPA DOBRADA 1FL. 0,6 X 2,1 M</t>
  </si>
  <si>
    <t>PF7- PORTA DE ABRIR CHAPA DOBRADA 1FL. 1,0 X 2,1 M</t>
  </si>
  <si>
    <t>PF6- PORTA DE ABRIR CHAPA DOBRADA 2FLS. 1,6X2,1 M</t>
  </si>
  <si>
    <t>PF4- PORTA DE CORRER CHAPA DOBRADA 2FLS. 1,5X2,1 M</t>
  </si>
  <si>
    <t>PT2- PORTA DE ABRIR DE FERRO E TELA 1 FL.0,8X1,25M</t>
  </si>
  <si>
    <t>PADRAO POLICLINICA</t>
  </si>
  <si>
    <t>J3- MAXIMO AR DE METALON - 1,65 X 2,90 M</t>
  </si>
  <si>
    <t>J5- MAXIMO AR DE METALON - 1,65 X 3,20 M</t>
  </si>
  <si>
    <t>PADRAO UNIDADE DE SAUDE</t>
  </si>
  <si>
    <t>MAXIMO AR DE METALON - 0,6 X 1,2 M</t>
  </si>
  <si>
    <t>MAXIMO AR DE METALON - 0,6 X 2,0 M</t>
  </si>
  <si>
    <t>PADRAO CENTRO DE SAUDE</t>
  </si>
  <si>
    <t>JF1- BASCULANTE DE FERRO 3/4X1/8"- 3,0 X 1,0 M</t>
  </si>
  <si>
    <t>JF3- BASCULANTE DE FERRO 3/4X1/8"- 0,5 X 1,0 M</t>
  </si>
  <si>
    <t>JF4- BASCULANTE DE FERRO 3/4X1/8"- 1,1 X 1,5 M</t>
  </si>
  <si>
    <t>PF2-PORTA DE ABRIR - VENEZIANA - CHAPA - 0,7X2,8 M</t>
  </si>
  <si>
    <t>PF2A-PORTA DE ABRIR-VENEZIANA-CHAPA - 0,8 X 2,8 M</t>
  </si>
  <si>
    <t>PF2B-PORTA DE ABRIR-VENEZIANA-CHAPA - 0,9 X 2,8 M</t>
  </si>
  <si>
    <t>PORTAO DE METALON 50X20 A CADA 15CM - 2,2 X 2,0 M</t>
  </si>
  <si>
    <t>PORTAO DE METALON 50X20 A CADA 15CM - 1,1 X 2,0 M</t>
  </si>
  <si>
    <t>PADRAO CRECHE</t>
  </si>
  <si>
    <t>P-2 PORTA DE CORRER DE METALON 1 FL 1,20 X 2,20 M</t>
  </si>
  <si>
    <t>PORTA DE CORRER DE FERRO/TELA ARTISTEX 1,75X2,10 M</t>
  </si>
  <si>
    <t>GUICHE DE ABRIR DE METALON 2 FL 0,9 X 0,7 M</t>
  </si>
  <si>
    <t>REVESTIMENTOS</t>
  </si>
  <si>
    <t>REVESTIMENTO COM ARGAMASSA DE CIMENTO, CAL E AREIA</t>
  </si>
  <si>
    <t>CHAPISCO COM ARGAMASSA 1:3 CIM./AREIA, A COLHER</t>
  </si>
  <si>
    <t>CHAPISCO COM ARGAMASSA 1:3 CIM./AREIA, A PENEIRA</t>
  </si>
  <si>
    <t>EMBOÇO COM ARGAMASSA 1:6 CIMENTO E AREIA</t>
  </si>
  <si>
    <t>REBOCO COM ARGAMASSA 1:7 CIMENTO E AREIA</t>
  </si>
  <si>
    <t>REBOCO COM ARGAMASSA 1:4</t>
  </si>
  <si>
    <t>REBOCO COM ARGAMASSA 1:4 E SIKA 1 /EQUIVALENTE</t>
  </si>
  <si>
    <t>REBOCO COM ARGAMASSA 1:4 NATADO (BARRA LISA)</t>
  </si>
  <si>
    <t>REBOCO TIPO MASSA FINA COM ARGAMASSA 1:7</t>
  </si>
  <si>
    <t>SULCO NO REBOCO LARGURA=2CM</t>
  </si>
  <si>
    <t>ABERTURA DE JUNTA EM ARGAMASSA DE REVEST.L=1 A 2CM</t>
  </si>
  <si>
    <t>REVESTIMENTO COM ARGAMASSA ESPECIAL</t>
  </si>
  <si>
    <t>REVESTIMENTO COM ARGAMASSA BARITADA</t>
  </si>
  <si>
    <t>REVESTIMENTO INTERNO EM GESSO</t>
  </si>
  <si>
    <t>REVESTIMENTO DE PAREDES INTERNAS E TETOS EM GESSO</t>
  </si>
  <si>
    <t>REVESTIMENTO COM AZULEJO</t>
  </si>
  <si>
    <t>BRANCO 15X15 CM, EXTRA</t>
  </si>
  <si>
    <t>BRANCO 20X20CM, EXTRA</t>
  </si>
  <si>
    <t>REVESTIMENTO COM CERAMICA</t>
  </si>
  <si>
    <t>10X10CM LINHA ARQUITETURAL BEGE/BRANCO ELIANE/EQUIVALENTE</t>
  </si>
  <si>
    <t>10X10CM ARQUITE. VERDE/AZUL/CINZA MEDIO ELIANE/EQUIVALENTE</t>
  </si>
  <si>
    <t>10X10CM ARQUITE.AZUL/VERDE/DAMASCO ESCURO ELIANE/S</t>
  </si>
  <si>
    <t>10X10CM LINHA ARQUITETURAL COR CEREJA ELIANE/EQUIVALENTE</t>
  </si>
  <si>
    <t>25X33,5 CM LINHA FORMA SLIM BRANCA ELIANE/EQUIVALENTE</t>
  </si>
  <si>
    <t>REVESTIMENTO COM PEDRA</t>
  </si>
  <si>
    <t>ARREMATE EM ARDOSIA H=5CM</t>
  </si>
  <si>
    <t>ARDOSIA 40 X 40 CM</t>
  </si>
  <si>
    <t>MARMORE BRANCO NACIONAL, E= 2 CM</t>
  </si>
  <si>
    <t>GRANITO CINZA CORUMBA E=2CM</t>
  </si>
  <si>
    <t>COMPLEMENTO PARA ARREMATE CERAMICO</t>
  </si>
  <si>
    <t>CANTONEIRA ALUMINIO P/ ACABAMENTO DE QUINA DS-020</t>
  </si>
  <si>
    <t>PISOS, RODAPES, SOLEIRAS E PEITORIS</t>
  </si>
  <si>
    <t>LAJE DE TRANSIÇAO</t>
  </si>
  <si>
    <t>E= 6,0 CM, SEM JUNTA FCK&gt;=10 MPA (MANUAL)</t>
  </si>
  <si>
    <t>E=  8,0 CM, SEM JUNTA FCK &gt;= 10MPA (MANUAL)</t>
  </si>
  <si>
    <t>E= 10,0 CM, SEM JUNTA FCK &gt;= 10MPA</t>
  </si>
  <si>
    <t>E=  6 CM, COM JUNTA DE MADEIRA DE 2 X 2 M</t>
  </si>
  <si>
    <t>E=  8 CM, COM JUNTA DE MADEIRA DE 2 X 2 M</t>
  </si>
  <si>
    <t>E= 10 CM, COM JUNTA DE MADEIRA DE 2 X 2 M</t>
  </si>
  <si>
    <t>LAJE DE PISO</t>
  </si>
  <si>
    <t>CONCRETO &gt;=20MPA USINADO E=8CM MECANIZ.(INCL.TELA)</t>
  </si>
  <si>
    <t>CONTRAPISO DESEMPENADO, COM ARG.1:3 SEM JUNTA</t>
  </si>
  <si>
    <t>E= 2,0 CM</t>
  </si>
  <si>
    <t>E= 2,5 CM</t>
  </si>
  <si>
    <t>E= 3,0 CM</t>
  </si>
  <si>
    <t>PISO CIMENT.DESEMP.FELTRADO,ARG.1:3,JUNTA PL.17X3M</t>
  </si>
  <si>
    <t>E= 2,5 CM, COM JUNTA DE 2 X 2 M</t>
  </si>
  <si>
    <t>E= 3,0 CM, COM JUNTA DE 2 X 2 M</t>
  </si>
  <si>
    <t>E= 2,5 CM, COM JUNTA DE 1 X 1 M</t>
  </si>
  <si>
    <t>E= 3,0 CM, COM JUNTA DE 1 X 1 M</t>
  </si>
  <si>
    <t>E= 2,5 CM, COM JUNTA DE 0,60 X 0,60 M</t>
  </si>
  <si>
    <t>E= 3,0 CM, COM JUNTA DE 0,60 X 0,60 M</t>
  </si>
  <si>
    <t>PISO CIMENTADO NATADO COM ARGAMASSA 1:3, SEM JUNTA</t>
  </si>
  <si>
    <t>PISO CIMENTADO NATADO COM ARG.1:3 JUNTA PL. 17x3MM</t>
  </si>
  <si>
    <t>E= 2,5 CM COM JUNTA DE 2 X 2 M</t>
  </si>
  <si>
    <t>E= 3,0 CM COM JUNTA DE 2 X 2 M</t>
  </si>
  <si>
    <t>E= 2,5 CM COM JUNTA DE 1 X 1 M</t>
  </si>
  <si>
    <t>E= 3,0 CM COM JUNTA DE 1 X 1 M</t>
  </si>
  <si>
    <t>E= 2,5 CM COM JUNTA DE 0,60 X 0,60 M</t>
  </si>
  <si>
    <t>E= 3,0 CM COM JUNTA DE 0,60 X 0,60 M</t>
  </si>
  <si>
    <t>PISO CIMENTADO ACAB. LISO ARGAMASSA 1:3 JUNTA SECA</t>
  </si>
  <si>
    <t>PISO DE MADEIRA</t>
  </si>
  <si>
    <t>TACO DE IPE EXTRA 7 X 21 CM</t>
  </si>
  <si>
    <t>PISO CERAMICO</t>
  </si>
  <si>
    <t>LAJOTA VERMELHA NATURAL 24 X 24 CM - EXTRA</t>
  </si>
  <si>
    <t>PEI-5 (33,5X33,5)CM URBANUS GRAY/WHITE ELIANE/EQUIVALENTE</t>
  </si>
  <si>
    <t>PEI-5 45X45CM CARGO PLUS COR GRAY/WHITE ELIANE/EQUIVALENTE</t>
  </si>
  <si>
    <t>PISO DE PEDRA EM PLACAS</t>
  </si>
  <si>
    <t>MARMORE BRANCO NACIONAL E= 2 CM</t>
  </si>
  <si>
    <t>MARMORE BRANCO NACIONAL E= 3 CM</t>
  </si>
  <si>
    <t>PISO DE LADRILHO HIDRAULICO</t>
  </si>
  <si>
    <t>20 X 20 CM, NA COR NATURAL</t>
  </si>
  <si>
    <t>20 X 20 CM, DIRECIONAL EM COR AMARELA/VERMELHA</t>
  </si>
  <si>
    <t>20 X 20 CM, TATIL EM COR AMARELA/VERMELHA</t>
  </si>
  <si>
    <t>25 X 25 CM, NA COR NATURAL</t>
  </si>
  <si>
    <t>PISO VINILICO E DE BORRACHA</t>
  </si>
  <si>
    <t>PISO VINILICO 30 X 30 CM E= 2 MM FIXADO COM COLA</t>
  </si>
  <si>
    <t>PISO DE BORRACHA PASTILHADO 50X50CMX3MM C/ COLA PLURIG.</t>
  </si>
  <si>
    <t>PISO DE BORRACHA RECICLADA COR PRETA (PLAYGROUND)</t>
  </si>
  <si>
    <t>PISO DE TIJOLO</t>
  </si>
  <si>
    <t>CERAMICO MACIÇO PRENSADO, TIPO MORGAN OU EQUIVALENTE</t>
  </si>
  <si>
    <t>PISO DE CONCRETO (PATIO)</t>
  </si>
  <si>
    <t>CONC.10MPA 6CM, ARG.1:3 2CM, JUNTA SECA 3M MANUAL</t>
  </si>
  <si>
    <t>CONCRETO 10 MPA - 6CM E ARG. 1:3 - 2CM, SEM JUNTA</t>
  </si>
  <si>
    <t>BASE EM COLCHAO DE BRITA ESP.5CM P/ PISO DE PATIO</t>
  </si>
  <si>
    <t>PISO DE CONCRETO (QUADRA)</t>
  </si>
  <si>
    <t>BASE EM COLCHAO DE BRITA ESP.5CM P/ PISO DE QUADRA</t>
  </si>
  <si>
    <t>CALÇADA PORTUGUESA-FORNEC. E ASSENT.,INCL. COLCHAO</t>
  </si>
  <si>
    <t>REMOÇAO E REASSENTAMENTO DE CALÇADA PORTUGUESA</t>
  </si>
  <si>
    <t>RODAPE DE MADEIRA</t>
  </si>
  <si>
    <t>SUCUPIRA OU IPE H= 7 CM</t>
  </si>
  <si>
    <t>RODAPE DE PEDRA</t>
  </si>
  <si>
    <t>ARDOSIA H= 5 CM</t>
  </si>
  <si>
    <t>ARDOSIA H= 7 CM</t>
  </si>
  <si>
    <t>MARMORE BRANCO, H= 7 CM</t>
  </si>
  <si>
    <t>RODAPE DE ARGAMASSA 1:3</t>
  </si>
  <si>
    <t>H= 5 CM</t>
  </si>
  <si>
    <t>H= 7 CM</t>
  </si>
  <si>
    <t>SOLEIRA DE PEDRA</t>
  </si>
  <si>
    <t>SOLEIRA DE MARMORE BRANCO, E= 2 CM</t>
  </si>
  <si>
    <t>SOLEIRA DE MARMORE BRANCO, E= 3 CM</t>
  </si>
  <si>
    <t>SOLEIRA DE ARDOSIA, E= 2 CM</t>
  </si>
  <si>
    <t>SOLEIRA DE GRANITO CINZA CORUMBA E= 2 CM</t>
  </si>
  <si>
    <t>PEITORIL DE PEDRA</t>
  </si>
  <si>
    <t>PEITORIL DE MARMORE BRANCO, E= 2 CM</t>
  </si>
  <si>
    <t>PEITORIL DE MARMORE BRANCO, E= 3 CM</t>
  </si>
  <si>
    <t>PEITORIL DE ARDOSIA,  E= 2 CM</t>
  </si>
  <si>
    <t>PEITORIL DE CONCRETO</t>
  </si>
  <si>
    <t>FCK &gt;= 13,5 MPA, L= 20 CM</t>
  </si>
  <si>
    <t>FCK &gt;= 13,5 MPA, L= 25 CM</t>
  </si>
  <si>
    <t>FCK &gt;= 13,5 MPA, L= 36 CM</t>
  </si>
  <si>
    <t>FCK &gt;= 13,5 MPA, L= 40 CM</t>
  </si>
  <si>
    <t>FCK &gt;= 13,5 MPA, L= 56 CM</t>
  </si>
  <si>
    <t>FCK &gt;= 13,5 MPA, P/ J1, COM C=2,20M</t>
  </si>
  <si>
    <t>FCK &gt;= 13,5 MPA, P/ J7, COM C=3,20M</t>
  </si>
  <si>
    <t>VIDROS, ESPELHOS E ACESSORIOS</t>
  </si>
  <si>
    <t>VIDRO LISO</t>
  </si>
  <si>
    <t>INCOLOR, E= 3MM, COLOCADO</t>
  </si>
  <si>
    <t>INCOLOR, E= 4MM, COLOCADO</t>
  </si>
  <si>
    <t>VIDRO FANTASIA</t>
  </si>
  <si>
    <t>E= 4MM, COLOCADO</t>
  </si>
  <si>
    <t>VIDRO CANELADO</t>
  </si>
  <si>
    <t>VIDRO ARAMADO</t>
  </si>
  <si>
    <t>BRANCO,  E= 7MM, COLOCADO</t>
  </si>
  <si>
    <t>ESPELHO NACIONAL</t>
  </si>
  <si>
    <t>E= 4MM, COLOCADO COM PARAFUSO FINESON</t>
  </si>
  <si>
    <t>60 x 60 CM, E= 4MM, COLOCADO COM PARAFUSO FINESON</t>
  </si>
  <si>
    <t>60 X 40 CM, E= 4MM, COLOCADO COM PARAFUSO FINESON</t>
  </si>
  <si>
    <t>90 x 60 CM, E= 4MM, COLOCADO COM PARAFUSO FINESON</t>
  </si>
  <si>
    <t>CAIAÇAO</t>
  </si>
  <si>
    <t>LISA, SOBRE REBOCO OU CONCRETO</t>
  </si>
  <si>
    <t>LISA, SOBRE ALVENARIA</t>
  </si>
  <si>
    <t>SOBRE CHAPISCO</t>
  </si>
  <si>
    <t>PINTURA DE MEIO FIO COM CAL, 2 DEMAO, INCL.FIXADOR</t>
  </si>
  <si>
    <t>APLICACAO DE LIQUIBRILHO</t>
  </si>
  <si>
    <t>APLICACAO DE LIQUIBRILHO UMA DEMAO</t>
  </si>
  <si>
    <t>PINTURA LATEX PVA EXCLUSIVE SELADOR (SEM FUNDO)</t>
  </si>
  <si>
    <t>EXCLUSIVE EMASSAMENTO</t>
  </si>
  <si>
    <t>EXCLUSIVE EMASSAM. 50% LIQUIBRILHO NA ULTIMA DEMAO</t>
  </si>
  <si>
    <t>INCLUSIVE EMASSAMENTO COM MASSA PVA</t>
  </si>
  <si>
    <t>INCLUSIVE EMASSAMENTO COM MASSA ACRILICA</t>
  </si>
  <si>
    <t>INCLUSIVE EMASSAM. 50% LIQUIBRILHO NA ULTIMA DEMAO</t>
  </si>
  <si>
    <t>LATEX PVA INCLUS. SELADOR PVA OU FUNDO PREPARADOR</t>
  </si>
  <si>
    <t>EXCLUSIVE EMASSAMENTO COM SELADOR PVA</t>
  </si>
  <si>
    <t>EXCLUSIVE EMASSAMENTO C/FUNDO PREPARADOR DE PAREDE</t>
  </si>
  <si>
    <t>EXCLUS.EMASSAMAMENTO 50% LIQUIBRILHO ULTIMA DEMAO</t>
  </si>
  <si>
    <t>EXCLUS.EMASSAMENTO C/FUNDO PREP. 50% LIQUIBRILHO</t>
  </si>
  <si>
    <t>INCLUSIVE EMASSAMENTO COM SELADOR PVA</t>
  </si>
  <si>
    <t>INCLUSIVE EMASSAMENTO C/FUNDO PREPARADOR DE PAREDE</t>
  </si>
  <si>
    <t>INCL.EMASSAMENTO C/SELADOR PVA,50% VERNIZ ACRILICO</t>
  </si>
  <si>
    <t>INCL.EMASSAMENTO C/FUNDO PREP., 50%VERNIZ ACRILICO</t>
  </si>
  <si>
    <t>EXCL.EMASSAMENTO C/SELADOR PVA,50% VERNIZ ACRILICO</t>
  </si>
  <si>
    <t>PINTURA LATEX PVA INCLUSIVE FUNDO SELADOR ACRILICO</t>
  </si>
  <si>
    <t>INCLUSIVE EMASSAMENTO COM MASSA PVA INTERNO</t>
  </si>
  <si>
    <t>INCL. EMASSAMENTO C/ MASSA ACRILICA USO EXTERNO</t>
  </si>
  <si>
    <t>INCLUSIVE EMASSAMENTO C/MASSA PVA 50% LIQUIBRILHO</t>
  </si>
  <si>
    <t>EXCLUSIVE EMASSAMENTO C/1 DEMAO VERNIZ ACRILICO</t>
  </si>
  <si>
    <t>INCL.EMASSAMENTO C/MASSA PVA, 50% VERNIZ ACRILICO</t>
  </si>
  <si>
    <t>EXCL.EMASSAMENTO C/SELADOR ACRIL.E 50%VERNIZ ACRIL</t>
  </si>
  <si>
    <t>PINTURA ACRILICA</t>
  </si>
  <si>
    <t>FOSCA, SEM MASSA, EM REBOCO SEM SELADOR</t>
  </si>
  <si>
    <t>FOSCA, SEM MASSA, EM REBOCO C/ SELADOR ACRILICO</t>
  </si>
  <si>
    <t>FOSCA, COM MASSA PVA, EM REBOCO SEM SELADOR</t>
  </si>
  <si>
    <t>FOSCA, SEM MASSA, EM REBOCO COM FUNDO PREPARADOR</t>
  </si>
  <si>
    <t>FOSCA, COM MASSA ACRILICA, EM REBOCO SEM SELADOR</t>
  </si>
  <si>
    <t>FOSCA, C/MASSA ACRILICA EM REBOCO C/FUNDO PREPARAD</t>
  </si>
  <si>
    <t>FOSCA, C/MASSA ACRILICA EM REBOCO C/SELADOR ACRILI</t>
  </si>
  <si>
    <t>SEMI-BRILHO, SEM MASSA, EM REBOCO SEM SELADOR</t>
  </si>
  <si>
    <t>SEMI-BRILHO,SEM MASSA,EM REBOCO C/SELADOR ACRILICO</t>
  </si>
  <si>
    <t>SEMI-BRILHO, C/ MASSA PVA, EM REBOCO SEM SELADOR</t>
  </si>
  <si>
    <t>SEMI-BRILHO, C/MASSA ACRILICA, EM REBOCO S/SELADOR</t>
  </si>
  <si>
    <t>SEMI-BRILHO, C/MASSA ACRILICA EM REBOCO C/SEL.ACRI</t>
  </si>
  <si>
    <t>SEMI-BRILHO C/MASSA ACRILICA EM REBOCO C/FUNDO PRE</t>
  </si>
  <si>
    <t>PINTURA ESMALTE SINTETICO</t>
  </si>
  <si>
    <t>ACETINADO S/ MASSA EM PAREDE S/ SELADOR ACRILICO</t>
  </si>
  <si>
    <t>ACETINADO S/MASSA C/FUNDO BRANCO EM ESQ. MADEIRA</t>
  </si>
  <si>
    <t>ACETINADO S/MASSA C/FUNDO BRANCO EM PEÇAS  MADEIRA</t>
  </si>
  <si>
    <t>ACETINADO C/MASSA OLEO FUNDO BR. ESQUADRIA MADEIRA</t>
  </si>
  <si>
    <t>ACETINADO C/MASSA OLEO FUNDO BR. EM PEÇAS MADEIRA</t>
  </si>
  <si>
    <t>ACETINADO C/MASSA OLEO FUNDO BR. EM SUPERF.MADEIRA</t>
  </si>
  <si>
    <t>ALTO BRILHO S/MASSA C/FUNDO BR.EM PEÇAS DE MADEIRA</t>
  </si>
  <si>
    <t>ALTO-BRILHO C/MASSA OLEO,FUNDO BR.SUPERF.MADEIRA</t>
  </si>
  <si>
    <t>ACETINADO E FUNDO ANTIOXIDANTE EM ESQUAD.METALICA</t>
  </si>
  <si>
    <t>ACETINADO C/FUNDO ANTIOXIDANTE EM PEÇAS  METALICAS</t>
  </si>
  <si>
    <t>ACETINADO C/FUNDO ANTIOXIDANTE EM SUPERF.METALICA</t>
  </si>
  <si>
    <t>ALTO-BRILHO C/FUNDO ANTIOXIDANTE EM ESQ. METALICA</t>
  </si>
  <si>
    <t>ALTO-BRILHO C/FUNDO ANTIOXIDANTE EM PEÇA METALICA</t>
  </si>
  <si>
    <t>ALTO-BRILHO C/FUNDO ANTIOXIDANTE EM SUP. METALICA</t>
  </si>
  <si>
    <t>PINTURA EPOXI</t>
  </si>
  <si>
    <t>PINTURA EPOXI A 2 DEMAOS</t>
  </si>
  <si>
    <t>SISTEMA PARA SUPERFICIES GALVANIZADAS</t>
  </si>
  <si>
    <t>ACABAMENTO NATURAL COM FUNDO SISTEMA ACRILICO</t>
  </si>
  <si>
    <t>ACABAMENTO NATURAL COM FUNDO, SISTEMA ESMALTE</t>
  </si>
  <si>
    <t>ENVERNIZAMENTO POLIURETANO MADEIRA RESINOSA</t>
  </si>
  <si>
    <t>POLIURETANO AROMATICO FOSCO EM ESQUADRIA MADEIRA</t>
  </si>
  <si>
    <t>POLIURETANO AROMATICO ALTO-BRILHO EM ESQ. MADEIRA</t>
  </si>
  <si>
    <t>POLIURETANO FOSCO SOBRE PEÇAS DE MADEIRA</t>
  </si>
  <si>
    <t>ENVERNIZAMENTO POLIURETANO MADEIRA NAO RESINOSA</t>
  </si>
  <si>
    <t>POLIURETANO FOSCO SOBRE ESQUADRIA DE MADEIRA</t>
  </si>
  <si>
    <t>POLIURETANO FOSCO SOBRE PEÇAS E FORROS DE MADEIRA</t>
  </si>
  <si>
    <t>POLIURETANO ALIFATICO FOSCO EM FORRO DE MADEIRA</t>
  </si>
  <si>
    <t>TRATAMENTO(SUPERF.CONCR.PEDRAS ALVENARIA/CERAMICA)</t>
  </si>
  <si>
    <t>POLIMENTO INCLUS. ESTUCAMENTO DE CONCRETO APARENTE</t>
  </si>
  <si>
    <t>VERNIZ ACRILICO SOBRE CONCRETO APARENTE A 2 DEMAOS</t>
  </si>
  <si>
    <t>SILICONE SOBRE CONCRETO</t>
  </si>
  <si>
    <t>SILICONE SOBRE  ALVENARIA, PEDRA OU CERAMICA</t>
  </si>
  <si>
    <t>ENCERAMENTO</t>
  </si>
  <si>
    <t>SOBRE ESQUADRIA DE MADEIRA</t>
  </si>
  <si>
    <t>PINTURA DE QUADRAS, PATIOS E ESTACIONAMENTO</t>
  </si>
  <si>
    <t>PINTURA DE DEMARCAÇAO DE QUADRAS SISTEMA ACRILICO</t>
  </si>
  <si>
    <t>C/LATEX ACRILICA INCL.PINT.DE LIGACAO EMULSIONADA</t>
  </si>
  <si>
    <t>SERVICOS DIVERSOS</t>
  </si>
  <si>
    <t>TRAVE FUTEBOL SALAO F.G. D=76MM C/REDE NYLON DUPLO</t>
  </si>
  <si>
    <t>TRAVE FUTEBOL CAMPO F.G. D=100MM REDE NYLON DUPLO</t>
  </si>
  <si>
    <t>REDE VOLEY COM MASTROS DE TUBOS F.G. D=76MM</t>
  </si>
  <si>
    <t>REDE DE PETECA COM MASTROS DE TUBOS F.G. D=76MM</t>
  </si>
  <si>
    <t>TABELA BASQUETE OFICIAL C/ESTR. SUPORTE PISO</t>
  </si>
  <si>
    <t>DE INAUGURAÇAO, EM ALUMINIO FUNDIDO 60 X 40 CM</t>
  </si>
  <si>
    <t>PLACA DE CONCRETO ARMADO, FCK&gt;= 13,5 MPA, POLIDA</t>
  </si>
  <si>
    <t>DE ALUMINIO FUNDIDO 3 X 3 CM C/ NUMERAÇAO DE PORTA</t>
  </si>
  <si>
    <t>CHAPINHA DE ALUMINIO/LATAO, D= 3CM, C/ Nº IMPRESSO</t>
  </si>
  <si>
    <t>PLACA ALUM.ANODIZADO NATURAL 25X25CM,E=1,5MM IDENT</t>
  </si>
  <si>
    <t>PLACA CHAPA AÇO ESCOVADO 25X12CM,E=1,0MM P/IDENTIF</t>
  </si>
  <si>
    <t>PLACA ALUM.ANOD.70X61CM,FIX.C/METALON C/ 6 INDIC.</t>
  </si>
  <si>
    <t>PLACA 1,20X1,30M C/MOLDURA TUBO D=50MM CHAPA 50CM</t>
  </si>
  <si>
    <t>PLACA 1,20X1,30M C/MOLDURA TUBO D=50MM CHAPA 90CM</t>
  </si>
  <si>
    <t>PLACA CHAPA INOX ESCOV.70X28CM C/2 INDIC.FIX.LAJE</t>
  </si>
  <si>
    <t>PLACA CHAPA INOX ESCOV.70X44CM C/3 INDIC.FIX.LAJE</t>
  </si>
  <si>
    <t>PLACA ALUM.15X15CM,C/PICTOGRAMA PELICULA ADESIVA</t>
  </si>
  <si>
    <t>SINALIZAÇÃO TÁTIL E PLACAS EM BRAILLE</t>
  </si>
  <si>
    <t>PLACA TÁTIL EM BRAILLE ALUMÍNIO 30X10 CM &lt;= 3 PALAVRAS</t>
  </si>
  <si>
    <t>PLACA TÁTIL EM BRAILLE ALUMÍNIO 30X10 CM (PALAV./SIMB)</t>
  </si>
  <si>
    <t>PLACA TÁTIL EM BRAILLE ALUMÍNIO 20X8 CM (1 PALAVRA)</t>
  </si>
  <si>
    <t>PLACA TÁTIL EM BRAILLE ALUMÍNIO 7X4 CM (ANDARES:T,1,2)</t>
  </si>
  <si>
    <t>PLACA EM BRAILLE ALUM. 10X3 CM CORRIMAO (EX:INICIO/FIM)</t>
  </si>
  <si>
    <t>PLACA EM BRAILLE ALUM. 10X3 CM CORRIMAO (EX:ANDAR 2)</t>
  </si>
  <si>
    <t>ANEL PARA CORRIMAO PLASTICO EM ABS PRETO OU CINZA</t>
  </si>
  <si>
    <t>ANEL PLASTICO ABS CROMADO PARA CORRIMAO</t>
  </si>
  <si>
    <t>ANEL DE BORRACHA FLEXÍVEL PRETO PARA CORRIMAO</t>
  </si>
  <si>
    <t>FAIXA P/ DEGRAUS 3X20 CM CORES AMARELO,AZUL,PRETO</t>
  </si>
  <si>
    <t>FAIXA P/ DEGRAUS REFLETIVA 3X20 CM</t>
  </si>
  <si>
    <t>DE CONCRETO APOIADA EM PAREDES</t>
  </si>
  <si>
    <t>DE CONCRETO APOIADA EM CONSOLE DE METALON</t>
  </si>
  <si>
    <t>DE MARMORE BRANCO E=2CM APOIADA EM CONSOLE METALON</t>
  </si>
  <si>
    <t>DE ARDOSIA E=2 CM APOIADA CONSOLE METALON</t>
  </si>
  <si>
    <t>DE ARDOSIA E= 2 CM, APOIADA EM PAREDES</t>
  </si>
  <si>
    <t>DE GRANITO CINZA CORUMBA 2CM APOIADA CONSOLE MET</t>
  </si>
  <si>
    <t>DE GRANITO CINZA CORUMBA 2CM APOIADA EM PAREDES</t>
  </si>
  <si>
    <t>RODABANCA EM ARDOSIA E=2CM, H=7CM</t>
  </si>
  <si>
    <t>RODABANCA EM MARMORE BRANCO, E= 2 CM  H= 7 CM</t>
  </si>
  <si>
    <t>RODABANCA EM GRANITO CINZA CORUMBA E=2CM H=10CM</t>
  </si>
  <si>
    <t>DE ARDOSIA E=2 CM FIXADA EM PAREDES</t>
  </si>
  <si>
    <t>DE ARDOSIA E=2 CM APOIADA EM CONSOLE DE METALON</t>
  </si>
  <si>
    <t>DE MARMORE DE BRANCO E=2CM APOIADA CONSOLE METALON</t>
  </si>
  <si>
    <t>DE GRANITO CINZA CORUMBA E=2CM EMBUTIDA PAREDE</t>
  </si>
  <si>
    <t>DE CONCRETO APOIADA EM CONSOLE METALON 20X30MM</t>
  </si>
  <si>
    <t>PLACA DE CONCR. APOIADA ALV. TIJ. MACIÇO REBOCADA</t>
  </si>
  <si>
    <t>DE CONCRETO 0,30X1,50X0,40M</t>
  </si>
  <si>
    <t>BANCO PRE-MOLDADO CONCRETO 45X150X45CM PREMO/EQUIVALENTE</t>
  </si>
  <si>
    <t>CONJUNTO DE MESA E 2 BANCOS DE CONCRETO PARA JOGOS</t>
  </si>
  <si>
    <t>BANCO DE CONCRETO MOLDADO IN LOCO L=50CM E H= 40CM</t>
  </si>
  <si>
    <t>EQUIPAMENTOS E PEÇAS PADRAO</t>
  </si>
  <si>
    <t>BARRAMENTO DE MADEIRA PARA SALA DE AULA L=  7 CM</t>
  </si>
  <si>
    <t>QUADRO DE AVISOS COM PORTA DE VIDRO 50 X 80 X 8 CM</t>
  </si>
  <si>
    <t>QUADRO PARA 70 CHAVES C/ PORTA DE VIDRO 90X70X3CM</t>
  </si>
  <si>
    <t>CESTO EM TELA GALVANIZADA 45x45x50CM, PINT. A OLEO</t>
  </si>
  <si>
    <t>ESTRADO (DECK) DE MADEIRA PINTADO DE ESMALTE</t>
  </si>
  <si>
    <t>ARMARIO EM MDF MELAMINICO INTER.E EXT. SOB BANCADA</t>
  </si>
  <si>
    <t>ARMARIO EM MDF MELAMINICO INTER.E EXT. SUSPENSO</t>
  </si>
  <si>
    <t>PLAYGROUND LONGEVIDADE</t>
  </si>
  <si>
    <t>ROTACAO DIAGONAL DUPLA - APARELHO TRIPLO CONJUGADO</t>
  </si>
  <si>
    <t>ESQUI TRIPLO CONJUGADO</t>
  </si>
  <si>
    <t>SIMULADOR DE CAMINHADA TRIPLO CONJUGADO</t>
  </si>
  <si>
    <t>SIMULADOR DE CAVALGADA TRIPLO CONJUGADO</t>
  </si>
  <si>
    <t>SIMULADOR DE REMO (REMADA SENTADA)</t>
  </si>
  <si>
    <t>EQUIPAMENTOS PARA PLAYGROUND</t>
  </si>
  <si>
    <t>AMARELINHA - PINTADA NO PISO</t>
  </si>
  <si>
    <t>TUBO CORRUGADO POLIETILENO ALTA DENSIDADE PEAD N12</t>
  </si>
  <si>
    <t>DN=300MM</t>
  </si>
  <si>
    <t>DN=450MM</t>
  </si>
  <si>
    <t>DN=600MM</t>
  </si>
  <si>
    <t>DN=750MM</t>
  </si>
  <si>
    <t>DN=1200MM</t>
  </si>
  <si>
    <t>REDE TUB. CONCRETO CIMENTO ARI PLUS RS CLASSE PA-1</t>
  </si>
  <si>
    <t>DN=  400 MM</t>
  </si>
  <si>
    <t>DN=  500 MM</t>
  </si>
  <si>
    <t>DN=  600 MM</t>
  </si>
  <si>
    <t>DN=  700 MM</t>
  </si>
  <si>
    <t>DN=  800 MM</t>
  </si>
  <si>
    <t>DN=  900 MM</t>
  </si>
  <si>
    <t>DN= 1000 MM</t>
  </si>
  <si>
    <t>DN= 1200 MM</t>
  </si>
  <si>
    <t>DN= 1500 MM</t>
  </si>
  <si>
    <t>REDE TUB. CONCRETO CIMENTO ARI PLUS RS CLASSE PA-2</t>
  </si>
  <si>
    <t>REDE TUB.CONCRETO CIMENTO ARI PLUS RS CLASSE PA-3</t>
  </si>
  <si>
    <t>CONCRETO PARA BERÇO DE REDE TUBULAR</t>
  </si>
  <si>
    <t>TRAÇO 1:3:6, INCLUSIVE LANÇAMENTO</t>
  </si>
  <si>
    <t>FORMA PARA BERÇO</t>
  </si>
  <si>
    <t>EM TABUA, INCLUSIVE DESFORMA</t>
  </si>
  <si>
    <t>ESTIVA DE MADEIRA</t>
  </si>
  <si>
    <t>PARA REDE TUBULAR METALICA</t>
  </si>
  <si>
    <t>ALA DE REDE TUBULAR</t>
  </si>
  <si>
    <t>D=  500 MM</t>
  </si>
  <si>
    <t>D=  600 MM</t>
  </si>
  <si>
    <t>D=  700 MM</t>
  </si>
  <si>
    <t>D=  800 MM</t>
  </si>
  <si>
    <t>D=  900 MM</t>
  </si>
  <si>
    <t>D= 1000 MM</t>
  </si>
  <si>
    <t>D= 1100 MM</t>
  </si>
  <si>
    <t>D= 1200 MM</t>
  </si>
  <si>
    <t>D= 1300 MM</t>
  </si>
  <si>
    <t>D= 1500 MM</t>
  </si>
  <si>
    <t>CAIXA PARA BOCA LOBO</t>
  </si>
  <si>
    <t>SIMPLES</t>
  </si>
  <si>
    <t>DUPLA</t>
  </si>
  <si>
    <t>ALTEAMENTO DE CAIXA PARA BOCA DE LOBO</t>
  </si>
  <si>
    <t>CONJUNTO QUADRO E GRELHA PARA BOCA DE LOBO</t>
  </si>
  <si>
    <t>TIPO A (FERRO FUNDIDO) - PADRAO SUDECAP</t>
  </si>
  <si>
    <t>TIPO B (CONCRETO) - PADRAO SUDECAP</t>
  </si>
  <si>
    <t>CANTONEIRA PARA BOCA DE LOBO</t>
  </si>
  <si>
    <t>CAIXA DE PASSAGEM TIPO A - PADRAO SUDECAP</t>
  </si>
  <si>
    <t>CAIXA DE PASSAGEM TIPO B - PADRAO SUDECAP</t>
  </si>
  <si>
    <t>CAIXA DE PASSAGEM TIPO C - PADRAO SUDECAP</t>
  </si>
  <si>
    <t>POÇO DE VISITA TIPO A - PADRAO SUDECAP</t>
  </si>
  <si>
    <t>POÇO DE VISITA TIPO B - PADRAO SUDECAP</t>
  </si>
  <si>
    <t>POÇO DE VISITA TIPO C - PADRAO SUDECAP</t>
  </si>
  <si>
    <t>CHAMINE DE POÇO DE VISITA - PADRAO SUDECAP</t>
  </si>
  <si>
    <t>TIPO A-ALVEN. E=20CM REVESTIDA, C/DEGRAUS AÇO CA25</t>
  </si>
  <si>
    <t>TIPO B-ANEL CONCRETO CA-1, C/ DEGRAUS EM AÇO CA 25</t>
  </si>
  <si>
    <t>TAMPAO DE POÇO DE VISITA</t>
  </si>
  <si>
    <t>FERRO FUNDIDO NODULAR</t>
  </si>
  <si>
    <t>REBAIXAMENTO DE TAMPAO DE PV EM ATE 20 CM</t>
  </si>
  <si>
    <t>ALTEAMENTO DE TAMPAO DE PV EM ATE 20 CM</t>
  </si>
  <si>
    <t>DESCIDA D'AGUA TIPO DEGRAU - PADRAO SUDECAP</t>
  </si>
  <si>
    <t>DESCIDA D'AGUA TIPO CALHA - PADRAO SUDECAP</t>
  </si>
  <si>
    <t>DRENO - PADRAO SUDECAP</t>
  </si>
  <si>
    <t>TIPO A-AREIA GROSSA, BRITA 2 E TUBO POROSO, L=50CM</t>
  </si>
  <si>
    <t>TIPO B-MANTA DRENANTE, BRITA 3, TUBO POROSO,L=50CM</t>
  </si>
  <si>
    <t>DRENO DE TALVEGUE TIPO A (BRITA E MANTA DRENANTE)</t>
  </si>
  <si>
    <t>BARRAGEM - PADRAO SUDECAP</t>
  </si>
  <si>
    <t>TIPO A - SACO DE RAFIA</t>
  </si>
  <si>
    <t>TIPO B - SACO RAFIA 50KG (SOLO/CIMENTO-50KG/M3)</t>
  </si>
  <si>
    <t>CALHA DE BICA - PADRAO SUDECAP</t>
  </si>
  <si>
    <t>TIPO A - L= 55 CM, H= 40 CM</t>
  </si>
  <si>
    <t>TIPO B - L= 115 CM, H= 92,5 CM</t>
  </si>
  <si>
    <t>TORRE DE BICA - PADRAO SUDECAP</t>
  </si>
  <si>
    <t>TIPO A</t>
  </si>
  <si>
    <t>TIPO B</t>
  </si>
  <si>
    <t>SARJETA - PADRAO SUDECAP</t>
  </si>
  <si>
    <t>TIPO A - (50X10)CM - DES-R01</t>
  </si>
  <si>
    <t>TIPO B - (50X10)CM - DES-R01</t>
  </si>
  <si>
    <t>TIPO C - (50X10)CM - DES-R01</t>
  </si>
  <si>
    <t>CANALETA - PADRAO SUDECAP</t>
  </si>
  <si>
    <t>TIPO 2 - D= 200 MM, PREMOLDADA DE CONCRETO E GRELHA</t>
  </si>
  <si>
    <t>TIPO 2 - D= 300 MM, PREMOLDADA DE CONCRETO</t>
  </si>
  <si>
    <t>TIPO 2 - D= 400 MM, PREMOLDADA DE CONCRETO</t>
  </si>
  <si>
    <t>TIPO 2 - D= 500 MM, PREMOLDADA DE CONCRETO</t>
  </si>
  <si>
    <t>TIPO 2 - D= 600 MM, PREMOLDADA DE CONCRETO</t>
  </si>
  <si>
    <t>TIPO 3-30X20CM CONCRETO 20MPA C/ GRELHA AÇO CA-25</t>
  </si>
  <si>
    <t>TIPO 3-30X20CM CONCRETO 20MPA C/ TAMPA DE CONCRETO</t>
  </si>
  <si>
    <t>30X20CM CONCRETO 20MPA C/ TAMPA CONCRETO PERFURADA</t>
  </si>
  <si>
    <t>TIPO 5 - 30X20 CM CONCRETO 20MPA A CEU ABERTO</t>
  </si>
  <si>
    <t>TIPO 1-80X40X60CM TRAPEZOIDAL  DE CONCRETO 20,0MPA</t>
  </si>
  <si>
    <t>ESCORAMENTO DESCONTINUO DE VALAS - PADRAO SUDECAP</t>
  </si>
  <si>
    <t>TIPO A - MADEIRA ROLIÇA D= 6 A 10 CM</t>
  </si>
  <si>
    <t>TIPO B - MADEIRA ROLIÇA D= 11 A 15 CM</t>
  </si>
  <si>
    <t>ESCORAMENTO CONTINUO DE VALAS - PADRAO SUDECAP</t>
  </si>
  <si>
    <t>TIPO A - MADEIRA ROLIÇA D= 11 A 15 CM</t>
  </si>
  <si>
    <t>TIPO B - PERFIL I-8"</t>
  </si>
  <si>
    <t>ESTRUTURA DE ESCORAMENTO</t>
  </si>
  <si>
    <t>ESTRUTURA DE ESCORAMENTO TIPO PONTALETEAMENTO</t>
  </si>
  <si>
    <t>POÇO DE VISITA INCL. FORNEC. DO ANEL/TAMPAO/LAJE</t>
  </si>
  <si>
    <t>PV H=1,0M,(BALAO 0,60)COPASA 062/1 NA 104 EM ANEIS</t>
  </si>
  <si>
    <t>ADICIONAL DE PREÇO P/ ACRESCIMO DE ALTURA PV 0,6M</t>
  </si>
  <si>
    <t>PV H=1,5M (BALAO 1,0M) COPASA 039/1 EM ANEIS</t>
  </si>
  <si>
    <t>ADICIONAL DE PREÇO ACRESCIMO ALTURA PV 1,0M ANEL</t>
  </si>
  <si>
    <t>LASTRO DE PEDRA</t>
  </si>
  <si>
    <t>LASTRO DE PEDRA BRITADA</t>
  </si>
  <si>
    <t>TUBO DE QUEDA</t>
  </si>
  <si>
    <t>ASSENTAMENTO TUBO DE QUEDA PVC D=200MM, H=1,0M</t>
  </si>
  <si>
    <t>ASSENTAMENTO DE TUBO DE QUEDA PVC D=250MM, H= 1,0M</t>
  </si>
  <si>
    <t>ADICIONAL DE PREÇO ACREC.ALTURA TUBO QUEDA 200MM</t>
  </si>
  <si>
    <t>ADICIONAL DE PRECO ACREC.ALTURA TUBO QUEDA 250MM</t>
  </si>
  <si>
    <t>CONSTR.RAMAL ESGOTO EXT.ATE 2 M C/ MATERIAL</t>
  </si>
  <si>
    <t>PROFUNDIDADE DE REDE ATE 1,25M</t>
  </si>
  <si>
    <t>PROFUNDIDADE REDE 1,25 A 3,0M INCL. ESCORAMENTO</t>
  </si>
  <si>
    <t>PROFUNDIDADE REDE 3,0 A 4,0M INCL. ESCORAMENTO</t>
  </si>
  <si>
    <t>CONST.RAMAL PREDIAL EXTENSAO EXED.A 2,0M C/MATERIA</t>
  </si>
  <si>
    <t>PROFUNDIDADE ATE 1,25</t>
  </si>
  <si>
    <t>PROFUNDIDADE DE 1,25 A 3,0M INCL. ESCORAMENTO</t>
  </si>
  <si>
    <t>PROFUNDIDADE DE 3,0 A 4,0M INCL. ESCORAMENTO</t>
  </si>
  <si>
    <t>TUBO PVC RIG.NBR-7362/2 INCL.CONEXOES (TIGRE/EQUIVALENTE)</t>
  </si>
  <si>
    <t>D= 100MM</t>
  </si>
  <si>
    <t>D= 150MM</t>
  </si>
  <si>
    <t>D= 200MM</t>
  </si>
  <si>
    <t>D= 250MM</t>
  </si>
  <si>
    <t>D= 300MM</t>
  </si>
  <si>
    <t>D= 400MM</t>
  </si>
  <si>
    <t>PAVIMENTAÇAO</t>
  </si>
  <si>
    <t>REGULARIZAÇAO</t>
  </si>
  <si>
    <t>REGULARIZAÇAO E COMPACTAÇAO DO SUBLEITO</t>
  </si>
  <si>
    <t>REGULARIZAÇAO, COMPACT.DO SUBLEITO C/PLACA VIBRAT</t>
  </si>
  <si>
    <t>REFORÇO DO SUB-LEITO COMPACTADO EXCL.ESCAV.E CARGA</t>
  </si>
  <si>
    <t>COMPACTADO (PROCTOR INTERMEDIARIO)</t>
  </si>
  <si>
    <t>SUB-BASE ESTAB. GRANUL. ENERGIA PROCTOR INTERMED.</t>
  </si>
  <si>
    <t>SUB-BASE ESTAB.GRANUL., COMP. ENERG.PROCTOR MODIF.</t>
  </si>
  <si>
    <t>BASE ESTAB. GRANUL.COMPACT.ENERG.PROCTOR INTERMED.</t>
  </si>
  <si>
    <t>COM MATERIAL RECICLADO DA SLU</t>
  </si>
  <si>
    <t>COM MATERIAL FRESADO</t>
  </si>
  <si>
    <t>BASE ESTAB. GRANUL., COMP. ENERG. PROCTOR MODIF.</t>
  </si>
  <si>
    <t>DMT &lt;= 10KM</t>
  </si>
  <si>
    <t>DMT &gt; 10KM</t>
  </si>
  <si>
    <t>IMPRIMAÇAO</t>
  </si>
  <si>
    <t>IMPRIMAÇAO COM CM-30</t>
  </si>
  <si>
    <t>PINTURA DE LIGAÇAO COM RR-1C</t>
  </si>
  <si>
    <t>CONCRETO BETUMINOSO USINADO A QUENTE</t>
  </si>
  <si>
    <t>CONCRETO PRE-MISTURADO A FRIO</t>
  </si>
  <si>
    <t>PRE-MISTURADO A FRIO RL-1C-ESP.MANUAL PLACA VIBRAT</t>
  </si>
  <si>
    <t>LAMA ASFALTICA COM EMULSAO RL-1C</t>
  </si>
  <si>
    <t>FINA</t>
  </si>
  <si>
    <t>GROSSA</t>
  </si>
  <si>
    <t>REVESTIMENTO EM ALVENARIA POLIEDRICA</t>
  </si>
  <si>
    <t>COM COLCHAO DE AREIA</t>
  </si>
  <si>
    <t>REMOÇAO E RECONSTRUÇAO REVEST.ALVENARIA POLIEDRICA</t>
  </si>
  <si>
    <t>PAVIMENTO INTERTRAVADO EM BLOCO DE CONCRETO</t>
  </si>
  <si>
    <t>PISO INTERTRAVADO E= 6,0CM 35MPA C/ COLCHAO AREIA</t>
  </si>
  <si>
    <t>PISO INTERTRAVADO 10X20CM E= 6,0CM 35MPA C/ COLCHAO AREIA</t>
  </si>
  <si>
    <t>PISO INTERTRAVADO E= 8,0CM 35MPA C/ COLCHAO AREIA</t>
  </si>
  <si>
    <t>FRESAGEM</t>
  </si>
  <si>
    <t>FRESAGEM ATE 5,0 CM</t>
  </si>
  <si>
    <t>FRESAGEM DE 5 A 10 CM</t>
  </si>
  <si>
    <t>URBANIZAÇAO E OBRAS COMPLEMENTARES</t>
  </si>
  <si>
    <t>MEIO FIO E CORDAO - PADRAO SUDECAP</t>
  </si>
  <si>
    <t>MEIO FIO CONCRETO FCK&gt;=18MPA TIPO A (12X16,7X35)CM</t>
  </si>
  <si>
    <t>MEIO FIO CONCRETO FCK&gt;=18MPA TIPO B (12X18,0X45)CM</t>
  </si>
  <si>
    <t>CORDAO DE TIJOLOS MACIÇOS - CUTELO - CHAPISCADOS</t>
  </si>
  <si>
    <t>CORDAO DE CONC. PREMOLDADO BOLEADO 10X10 COM BASE</t>
  </si>
  <si>
    <t>REMOÇAO E REASSENTAMENTO DE MEIO-FIO</t>
  </si>
  <si>
    <t>DE PEDRA</t>
  </si>
  <si>
    <t>PASSEIOS</t>
  </si>
  <si>
    <t>DE CONCRETO 15 MPA E=6CM JUNTA SECA 3M MANUAL</t>
  </si>
  <si>
    <t>FORNEC. E LANÇAM. DE MATERIAL EM DRENO E PATIO</t>
  </si>
  <si>
    <t>AREIA</t>
  </si>
  <si>
    <t>CASCALHO</t>
  </si>
  <si>
    <t>LANÇAMENTO E ESPALHAMENTO  DE MATERIAIS EM PASSEIO</t>
  </si>
  <si>
    <t>SOLO EM AREA DE PASSEIO</t>
  </si>
  <si>
    <t>MURO DE VEDAÇAO DE CONCRETO PREMOLD. TIPO CALHA"V"</t>
  </si>
  <si>
    <t>ALTURA LIVRE= 2,5M, SAPATA CONCRETO 1:3:6, 30X50CM</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</si>
  <si>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</si>
  <si>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</si>
  <si>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</si>
  <si>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</si>
  <si>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</si>
  <si>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</si>
  <si>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</si>
  <si>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CERCA DE MOURAO A CADA 2,5 M</t>
  </si>
  <si>
    <t>TIPO 2-MOURAO DE CONCRETO E 8 FIOS DE ARAME</t>
  </si>
  <si>
    <t>TIPO 4-MOURAO CONCRETO PV E 8 FIOS DE ARAME FARPAD</t>
  </si>
  <si>
    <t>TIPO 5-MOURAO PV E TELA GALV.#2"FIO12,4 FIOS ARAME</t>
  </si>
  <si>
    <t>C/6 FIOS DE ARAME LISO,2 DE ARAME FARP. MOURAO PV</t>
  </si>
  <si>
    <t>EM TUBO GALVANIZ. DIN-2440 D=2",TELA #2" E FIO 12</t>
  </si>
  <si>
    <t>ESTRUTURA SUPORTE PARA FIXAÇAO DE ARAME FARPADO</t>
  </si>
  <si>
    <t>CANTONEIRA FERRO 1 1/2x3/16" COMP=1,1M C/CHUMBADOR</t>
  </si>
  <si>
    <t>ARAME FARPADO ESTICADO E AMARRADO A CANTONEIRA</t>
  </si>
  <si>
    <t>BARREIRA DE SEGURANÇA DE CONCRETO</t>
  </si>
  <si>
    <t>GUARDA RODAS SIMPLES - PADRÃO SUDECAP</t>
  </si>
  <si>
    <t>BARREIRA NEW JERSEY - SIMPLES - PADRÃO DER</t>
  </si>
  <si>
    <t>GRAMACAO, INCLUSIVE PLANTIO</t>
  </si>
  <si>
    <t>GRAMA SAO CARLOS - AXONOPUS COMPRESSUS</t>
  </si>
  <si>
    <t>GRAMA ESMERALDA - WILD ZOYSIA</t>
  </si>
  <si>
    <t>GRAMA AMENDOIM - ARACHIS REPENS</t>
  </si>
  <si>
    <t>PREPARO DE COVAS, EXCLUSIVE O FORNECIMENTO DA MUDA</t>
  </si>
  <si>
    <t>DE ARVORES HMIN= 1,80M, COVA 60X60X60 CM</t>
  </si>
  <si>
    <t>DE ARVORES HMIN=&gt; 2,50M, COVA 60X120X60 CM</t>
  </si>
  <si>
    <t>DE ARBUSTOS ORNAMENTAIS EM GERAL</t>
  </si>
  <si>
    <t>DE FORRAçAO</t>
  </si>
  <si>
    <t>FORNECIMENTO DE MATERIAL PARA PAISAGISMO:</t>
  </si>
  <si>
    <t>TERRA VEGETAL</t>
  </si>
  <si>
    <t>ADUBO ORGANICO</t>
  </si>
  <si>
    <t>ADUBO MINERAL 10-10-10</t>
  </si>
  <si>
    <t>ADUBO MINERAL 4-14-8</t>
  </si>
  <si>
    <t>FORNECIMENTO DE MUDAS</t>
  </si>
  <si>
    <t>ARVORE - SIBIPIRUNA - CAESALPINIA PELTOPOHOROIDES</t>
  </si>
  <si>
    <t>ARVORE - IPE ROSA - TABEBUIA AVELLANEDAE</t>
  </si>
  <si>
    <t>ARVORE- PAU-FERRO - CAESALPINIA FERREA LEIOSTACHYA</t>
  </si>
  <si>
    <t>ARVORE - ACASSIA MINOSA- ACASSIA PODALYRIIFOLIA</t>
  </si>
  <si>
    <t>ARVORE - JACARANDA MIMOSO - JACARANDA CUSPIDIFOLIA</t>
  </si>
  <si>
    <t>FORRAÇAO - ACALIPHA - ACALIPHA REPTANS</t>
  </si>
  <si>
    <t>FORRAÇAO - WEDELIA - WEDELIA PALUDOSA</t>
  </si>
  <si>
    <t>FORRAÇAO - CLOROFITO - CLOROFITUM</t>
  </si>
  <si>
    <t>ARBUSTO - BELA EMILIA - PLUMBAGO CAPENSIS</t>
  </si>
  <si>
    <t>ARBUSTO - CAMARA - LANTANA CAMARA</t>
  </si>
  <si>
    <t>PALMEIRA - LICURI</t>
  </si>
  <si>
    <t>CERCA DE PROTEÇAO PARA ARVORES</t>
  </si>
  <si>
    <t>CERCA DE PROTEÇAO P/ ARVORES CONF.PROJETO PPA-257</t>
  </si>
  <si>
    <t>TUTORAMENTO E AMARRIO PARA ARVORES</t>
  </si>
  <si>
    <t>LIXEIRA</t>
  </si>
  <si>
    <t>TIPO 1-PLASTICA 50L C/SUPORTE METALICO-PADRAO SLU</t>
  </si>
  <si>
    <t>TIPO 2-METALICA INDIVIDUAL BASCULAVEL CHAPA 20 35L</t>
  </si>
  <si>
    <t>TIPO 3-PLAST. INDIVIDUAL 80L- 5080-01.P MITRA/EQUIVALENTE.</t>
  </si>
  <si>
    <t>TIPO 4-PLAST.CONJ.C/4 80L- S5080-01.4P MITRA/EQUIVALENTE.</t>
  </si>
  <si>
    <t>TIPO 5-METALICA INDIVIDUAL BASCULAVEL OVAL 38L</t>
  </si>
  <si>
    <t>SERVICOS AUXILIARES</t>
  </si>
  <si>
    <t>CONCRETO CIMENTO E CASCALHO - PREPARO</t>
  </si>
  <si>
    <t>CONCRETO CIMENTO E CASCALHO 1:6  - PREPARO</t>
  </si>
  <si>
    <t>CONCRETO CIMENTO E CASCALHO 1:8  - PREPARO</t>
  </si>
  <si>
    <t>CONCRETO CIMENTO E CASCALHO 1:10 - PREPARO</t>
  </si>
  <si>
    <t>CONCRETO CIMENTO E CASCALHO , LANCADO EM FUNDACAO</t>
  </si>
  <si>
    <t>CONCRETO CIMENTO E CASCALHO 1:6, LANC. EM FUNDACAO</t>
  </si>
  <si>
    <t>CONCRETO CIMENTO E CASCALHO 1:8, LANC. EM FUNDACAO</t>
  </si>
  <si>
    <t>CONCRETO CIMENTO E CASCALHO 1:10,LANC. EM FUNDACAO</t>
  </si>
  <si>
    <t>CONCRETO CICLOPICO LANCADO EM FUNDACAO E ARRIMO</t>
  </si>
  <si>
    <t>CONCRETO CICLOPICO 1:4:8 C/ 25% PEDRA, LANC. FUND.</t>
  </si>
  <si>
    <t>CONCRETO CICLOPICO 1:4:8 C/ 30% PEDRA, LANC. FUND.</t>
  </si>
  <si>
    <t>CONCRETO CICLOPICO 1:4:8 C/ 40% PEDRA, LANC. FUND.</t>
  </si>
  <si>
    <t>CONCRETO CICLOPICO 1:3:6 C/ 25% PEDRA, LANC. FUND.</t>
  </si>
  <si>
    <t>CONCRETO CICLOPICO 1:3:6 C/ 30% PEDRA, LANC. FUND.</t>
  </si>
  <si>
    <t>CONCRETO CICLOPICO 1:3:6 C/ 40% PEDRA, LANC. FUND.</t>
  </si>
  <si>
    <t>CONCRETO CONVENCIONAL BRITA 1-2 CALCAREA - PREPARO</t>
  </si>
  <si>
    <t>CONCRETO 1:4:8, B1-B2 CALCAREA - PREPARO</t>
  </si>
  <si>
    <t>CONCRETO 1:3:6, B1-B2 CALCAREA - PREPARO</t>
  </si>
  <si>
    <t>CONCRETO 1:3:5, B1-B2 CALCAREA - PREPARO</t>
  </si>
  <si>
    <t>CONCRETO FCK &gt;=  9.0 MPa, B1-B2 CALCAREA - PREPARO</t>
  </si>
  <si>
    <t>CONCRETO FCK &gt;= 13.5 MPa, B1-B2 CALCAREA - PREPARO</t>
  </si>
  <si>
    <t>CONCRETO FCK &gt;= 15.0 MPa, B1-B2 CALCAREA - PREPARO</t>
  </si>
  <si>
    <t>CONCRETO FCK &gt;= 18.0 MPa, B1-B2 CALCAREA - PREPARO</t>
  </si>
  <si>
    <t>CONCRETO FCK &gt;= 20.0 MPa, B1-B2 CALCAREA - PREPARO</t>
  </si>
  <si>
    <t>CONCRETO FCK &gt;= 25.0 MPa, B1-B2 CALCAREA - PREPARO</t>
  </si>
  <si>
    <t>CONCRETO CONVENCIONAL B1-B2 CALC., LANC. EM FUND.</t>
  </si>
  <si>
    <t>CONCRETO 1:4:8, B1-B2 CALCAREA,LANCADO EM FUNDACAO</t>
  </si>
  <si>
    <t>CONCRETO 1:3:6, B1-B2 CALCAREA,LANCADO EM FUNDACAO</t>
  </si>
  <si>
    <t>CONCRETO 1:3:5, B1-B2 CALCAREA,LANCADO EM FUNDACAO</t>
  </si>
  <si>
    <t>CONCRETO FCK &gt;=  9.0 MPa, B1-B2 CALC., LANC. FUND.</t>
  </si>
  <si>
    <t>CONCRETO FCK &gt;= 13.5 MPa, B1-B2 CALC., LANC. FUND.</t>
  </si>
  <si>
    <t>CONCRETO FCK &gt;= 15.0 MPa, B1-B2 CALC., LANC. FUND.</t>
  </si>
  <si>
    <t>CONCRETO FCK &gt;= 18.0 MPa, B1-B2 CALC., LANC. FUND.</t>
  </si>
  <si>
    <t>CONCRETO FCK &gt;= 20.0 MPa, B1-B2 CALC., LANC. FUND.</t>
  </si>
  <si>
    <t>CONCRETO FCK &gt;= 25.0 MPa, B1-B2 CALC., LANC. FUND.</t>
  </si>
  <si>
    <t>CONCRETO CONVENCIONAL BRITA CALC. LANC. EM ESTRUT.</t>
  </si>
  <si>
    <t>CONCRETO 1:4:8,B1-B2 CALCAREA,LANCADO EM ESTRUTURA</t>
  </si>
  <si>
    <t>CONCRETO 1:3:6,B1-B2 CALCAREA,LANCADO EM ESTRUTURA</t>
  </si>
  <si>
    <t>CONCRETO 1:3:5,B1-B2 CALCAREA,LANCADO EM ESTRUTURA</t>
  </si>
  <si>
    <t>CONCRETO FCK &gt;=  9.0 MPa, B1-B2 CALC., LANC. ESTR.</t>
  </si>
  <si>
    <t>CONCRETO FCK &gt;= 13.5 MPa, B1-B2 CALC., LANC. ESTR.</t>
  </si>
  <si>
    <t>CONCRETO FCK &gt;= 15.0 MPa, B1-B2 CALC., LANC. ESTR.</t>
  </si>
  <si>
    <t>CONCRETO FCK &gt;= 18.0 MPa, B1-B2 CALC., LANC. ESTR.</t>
  </si>
  <si>
    <t>CONCRETO FCK &gt;= 20.0 MPa, B1-B2 CALC., LANC. ESTR.</t>
  </si>
  <si>
    <t>CONCRETO FCK &gt;= 25.0 MPa, B1-B2 CALC., LANC. ESTR.</t>
  </si>
  <si>
    <t>SOLO CIMENTO</t>
  </si>
  <si>
    <t>SOLO CIMENTO 1:10</t>
  </si>
  <si>
    <t>CONCRETO CONVENCIONAL BRITA 1 CALCAREA - PREPARO</t>
  </si>
  <si>
    <t>CONCRETO 1:4:8, B1 CALCAREA - PREPARO</t>
  </si>
  <si>
    <t>CONCRETO 1:3:6, B1 CALCAREA - PREPARO</t>
  </si>
  <si>
    <t>CONCRETO 1:3:5, B1 CALCAREA - PREPARO</t>
  </si>
  <si>
    <t>CONCRETO FCK &gt;=  9.0 MPa, B1 CALCAREA - PREPARO</t>
  </si>
  <si>
    <t>CONCRETO FCK &gt;= 13.5 MPa, B1 CALCAREA - PREPARO</t>
  </si>
  <si>
    <t>CONCRETO FCK &gt;= 15.0 MPa, B1 CALCAREA - PREPARO</t>
  </si>
  <si>
    <t>CONCRETO FCK &gt;= 18.0 MPa, B1 CALCAREA - PREPARO</t>
  </si>
  <si>
    <t>CONCRETO FCK &gt;= 20.0 MPa, B1 CALCAREA - PREPARO</t>
  </si>
  <si>
    <t>CONCRETO FCK &gt;= 25.0 MPa, B1 CALCAREA - PREPARO</t>
  </si>
  <si>
    <t>CONCRETO CONVENCIONAL B1 CALC.,LANCADO EM FUNDACAO</t>
  </si>
  <si>
    <t>CONCRETO 1:4:8, B1 CALCAREA, LANCADO EM FUNDACAO</t>
  </si>
  <si>
    <t>CONCRETO 1:3:6, B1 CALCAREA, LANCADO EM FUNDACAO</t>
  </si>
  <si>
    <t>CONCRETO 1:3:5, B1 CALCAREA, LANCADO EM FUNDACAO</t>
  </si>
  <si>
    <t>CONCRETO FCK &gt;=  9.0 MPa, B1 CALC., LANC. FUNDACAO</t>
  </si>
  <si>
    <t>CONCRETO FCK &gt;= 13.5 MPa, B1 CALC., LANC. FUNDACAO</t>
  </si>
  <si>
    <t>CONCRETO FCK &gt;= 15.0 MPa, B1 CALC., LANC. FUNDACAO</t>
  </si>
  <si>
    <t>CONCRETO FCK &gt;= 18.0 MPa, B1 CALC., LANC. FUNDACAO</t>
  </si>
  <si>
    <t>CONCRETO FCK &gt;= 20.0 MPa, B1 CALC., LANC. FUNDACAO</t>
  </si>
  <si>
    <t>CONCRETO FCK &gt;= 25.0 MPa, B1 CALC., LANC. FUNDACAO</t>
  </si>
  <si>
    <t>CONCRETO CONVENCIONAL B1 CALC,LANCADO EM ESTRUTURA</t>
  </si>
  <si>
    <t>CONCRETO 1:4:8, B1 CALCAREA, LANCADO EM ESTRUTURA</t>
  </si>
  <si>
    <t>CONCRETO 1:3:6, B1 CALCAREA, LANCADO EM ESTRUTURA</t>
  </si>
  <si>
    <t>CONCRETO 1:3:5, B1 CALCAREA, LANCADO EM ESTRUTURA</t>
  </si>
  <si>
    <t>CONCRETO FCK &gt;=  9.0 MPa, B1 CALC.,LANC. ESTRUTURA</t>
  </si>
  <si>
    <t>CONCRETO FCK &gt;= 13.5 MPa, B1 CALC.,LANC. ESTRUTURA</t>
  </si>
  <si>
    <t>CONCRETO FCK &gt;= 15.0 MPa, B1 CALC.,LANC. ESTRUTURA</t>
  </si>
  <si>
    <t>CONCRETO FCK &gt;= 18.0 MPa, B1 CALC.,LANC. ESTRUTURA</t>
  </si>
  <si>
    <t>CONCRETO FCK &gt;= 20.0 MPa, B1 CALC.,LANC. ESTRUTURA</t>
  </si>
  <si>
    <t>CONCRETO FCK &gt;= 25.0 MPa, B1 CALC.,LANC. ESTRUTURA</t>
  </si>
  <si>
    <t>CONCRETO USINADO, BRITA CALC., LANCADO EM FUNDACAO</t>
  </si>
  <si>
    <t>CONCRETO USIN. FCK&gt;=15.0 MPa,B1-B2 CALC.LANC.FUND.</t>
  </si>
  <si>
    <t>CONCRETO USIN. FCK&gt;=18.0 MPa,B1-B2 CALC.LANC.FUND.</t>
  </si>
  <si>
    <t>CONCRETO USIN. FCK&gt;=20.0 MPa,B1-B2 CALC.LANC.FUND.</t>
  </si>
  <si>
    <t>CONCRETO USIN. FCK&gt;=25.0 MPa,B1-B2 CALC.LANC.FUND.</t>
  </si>
  <si>
    <t>CONCRETO USIN. FCK&gt;=30.0 MPa,B1-B2 CALC.LANC.FUND.</t>
  </si>
  <si>
    <t>CONCRETO USIN.BOMB. FCK&gt;=15.0 MPa, CALC.LANC.FUND.</t>
  </si>
  <si>
    <t>CONCRETO USIN.BOMB. FCK&gt;=20.0 MPa, CALC.LANC.FUND.</t>
  </si>
  <si>
    <t>CONCRETO USIN.BOMB. FCK&gt;=25.0 MPa, CALC.LANC.FUND.</t>
  </si>
  <si>
    <t>CONCRETO USIN.BOMB. FCK&gt;=30.0 MPa, CALC.LANC.FUND.</t>
  </si>
  <si>
    <t>CONCRETO USINADO, BRITA CALC.,LANCADO EM ESTRUTURA</t>
  </si>
  <si>
    <t>CONCRETO USIN. FCK&gt;=20.0 MPa,B1-B2 CALC.LANC.ESTR.</t>
  </si>
  <si>
    <t>CONCRETO USIN. FCK&gt;=25.0 MPa,B1-B2 CALC.LANC.ESTR.</t>
  </si>
  <si>
    <t>CONCRETO USIN. FCK&gt;=30.0 MPa,B1-B2 CALC.LANC.ESTR.</t>
  </si>
  <si>
    <t>CONCRETO USIN.BOMB. FCK&gt;=15.0 MPa, CALC.LANC.ESTR.</t>
  </si>
  <si>
    <t>CONCRETO USIN.BOMB. FCK&gt;=20.0 MPa, CALC.LANC.ESTR.</t>
  </si>
  <si>
    <t>CONCRETO USIN.BOMB. FCK&gt;=25.0 MPa, CALC.LANC.ESTR.</t>
  </si>
  <si>
    <t>CONCRETO USIN.BOMB. FCK&gt;=30.0 MPa, CALC.LANC.ESTR.</t>
  </si>
  <si>
    <t>CONCRETO ESTRUTURAL, FORN. APLICACAO E ADENSAMENTO</t>
  </si>
  <si>
    <t>FCK&gt;=25 MPA, USINADO</t>
  </si>
  <si>
    <t>FORMA E ESCORAMENTO</t>
  </si>
  <si>
    <t>FORMA DE TABUA DE PINHO DE 3a. TIPO B (3 APROV.)</t>
  </si>
  <si>
    <t>FORMA DE TABUA DE PINHO DE 3a. TIPO C (5 APROV.)</t>
  </si>
  <si>
    <t>FORMA DE TABUA DE PINHO DE 3a. TIPO E (P/ BERCO)</t>
  </si>
  <si>
    <t>FORMA DE COMPENSADO RESINADO E=12MM TIPO B (3 APR)</t>
  </si>
  <si>
    <t>FORMA DE COMPENSADO RESINADO E=12MM TIPO C (5 APR)</t>
  </si>
  <si>
    <t>FORMA DE COMPENSADO RESINADO E=20MM TIPO E (5 APR)</t>
  </si>
  <si>
    <t>FORMA DE COMPENSADO RESINADO E=20MM TIPO F (7 APR)</t>
  </si>
  <si>
    <t>ESCORAMENTO DESCONTINUO TIPO A (MADEIRA 6 A 10CM)</t>
  </si>
  <si>
    <t>ESCORAMENTO DESCONTINUIO TIPO B-MADEIRA 11 A 15CM</t>
  </si>
  <si>
    <t>ESCORAMENTO CONTINUO TIPO A</t>
  </si>
  <si>
    <t>ESCORAMENTO CONTINUO TIPO B</t>
  </si>
  <si>
    <t>ACO</t>
  </si>
  <si>
    <t>ACO CA-25 - DEGRAUS</t>
  </si>
  <si>
    <t>ACO CA-50, D&lt;= 12.7MM - CORTE,DOBRAMENTO,COLOCACAO</t>
  </si>
  <si>
    <t>ACO CA-50, D &gt; 12.7MM - CORTE,DOBRAMENTO,COLOCACAO</t>
  </si>
  <si>
    <t>ACO CA-60 - CORTE, DOBRAMENTO E COLOCACAO</t>
  </si>
  <si>
    <t>ACO CA-50  E CA-60 - CORTE, DOBRAMENTO E COLOCACAO</t>
  </si>
  <si>
    <t>ARGAMASSA DE CIMENTO E AREIA - PREPARO</t>
  </si>
  <si>
    <t>ARGAMASSA DE CIMENTO E AREIA 1:1</t>
  </si>
  <si>
    <t>ARGAMASSA DE CIMENTO E AREIA 1:2</t>
  </si>
  <si>
    <t>ARGAMASSA DE CIMENTO E AREIA 1:3</t>
  </si>
  <si>
    <t>ARGAMASSA DE CIMENTO E AREIA 1:4</t>
  </si>
  <si>
    <t>ARGAMASSA DE CIMENTO E AREIA 1:5</t>
  </si>
  <si>
    <t>ARGAMASSA DE CIMENTO E AREIA 1:6</t>
  </si>
  <si>
    <t>ARGAMASSA DE CIMENTO E AREIA 1:7</t>
  </si>
  <si>
    <t>ARGAMASSA DE CIMENTO E AREIA 1:8</t>
  </si>
  <si>
    <t>ARGAMASSA DE CIMENTO, AREIA E PEDRISCO - PREPARO</t>
  </si>
  <si>
    <t>ARGAMASSA DE CIMENTO, AREIA E PEDRISCO 1:2:2</t>
  </si>
  <si>
    <t>ALVENARIA TIJOLO MACICO REQ., E =  5CM, A REVESTIR</t>
  </si>
  <si>
    <t>ALVENARIA TIJOLO MACICO REQ., E = 10CM, A REVESTIR</t>
  </si>
  <si>
    <t>ALVENARIA TIJOLO MACICO REQ., E = 20CM, A REVESTIR</t>
  </si>
  <si>
    <t>ALVENARIA TIJOLO MACICO REQ., E =  5CM, APARENTE</t>
  </si>
  <si>
    <t>ALVENARIA TIJOLO MACICO REQ., E = 10CM, APARENTE</t>
  </si>
  <si>
    <t>ALVENARIA TIJOLO MACICO REQ., E = 20CM, APARENTE</t>
  </si>
  <si>
    <t>ALVENARIA TIJOLO FURADO, E = 10CM, A REVESTIR</t>
  </si>
  <si>
    <t>ALVENARIA TIJOLO FURADO, E = 15CM, A REVESTIR</t>
  </si>
  <si>
    <t>ALVENARIA TIJOLO FURADO, E = 20CM, A REVESTIR</t>
  </si>
  <si>
    <t>ALVENARIA BLOCO DE CONCRETO, E = 10CM, A REVESTIR</t>
  </si>
  <si>
    <t>ALVENARIA BLOCO DE CONCRETO, E = 15CM, A REVESTIR</t>
  </si>
  <si>
    <t>ALVENARIA BLOCO DE CONCRETO, E = 20CM, A REVESTIR</t>
  </si>
  <si>
    <t>ALVENARIA BLOCO DE CONCRETO, E = 10CM, APARENTE</t>
  </si>
  <si>
    <t>ALVENARIA BLOCO DE CONCRETO, E = 15CM, APARENTE</t>
  </si>
  <si>
    <t>ALVENARIA BLOCO DE CONCRETO, E = 20CM, APARENTE</t>
  </si>
  <si>
    <t>CHAPISCO COM ARGAMASSA 1:3, A COLHER</t>
  </si>
  <si>
    <t>CHAPISCO COM ARGAMASSA 1:3, A PENEIRA</t>
  </si>
  <si>
    <t>CHAPISCO C/ ARG.DE CIMENTO, AREIA, PEDRISCO 1:2:2</t>
  </si>
  <si>
    <t>EMBOCO COM ARGAMASSA 1:7</t>
  </si>
  <si>
    <t>REBOCO PAULISTA COM ARGAMASSA 1:7</t>
  </si>
  <si>
    <t>REBOCO PAULISTA COM ARGAMASSA 1:4</t>
  </si>
  <si>
    <t>EM AZULEJO BRANCO 15X15 CM, EXTRA</t>
  </si>
  <si>
    <t>ESCAVACAO MANUAL H &lt;= 1.5M M</t>
  </si>
  <si>
    <t>ESCAVACAO MANUAL 1,5 &lt; H &lt;= 3,0 M</t>
  </si>
  <si>
    <t>ESCAVACAO MANUAL H &gt; 3,0 M</t>
  </si>
  <si>
    <t>ESCAV. MECANICA DE VALAS C/ DESC. LATERAL H&lt;=1,5M</t>
  </si>
  <si>
    <t>ESCAV.MECANICA DE VALAS DESC. LATERAL 1,5M&lt;H&lt;=3,0M</t>
  </si>
  <si>
    <t>ESCAV.MECANICA DE VALAS DESC. LATERAL 3,0M&lt;H&lt;=5,0M</t>
  </si>
  <si>
    <t>ESCAV. MECANICA DE VALAS C/ DESC. LATERAL H&gt;=5,0M</t>
  </si>
  <si>
    <t>ESCAV.MECANICA DE VALAS C/ DESC.S/CAMINHAO H&lt;=1,5M</t>
  </si>
  <si>
    <t>ESCAV.MECANICA DE VALAS DESC.S/CAMINHAO 1,5M&lt;H&lt;=3M</t>
  </si>
  <si>
    <t>ESCAV.MECANICA DE VALAS DESC.S/CAMINHAO 3,0M&lt;H&lt;=5M</t>
  </si>
  <si>
    <t>ESCAV. MECANICA DE VALAS DESC.S/ CAMINHAO H&gt;=5,0M</t>
  </si>
  <si>
    <t>ESCAVAÇAO MECANICA EM SOLO MOLE C/ DESC. CAMINHAO</t>
  </si>
  <si>
    <t>ESCAVAÇÃO MANUAL DE TUBULÃO A CÉU ABERTO FUSTE E BASE</t>
  </si>
  <si>
    <t>ESCAV. MANUAL TUBULÃO A CÉU ABERTO COM EQUIP ELÉTRICO</t>
  </si>
  <si>
    <t>REGULARIZACAO E COMPACTACAO MANUAL DE TERRENO</t>
  </si>
  <si>
    <t>REATERRO MANUAL DE VALAS</t>
  </si>
  <si>
    <t>REATERRO COMPACTADO C/ PLACA VIBRATORIA</t>
  </si>
  <si>
    <t>REATERRO COMPACTADO COM ROLO VIBRATORIO</t>
  </si>
  <si>
    <t>CARGA MANUAL SOBRE CAMINHOES</t>
  </si>
  <si>
    <t>CARGA MECANICA SOBRE CAMINHOES</t>
  </si>
  <si>
    <t>CONCRETO DE REGULARIZACAO</t>
  </si>
  <si>
    <t>TRACO 1;3;6, FORNEC.E LANCAMENTO SOBRE ENROCAMENTO</t>
  </si>
  <si>
    <t>TRANSPORTE</t>
  </si>
  <si>
    <t>TRANSPORTE DMT &lt;= 10KM</t>
  </si>
  <si>
    <t>TRANSPORTE DMT &gt; 10 KM</t>
  </si>
  <si>
    <t>CONCRETO ASFALTICO</t>
  </si>
  <si>
    <t>PRE-MISTURADO A FRIO RL-1C- PREPARO, EXCL. TRANSP.</t>
  </si>
  <si>
    <t>TRABALHOS LACUSTRES</t>
  </si>
  <si>
    <t>ROCAMENTO E TRANSP.&lt;20M-VEGETACAO MARGINAL A LAGOA</t>
  </si>
  <si>
    <t>CARGA MANUAL DE VEGETACAO SOBRE CAMINHAO</t>
  </si>
  <si>
    <t>DESCARGA E ESPALHAMENTO DE BOTA FORA</t>
  </si>
  <si>
    <t>TRANSPORTE DMT &lt;= 5KM</t>
  </si>
  <si>
    <t>TRANSPORTE 5KM&lt; DMT&lt;=10KM</t>
  </si>
  <si>
    <t>TRANSPORTE 10KM&lt;DMT&lt;=15KM</t>
  </si>
  <si>
    <t>TRANSPORTE 15KM&lt;DMT&lt;=20KM</t>
  </si>
  <si>
    <t>FORNECIMENTO E LANCAMENTO DE MATERIAL DRENANTE</t>
  </si>
  <si>
    <t>MANTA GEOTEXTIL - 300G/M2 - RES. TRACAO &gt;= 16KN/M</t>
  </si>
  <si>
    <t>D = 50MM</t>
  </si>
  <si>
    <t>CORTE MECÂNICO EM CONCRETO/ASFALTO</t>
  </si>
  <si>
    <t>SERVICOS AUXILIARES - BARRACAO DE OBRA</t>
  </si>
  <si>
    <t>INSTALACAO HIDRAULICA - ESCRITORIO EMPREITEIRA</t>
  </si>
  <si>
    <t>INSTALACAO ELETRICA - ESCR.EMPR/DEPOSITO/VESTIARIO</t>
  </si>
  <si>
    <t>INSTALACAO HIDRAULICA - VESTIARIO</t>
  </si>
  <si>
    <t>INSTALAÇAO ELETRICA - ESCRITORIO TIPO I</t>
  </si>
  <si>
    <t>INSTALAÇAO ELETRICA - ESCRITORIO TIPO II</t>
  </si>
  <si>
    <t>INSTALAÇAO ELETRICA - VESTIARIO TIPO I</t>
  </si>
  <si>
    <t>INSTALAÇAO ELETRICA - VESTIARIO TIPO II</t>
  </si>
  <si>
    <t>INSTALAÇAO ELETRICA - VESTIARIO TIPO III</t>
  </si>
  <si>
    <t>INSTALAÇA0 ELETRICA - DEPOSITO TIPO I</t>
  </si>
  <si>
    <t>INSTALAÇAO ELETRICA - DEPOSITO TIPO II</t>
  </si>
  <si>
    <t>INSTALAÇAO ELETRICA - DEPOSITO TIPO III</t>
  </si>
  <si>
    <t>INSTALAÇAO ELETRICA - SANITARIO TIPO I</t>
  </si>
  <si>
    <t>INSTALAÇAO ELETRICA - SANITARIO TIPO II</t>
  </si>
  <si>
    <t>INSTALAÇAO ELETRICA - SANITARIO TIPO III</t>
  </si>
  <si>
    <t>INSTALAÇAO ELETRICA - REFEITORIO TIPO I</t>
  </si>
  <si>
    <t>INSTALAÇAO ELETRICA - REFEITORIO TIPO II</t>
  </si>
  <si>
    <t>INSTALAÇAO HIDRAULICA - ESCRITORIO TIPO I E II</t>
  </si>
  <si>
    <t>INSTALAÇAO HIDRAULICA - SANITARIO TIPO I</t>
  </si>
  <si>
    <t>INSTALAÇAO HIDROSANITARIA TIPO II</t>
  </si>
  <si>
    <t>INSTALAÇAO HIDROSANITARIA - SANITARIO TIPO III</t>
  </si>
  <si>
    <t>INSTALAÇAO HIDROSANITARIA - REFEITORIO I E II</t>
  </si>
  <si>
    <t>CAIAÇÃO LISA SOBRE REBOCO OU CONCRETO</t>
  </si>
  <si>
    <t>LATEX SEM MASSA</t>
  </si>
  <si>
    <t>OLEO SOBRE ESQUADRIA DE MADEIRA</t>
  </si>
  <si>
    <t>OLEO S/MASSA SOBRE PEÇAS E FORRO MADEIRA</t>
  </si>
  <si>
    <t>OLEO C/ 1 DEMÃO DE ZARCÃO SOBRE SERRALHERIA</t>
  </si>
  <si>
    <t>OLEO C/1 DEMÃO DE ZARCÃO SOBRE PEÇAS METÁLICAS</t>
  </si>
  <si>
    <t>OLEO SOBRE SERRALHERIA</t>
  </si>
  <si>
    <t>OLEO SOBRE PEÇAS E SUPERFICIES METÁLICAS</t>
  </si>
  <si>
    <t>SERVIÇOS AUXILIARES - COPASA</t>
  </si>
  <si>
    <t>TAMPAO DE FERRO FUNDIDO T5</t>
  </si>
  <si>
    <t>TAMPAO DE FERRO FUNDIDO T 109</t>
  </si>
  <si>
    <t>EQUIPE DE ESGOTO PARA REDE E LIGACAO</t>
  </si>
  <si>
    <t>DN= 400 MM</t>
  </si>
  <si>
    <t>DN= 500 MM</t>
  </si>
  <si>
    <t>DN= 600 MM</t>
  </si>
  <si>
    <t>TUBO CONC.ARMADO JUNTA ELASTICA,NBR8890 CLASSE EA2</t>
  </si>
  <si>
    <t>DN= 700 MM</t>
  </si>
  <si>
    <t>DN= 800 MM</t>
  </si>
  <si>
    <t>DN= 900 MM</t>
  </si>
  <si>
    <t>INSTALACOES DA OBRA</t>
  </si>
  <si>
    <t>ESCRITORIOS</t>
  </si>
  <si>
    <t>ESCRITORIO DA EMPREITEIRA</t>
  </si>
  <si>
    <t>VESTIARIO/SANITARIO</t>
  </si>
  <si>
    <t>BARRACAO DE PESSOAL</t>
  </si>
  <si>
    <t>DEPOSITO E FERRAMENTARIA</t>
  </si>
  <si>
    <t>INSTALACAO PROVISORIA DE AGUA E ENERGIA</t>
  </si>
  <si>
    <t>DESPESAS FIXAS DIVERSAS</t>
  </si>
  <si>
    <t>DESPESAS E TAXAS</t>
  </si>
  <si>
    <t>COPIA HEROGRAFICA FORMATO A1</t>
  </si>
  <si>
    <t>COPIA XEROX A4 OU OFICIO</t>
  </si>
  <si>
    <t>EQUIPAMENTOS COMPLEMENTARES</t>
  </si>
  <si>
    <t>ANDAIME COM ESTRADOS</t>
  </si>
  <si>
    <t>SERVICOS TECNICOS</t>
  </si>
  <si>
    <t>TOPOGRAFIA</t>
  </si>
  <si>
    <t>EQUIPE DE TOPOGRAFIA</t>
  </si>
  <si>
    <t>ADMINISTRACAO DA OBRA</t>
  </si>
  <si>
    <t>MAO DE OBRA</t>
  </si>
  <si>
    <t>ENGENHEIRO SENIOR</t>
  </si>
  <si>
    <t>ENGENHEIRO INTERMEDIARIO</t>
  </si>
  <si>
    <t>ENGENHEIRO</t>
  </si>
  <si>
    <t>TECNICO DE SEGURANCA</t>
  </si>
  <si>
    <t>ENCARREGADO</t>
  </si>
  <si>
    <t>SUB-ENCARREGADO</t>
  </si>
  <si>
    <t>APONTADOR</t>
  </si>
  <si>
    <t>VEICULOS</t>
  </si>
  <si>
    <t>SERVICOS AUXILIARES DE MARCENARIA</t>
  </si>
  <si>
    <t>PECAS PADRAO ESCOLA</t>
  </si>
  <si>
    <t>CAIBRO DE PARAJU APARELHADO NAS 4 FACES 7x4 CM</t>
  </si>
  <si>
    <t>RIPA DE PARAJU APARELHADA NAS 4 FACES 4x1,5 CM</t>
  </si>
  <si>
    <t>PORTA</t>
  </si>
  <si>
    <t>PORTA EM COMPENSADO RESINADO 10MM 80X210CM</t>
  </si>
  <si>
    <t>MOVEIS</t>
  </si>
  <si>
    <t>MAPOTECA P/ PROJETO 1,40X1,10X1,40M E PEÇA 8X8 CM</t>
  </si>
  <si>
    <t>CONJ.MESA (130X60CM) 2 BANCOS(130X40CM) MADEIRIT</t>
  </si>
  <si>
    <t>BANCO 130X40 CM EM MADEIRIT P/ VESTIARIO</t>
  </si>
  <si>
    <t>SERVICOS AUXILIARES DE SERRALHERIA</t>
  </si>
  <si>
    <t>JANELA DE CORRER</t>
  </si>
  <si>
    <t>JANELA DE CORRER DE FERRO 1x1/8", AREA &gt; 1,0 M2</t>
  </si>
  <si>
    <t>MARCO DE FERRO CANTONEIRA</t>
  </si>
  <si>
    <t>MARCO DE FERRO CANTONEIRA 1 1/4x1/8", C = 1.65M</t>
  </si>
  <si>
    <t>MARCO DE FERRO CANTONEIRA 1 1/4x1/8", C = 1,80M</t>
  </si>
  <si>
    <t>PERFIL CHAPA 18 P/ DIVIS.ARDOSIA D=18CM, H=1,80M</t>
  </si>
  <si>
    <t>PERFIL CHAPA 18 P/ DIVIS. ARDOSIA D=10CM, H=1,80M</t>
  </si>
  <si>
    <t>ESCADA MARINHEIRO FERRO D= 3/4" C/ GUARDA CORPO</t>
  </si>
  <si>
    <t>GRELHAS E GRADES</t>
  </si>
  <si>
    <t>GRELHA DE ACO CA-25 D=1/2" C/5,25CM E L 1 1/4X1/8"</t>
  </si>
  <si>
    <t>GRADE DE FERRO REDONDO P/CAIXA COLETORA  25X25 CM</t>
  </si>
  <si>
    <t>GRELHA DE FERRO REDONDO P/CAIXA COLETORA  30X30 CM</t>
  </si>
  <si>
    <t>GRELHA DE FERRO REDONDO P/CAIXA COLETORA  40X40 CM</t>
  </si>
  <si>
    <t>GRELHA DE FERRO REDOMDO P/CAIXA COLETORA  50X50 CM</t>
  </si>
  <si>
    <t>GRELHA DE FERRO REDONDO P/CAIXA COLETORA  60X60 CM</t>
  </si>
  <si>
    <t>GRELHA DE ACO CA-25, D=1/2",C/5,25CM E 3/4",L=32CM</t>
  </si>
  <si>
    <t>GRELHA DE FERRO REDONDO P/CAIXA COLETORA  70X70 CM</t>
  </si>
  <si>
    <t>GRELHA DE FERRO REDONDO P/CAIXA COLETORA  80X80 CM</t>
  </si>
  <si>
    <t>GRELHA DE FERRO REDONDO P/CAIXA COLETORA  90X90 CM</t>
  </si>
  <si>
    <t>GRELHA FERRO REDONDO P/ CAIXA COLETRORA 100X100 CM</t>
  </si>
  <si>
    <t>CONJUNTO QUADRO E GRELHA DE PV DE CANAL, I = 6"</t>
  </si>
  <si>
    <t>GRADE CHAPA 3/4"X1/8" FERRO 1/4"P/ REFLETOR 70X70</t>
  </si>
  <si>
    <t>GRADE CHAPA 3/4"x1/8",FERRO 1/4" P/REFLETOR 90x90</t>
  </si>
  <si>
    <t>GRADE DE FERRO QUADRADO DE 3/4" E 3/8"</t>
  </si>
  <si>
    <t>CANTONEIRA E MASTRO</t>
  </si>
  <si>
    <t>CONJ. QUADRO E CANTONEIRA 3" P/ TAMPA DE CONCRETO</t>
  </si>
  <si>
    <t>CONJ.QUADRO E CANTONEIRA 2" E 1 3/4" P/TAMPA CONC.</t>
  </si>
  <si>
    <t>CANTONEIRA FERRO 1 1/2x3/16" COMP=1,1M C/CUMBADOR</t>
  </si>
  <si>
    <t>MASTRO DE BANDEIRA PADRAO SUDECAP F.G. D= 2",H= 6M</t>
  </si>
  <si>
    <t>SERRALHERIA - GRUPO ESCOLAR</t>
  </si>
  <si>
    <t>J1 - JANELA DE CORRER DE FERRO 1x1/8" - 1,60x1,60M</t>
  </si>
  <si>
    <t>J9 - JANELA DE CORRER DE FERRO 1x1/8" - 3,00x1,60M</t>
  </si>
  <si>
    <t>J12- JANELA DE CORRER DE FERRO 1x1/8" - 2,00x1,60M</t>
  </si>
  <si>
    <t>J7- JANELA DE CORRER DE FERRO 1x1/8" - 2,60x1,60M</t>
  </si>
  <si>
    <t>J2 - BASCULANTE DE FERRO 1x1/8" - 1,60x0,50M</t>
  </si>
  <si>
    <t>J2 - BASCULANTE DE FERRO 1x1/8" - 1,5x0,50M</t>
  </si>
  <si>
    <t>J3 - BASCULANTE DE FERRO 1x1/8" - 2,30x0,50M</t>
  </si>
  <si>
    <t>J4 - BASCULANTE DE FERRO 1x1/8" - 3,20x0,50M</t>
  </si>
  <si>
    <t>J11- BASCULANTE DE FERRO 1x1/8" - 2,00x0,50M</t>
  </si>
  <si>
    <t>J5 - BASCULANTE DE FERRO 1x1/8" - 2,60x0,50M</t>
  </si>
  <si>
    <t>PF1- PORTA DE ABRIR CHAPA DOBRADA 1FL.- 0,80x2,10M</t>
  </si>
  <si>
    <t>PF2- PORTA DE ABRIR CHAPA DOBRADA 1FL.- 0,60x2,10M</t>
  </si>
  <si>
    <t>PF7- PORTA DE ABRIR CHAPA DOBRADA 1 FL.- 1,0x2,10M</t>
  </si>
  <si>
    <t>PF6- PORTA DE ABRIR CHAPA DOBRADA 2FL. 1,60x2,10M</t>
  </si>
  <si>
    <t>PF3- PORTA DE CORRER FERRO 1x1/8" 1FL.- 1,10x2,10M</t>
  </si>
  <si>
    <t>PF4- PORTA DE CORRER CHAPA DOBRADA 2 FL.1,50x2,10M</t>
  </si>
  <si>
    <t>PE-3 PORATAO DE ABRIR EM TUBO E TELA 2 FLS.3,0x2,4</t>
  </si>
  <si>
    <t>PT1- PORTAO DE ABRIR TUBO E TELA 2FL. - 3,00x2,50M</t>
  </si>
  <si>
    <t>PT2- PORTAO DE ABRIR FERRO E TELA 1FL.- 0,80x1,25M</t>
  </si>
  <si>
    <t>PT3- PORTAO DE ABRIR FERRO E TELA 2FL.- 1,00x1,60M</t>
  </si>
  <si>
    <t>PE4- PORTAO DE ABRIR TUBO E TELA 1 FL. 1,20x2,0M</t>
  </si>
  <si>
    <t>ALCAPAO CHAPA GALV. 18, 0,60x0,60M INCL. CAIXILHO</t>
  </si>
  <si>
    <t>ALCAPAO DE CHAPA 18, 0,80x0,80M, INCL. CAIXILHO</t>
  </si>
  <si>
    <t>GRADE DE FERRO QUADRADO 3/8" - 1,60x0,50 M</t>
  </si>
  <si>
    <t>GRADE DE FERRO QUADRADO 3/8" - 1,60x1,60 M</t>
  </si>
  <si>
    <t>GRADE DE FERRO QUADRADO 3/8" - 2,60x1,60 M</t>
  </si>
  <si>
    <t>MAO FRANCESA PARA ENGRAD. CERAMICO 0,35x1,00 M</t>
  </si>
  <si>
    <t>MAO FRANCESA P/ ENGRAD. CERAMICO 0,50x1,50 M</t>
  </si>
  <si>
    <t>MAO FRANCESA PARA ENGRAD. CERAMICO 4,20x1,60 M</t>
  </si>
  <si>
    <t>GRADE DE TELA ARTISTICA FIO 12, MALHA 25 MM</t>
  </si>
  <si>
    <t>SERRALHERIA - POLICLINICA</t>
  </si>
  <si>
    <t>J1 - JANELA DE CORRER DE FERRO 1x1/8" - 1,50x1,50M</t>
  </si>
  <si>
    <t>J2 - BASCULANTE DE FERRO 1x1/8" - 0,45x1,50M</t>
  </si>
  <si>
    <t>J4 - BASCULANTE DE FERRO 1x1/8" - 1,20x3,00M</t>
  </si>
  <si>
    <t>BASCULANTE DE FERRO DE 1x1/8" - 1,50x0,90M</t>
  </si>
  <si>
    <t>J3 - MAXIMO AR DE METALON - 1,65x2,90M</t>
  </si>
  <si>
    <t>J5 - MAXIMO AR DE METALON - 1,65x3,20M</t>
  </si>
  <si>
    <t>J7 - VENEZIANA DE CHAPA DOBRADA - 0,90x0,30M</t>
  </si>
  <si>
    <t>P4 - PORTA DE ABRIR DE METALON 1FL. - 1,00x2,90M</t>
  </si>
  <si>
    <t>GUARDA-CORPO TUBO GV 2" E 1",3 PC. HORIZ. FIX.PISO</t>
  </si>
  <si>
    <t>BRISE SOLEIL DE METALON/CHAPA VENEZIANA 1,60x1,60M</t>
  </si>
  <si>
    <t>ALCAPAO DE CHAPA GALV.18, 0,60x0,60M,INCL.CAIXILHO</t>
  </si>
  <si>
    <t>ILUMINACAO ZENITAL DE FERRO, CANTONEIRA 1,00x1,00M</t>
  </si>
  <si>
    <t>SERRALHERIA - VESTIARIO PADRAO</t>
  </si>
  <si>
    <t>CESTO METALICO DE 45x45x50 CM COM TELA ARTISTICA</t>
  </si>
  <si>
    <t>SERRALHERIA - UNIDADE DE SAUDE</t>
  </si>
  <si>
    <t>MAXIMO AR DE METALON - 0,60x1,20M</t>
  </si>
  <si>
    <t>MAXIMO AR DE METALON - 0,60x2,00M</t>
  </si>
  <si>
    <t>CAIXILHO FIXO DE METALON - 1,20x0,30M</t>
  </si>
  <si>
    <t>PORTA DE CORRER DE METALON - 0,90x2,20M</t>
  </si>
  <si>
    <t>PORTAO DE ABRIR CHAPA TRAPEZOIDAL 2FL.- 3,00x2,40M</t>
  </si>
  <si>
    <t>PORTAO DE ABRIR CHAPA TRAPEZOIDAL 1FL.- 1,20x2,10M</t>
  </si>
  <si>
    <t>GRADE DE FERRO QUADRADO 3/8" - 0,60x1,20M</t>
  </si>
  <si>
    <t>GUICHE DE ABRIR DE METALON 2FL. - 0,50x0,70M</t>
  </si>
  <si>
    <t>SERRALHERIA - CENTRO DE SAUDE (CODEURB)</t>
  </si>
  <si>
    <t>JF1- BASCULANTE DE FERRO - 3/4x1/8" - 3.0x1.0 M</t>
  </si>
  <si>
    <t>JF3- BASCULANTE DE FERRO - 3/4x1/8" - 0.5x1.0 M</t>
  </si>
  <si>
    <t>JF4- BASCULANTE DE FERRO - 3/4x1/8" - 1.1x1.5 M</t>
  </si>
  <si>
    <t>JF4A- BASCULANTE DE FERRO - 3/4x1/8" - 1.1x1.5 M</t>
  </si>
  <si>
    <t>JF5- BASCULANTE DE FERRO - 3/4x1/8" - 0.5x2.8 M</t>
  </si>
  <si>
    <t>PF1- PORTA DE CORRER - METALON/FERRO - 2.625x2.8 M</t>
  </si>
  <si>
    <t>PF2- PORTA DE ABRIR - VENEZIANA-CHAPA - 0.7x2.8 M</t>
  </si>
  <si>
    <t>PF2A- PORTA DE ABRIR - VENEZIANA-CHAPA - 0.8x2.8 M</t>
  </si>
  <si>
    <t>PF2B- PORTA DE ABRIR - VENEZIANA-CHAPA - 0.9x2.8 M</t>
  </si>
  <si>
    <t>PORTAO DE METALON 50x20 A CADA 15 CM - 2.2x2.0 M</t>
  </si>
  <si>
    <t>PORTAO DE METALON 50x20 A CADA 15 CM - 1.1x2.0 M</t>
  </si>
  <si>
    <t>SERRALHERIA - CRECHE</t>
  </si>
  <si>
    <t>J1 - MAXIMO AR DE METALON 0,60x1,20M</t>
  </si>
  <si>
    <t>J2 - MAXIMO AR DE METALON 0,60x2,00M</t>
  </si>
  <si>
    <t>P1 - PORTA DE ABRIR DE METALON 2FL. - 1,50x2,20M</t>
  </si>
  <si>
    <t>COMPLEMENTO SUPERIOR DE P1 - 1,50x1,10M</t>
  </si>
  <si>
    <t>P3 - PORTA DE ABRIR DE METALON 1FL. 0,80x2,20M</t>
  </si>
  <si>
    <t>P2 - PORTA DE CORRER DE METALON 1FL. 1,20x2,20M</t>
  </si>
  <si>
    <t>PORTA DE CORRER DE FERRO/TELA ARTISTEX- 1,75x2,10M</t>
  </si>
  <si>
    <t>PORTAO DE ABRIR CHAPA TRAPEZOIDAL 2FL.- 3,00x2,50M</t>
  </si>
  <si>
    <t>PORTAO DE ABRIR CHAPA TRAPEZOIDAL 1FL.- 1,00x2,10M</t>
  </si>
  <si>
    <t>ALCAPAO DE CHAPA GALV.18,0,60x0,60M, INCL.CAIXILHO</t>
  </si>
  <si>
    <t>GUICHE DE ABRIR DE METALON 2FL. - 0,90x0,70M</t>
  </si>
  <si>
    <t>CUSTO HORARIO DE EQUIPAMENTO</t>
  </si>
  <si>
    <t>ACABADORA DE ASFALTO, LAMA E VASSOURA MECANICA</t>
  </si>
  <si>
    <t>CHP/EQUIP.LAMA ASFALT.CONSMAQ LA 6-6.0M3 30 HP</t>
  </si>
  <si>
    <t>CHI/EQUIP.LAMA ASFALT.CONSMAQ LA-6-6.0M3 30 HP</t>
  </si>
  <si>
    <t>CHP/CAMIN.LAMA ASF. FORD 1519, CONSMAQ LA-6-6.0M3</t>
  </si>
  <si>
    <t>CHI/CAMIN.LAMA ASF. FORD 1519, CONSMAQ LA-6-6.0M3</t>
  </si>
  <si>
    <t>BATE ESTACA E MARTELO</t>
  </si>
  <si>
    <t>CHP/BATE ESTACA MAGAN 850 PM, 44 HP</t>
  </si>
  <si>
    <t>CHI/BATE ESTACA MAGAN 850 PM, 44 HP</t>
  </si>
  <si>
    <t>BETONEIRA</t>
  </si>
  <si>
    <t>CHP/BETONEIRA 400 L, SEM CARREGADOR</t>
  </si>
  <si>
    <t>CHI/BETONEIRA 400 L, SEM CARREGADOR</t>
  </si>
  <si>
    <t>BOMBA D'AGUA E LAMA</t>
  </si>
  <si>
    <t>CHP/BOMBA HIDROSUL 2" ASI-250-36M3/H C/20M MANGUEI</t>
  </si>
  <si>
    <t>CHI/BOMBA HIDROSUL 2" AS1-250-36M3/H C/20M MANGUE</t>
  </si>
  <si>
    <t>CHP/BOMBA HIDROSUL 3" ASI-500-72M3/H C/20M MANGUEI</t>
  </si>
  <si>
    <t>CHI/BOMBA HIDROSUL 3" ASI-500-72M3/H C/20M MANGUEI</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</si>
  <si>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</si>
  <si>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</si>
  <si>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</si>
  <si>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</si>
  <si>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</si>
  <si>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</si>
  <si>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</si>
  <si>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</si>
  <si>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</si>
  <si>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</si>
  <si>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</si>
  <si>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CHP/GUINDAUTO MADAL PBK - 6500</t>
  </si>
  <si>
    <t>CHI/GUINDAUTO MADAL PBK - 6500</t>
  </si>
  <si>
    <t>CHP/CAM.GUINDAUTO FORD F-1319 MADAL PBK - 6500</t>
  </si>
  <si>
    <t>CHI/CAM.GUINDAUTO FORD F-1319 MADAL PBK - 6500</t>
  </si>
  <si>
    <t>CARREGADEIRA</t>
  </si>
  <si>
    <t>CHP/CARREGADEIRA CAT-950G - NACIONAL 180 HP</t>
  </si>
  <si>
    <t>CHI/CARREGADEIRA CAT-950G - NACIONAL 180 HP</t>
  </si>
  <si>
    <t>CHP/CARREGADEIRA CASE W 20E (2,25M3-1,72M3) -152HP</t>
  </si>
  <si>
    <t>CHI/CARREGADEIRA CASE W 20E (2,25M3-1,72M3) -152HP</t>
  </si>
  <si>
    <t>CHP/CARREGADEIRA DE PNEUS C/ VASSOURA SPS 155 45W</t>
  </si>
  <si>
    <t>CHI-CARREGADEIRA DE PNEUS C/VASSOURA SPS 155 45W</t>
  </si>
  <si>
    <t>COMPACTADOR</t>
  </si>
  <si>
    <t>CHP/ROLO VIBRAT. DYNAPAC CA-25 LISO - STD  P/SOLOS</t>
  </si>
  <si>
    <t>CHI/ROLO VIBRAT. DYNAPAC CA-25 LISO - STD  P/SOLOS</t>
  </si>
  <si>
    <t>CHP/ROLO VIBRAT.DYNAPAC CA25 PD(PE CARNEIRO C/TR.)</t>
  </si>
  <si>
    <t>CHI/ROLO VIBRAT.DYNAPAC CA25 PD(PE CARNEIRO C/TR.)</t>
  </si>
  <si>
    <t>CHP/ROLO VIBRATORIO DYNAPAC CA-15 LISO</t>
  </si>
  <si>
    <t>CHI/ROLO VIBRATORIO DYNAPAC CA-15 LISO</t>
  </si>
  <si>
    <t>CHP/ROLO VIBRATORIO DYNAPAC CA-15 PE DE CARNEIRO</t>
  </si>
  <si>
    <t>CHI/ROLO VIBRATORIO DYNAPAC CA-15 PE DE CARNEIRO</t>
  </si>
  <si>
    <t>CHP/ROLO VIBRATORIO DYNAPAC CC-900 LISO</t>
  </si>
  <si>
    <t>CHI/ROLO VIBRATORIO DYNAPAC CC-900 LISO</t>
  </si>
  <si>
    <t>CHP/ROLO DE PNEUS CP 221 - DYNAPAC</t>
  </si>
  <si>
    <t>CHI/ROLO DE PNEUS CP 221 - DYNAPAC</t>
  </si>
  <si>
    <t>CHP/COMPACTADOR DE PLACA CLARIDON CS-30 9HP DIESEL</t>
  </si>
  <si>
    <t>CHI/COMPACTADOR DE PLACA CLARIDON CS-30 9HP DIESEL</t>
  </si>
  <si>
    <t>CHP/COMPACTADOR DE PLACA PARA ASFALTO CS-15 DIESEL</t>
  </si>
  <si>
    <t>CHI/COMPACTADOR DE PLACA PARA ASFALTO CS-15 DIESEL</t>
  </si>
  <si>
    <t>COMPRESSOR E ACESSORIOS</t>
  </si>
  <si>
    <t>CHP/COMPRESSOR XAS-137 PD 275 PCM</t>
  </si>
  <si>
    <t>CHI/COMPRESSOR XAS-137 PD 275 PCM</t>
  </si>
  <si>
    <t>DISTRIBUIDOR DE AGREGADO E BETUME</t>
  </si>
  <si>
    <t>CHP/CAMIN.DISTR.BETUME FORD 1519, ALMEIDA D-72 D</t>
  </si>
  <si>
    <t>CHI/CAMIN.DISTR.BETUME FORD 1519, ALMEIDA D-72 D</t>
  </si>
  <si>
    <t>EQUIPAMENTO DE PERFURACAO E ROMPEDOR</t>
  </si>
  <si>
    <t>CHP/PERFURATRIZ BJ 571-4L 78PCM</t>
  </si>
  <si>
    <t>CHI/PERFURATRIZ BJ 571-4L 78PCM</t>
  </si>
  <si>
    <t>CHP/MARTELETE BJ-32</t>
  </si>
  <si>
    <t>CHI/MARTELETE BJ-32</t>
  </si>
  <si>
    <t>MARTELETE ELETRICO TRIFASICO 30 KG</t>
  </si>
  <si>
    <t>ESCAVADEIRA E DRAGA</t>
  </si>
  <si>
    <t>CHP/RETRO-ESCAVAD. CASE 580 L -(0,77M3) 75HP (4X2)</t>
  </si>
  <si>
    <t>CHI/RETRO-ESCAVAD. CASE 580 L -(0,77M3) 75HP (4X2)</t>
  </si>
  <si>
    <t>CHP/ESCAVADEIRA NEW HOLAND FX - 215 LC</t>
  </si>
  <si>
    <t>CHI/ESCAVADEIRA NEW HOLAND FX - 215 LC</t>
  </si>
  <si>
    <t>ROCADEIRA</t>
  </si>
  <si>
    <t>GRADE DE DISCO</t>
  </si>
  <si>
    <t>GUINDASTE</t>
  </si>
  <si>
    <t>CHP/ GUINDASTE WTTA - 16G</t>
  </si>
  <si>
    <t>CHI/ GUINDASTE WTTA - 16G</t>
  </si>
  <si>
    <t>MAQUINA E APARELHO DE SOLDA</t>
  </si>
  <si>
    <t>CHP/GRUPO DE SOLDAGEM BAMBOZZI 375-A</t>
  </si>
  <si>
    <t>CHI/GRUPO DE SOLDAGEM BAMBOZZI 375-A</t>
  </si>
  <si>
    <t>MOTONIVELADORA</t>
  </si>
  <si>
    <t>TRATOR</t>
  </si>
  <si>
    <t>CHP/TRATOR COM LAMINA E ESCARIFICADOR D8</t>
  </si>
  <si>
    <t>CHI/TRATOR COM LAMINA E ESCARIFICADOR D8</t>
  </si>
  <si>
    <t>CHP/TRATOR DE ESTEIRA D6M C/ LAMINA 140 HP</t>
  </si>
  <si>
    <t>CHI/TRATOR DE ESTEIRA D6M C/ LAMINA 140 HP</t>
  </si>
  <si>
    <t>USINA DE ASFALTO, SOLOS E CONCRETO</t>
  </si>
  <si>
    <t>CHP/USINA DE ASFALTO A FRIO 40T PMF-33 EE CAP40/60</t>
  </si>
  <si>
    <t>CHI/USINA DE ASFALTO A FRIO 40T PMF-33 EE CAP40/60</t>
  </si>
  <si>
    <t>VIBRADOR</t>
  </si>
  <si>
    <t>CHP/VIBRADOR DE IMERSAO COM MANGOTE DE 45MM</t>
  </si>
  <si>
    <t>CHI/VIBRADOR DE IMERSAO COM MANGOTE DE 45MM</t>
  </si>
  <si>
    <t>EQUIPAMENTOS DE APOIO</t>
  </si>
  <si>
    <t>CHP/MOTO-SERRA HUSQVARNA MODELO 61, CILINDROS:62</t>
  </si>
  <si>
    <t>CHI/M0T0-SERRA HUSQVARNA MODELO 61, CILINDROS:62</t>
  </si>
  <si>
    <t>CHP/SERRA CLIPPER MECAN A GASOLINA OU EQUIVALENTE 13HP</t>
  </si>
  <si>
    <t>CHI/SERRA CLIPPER MECAN A GASOLINA OU EQUIVALENTE 13HP</t>
  </si>
  <si>
    <t>UNXMÊ</t>
  </si>
  <si>
    <t>M2MES</t>
  </si>
  <si>
    <t>M3KM</t>
  </si>
  <si>
    <t>VG</t>
  </si>
  <si>
    <t>PCTE</t>
  </si>
  <si>
    <t>TxKM</t>
  </si>
  <si>
    <t>M2ME</t>
  </si>
  <si>
    <t>62.02.05</t>
  </si>
  <si>
    <t>62.03.12</t>
  </si>
  <si>
    <t>62.03.22</t>
  </si>
  <si>
    <t>62.04.01</t>
  </si>
  <si>
    <t>62.05.01</t>
  </si>
  <si>
    <t>62.20.17</t>
  </si>
  <si>
    <t>62.22.05</t>
  </si>
  <si>
    <t>63.01.03</t>
  </si>
  <si>
    <t>64.01.05</t>
  </si>
  <si>
    <t>66.01.01</t>
  </si>
  <si>
    <t>66.01.02</t>
  </si>
  <si>
    <t>67.01.01</t>
  </si>
  <si>
    <t>67.01.02</t>
  </si>
  <si>
    <t>67.01.03</t>
  </si>
  <si>
    <t>67.02.09</t>
  </si>
  <si>
    <t>67.02.10</t>
  </si>
  <si>
    <t>67.02.11</t>
  </si>
  <si>
    <t>67.02.12</t>
  </si>
  <si>
    <t>67.02.14</t>
  </si>
  <si>
    <t>68.01.03</t>
  </si>
  <si>
    <t>TOPOGRAFO INTERMEDIARIO</t>
  </si>
  <si>
    <t>KM</t>
  </si>
  <si>
    <t>PERFURAÇÃO SONDAGEM PERCUSSÃO 2 1/2"</t>
  </si>
  <si>
    <t>DESMONTAGEM, TRANSPORTE E MONTAGEM DE EQUIPAMENTOS POR FURO</t>
  </si>
  <si>
    <t>SONDAGEM POR POCO</t>
  </si>
  <si>
    <t>ENSAIO DE PERDA D'AGUA SOB PRESSAO</t>
  </si>
  <si>
    <t>PERMEABILIDADE "IN SITU"</t>
  </si>
  <si>
    <t>CP</t>
  </si>
  <si>
    <t>54.01.08</t>
  </si>
  <si>
    <t>54.01.30</t>
  </si>
  <si>
    <t>54.01.38</t>
  </si>
  <si>
    <t>54.01.40</t>
  </si>
  <si>
    <t>54.01.70</t>
  </si>
  <si>
    <t>54.04.10</t>
  </si>
  <si>
    <t>54.04.11</t>
  </si>
  <si>
    <t>54.05.10</t>
  </si>
  <si>
    <t>54.06.02</t>
  </si>
  <si>
    <t>54.06.04</t>
  </si>
  <si>
    <t>54.10.10</t>
  </si>
  <si>
    <t>54.10.12</t>
  </si>
  <si>
    <t>54.10.80</t>
  </si>
  <si>
    <t>54.11.10</t>
  </si>
  <si>
    <t>54.11.28</t>
  </si>
  <si>
    <t>54.13.22</t>
  </si>
  <si>
    <t>54.13.40</t>
  </si>
  <si>
    <t>54.13.42</t>
  </si>
  <si>
    <t>54.13.44</t>
  </si>
  <si>
    <t>54.13.46</t>
  </si>
  <si>
    <t>54.13.50</t>
  </si>
  <si>
    <t>54.13.54</t>
  </si>
  <si>
    <t>54.13.74</t>
  </si>
  <si>
    <t>54.13.78</t>
  </si>
  <si>
    <t>54.14.10</t>
  </si>
  <si>
    <t>54.16.50</t>
  </si>
  <si>
    <t>54.19.16</t>
  </si>
  <si>
    <t>54.19.62</t>
  </si>
  <si>
    <t>54.19.66</t>
  </si>
  <si>
    <t>54.20.06</t>
  </si>
  <si>
    <t>54.20.18</t>
  </si>
  <si>
    <t>54.20.20</t>
  </si>
  <si>
    <t>54.25.08</t>
  </si>
  <si>
    <t>54.27.16</t>
  </si>
  <si>
    <t>54.31.10</t>
  </si>
  <si>
    <t>54.32.08</t>
  </si>
  <si>
    <t>54.34.01</t>
  </si>
  <si>
    <t>54.34.02</t>
  </si>
  <si>
    <t>54.36.08</t>
  </si>
  <si>
    <t>54.36.10</t>
  </si>
  <si>
    <t>54.36.66</t>
  </si>
  <si>
    <t>54.37.22</t>
  </si>
  <si>
    <t>54.39.10</t>
  </si>
  <si>
    <t>54.39.11</t>
  </si>
  <si>
    <t>54.40.01</t>
  </si>
  <si>
    <t>54.40.04</t>
  </si>
  <si>
    <t>54.40.06</t>
  </si>
  <si>
    <t>54.40.20</t>
  </si>
  <si>
    <t>54.40.22</t>
  </si>
  <si>
    <t>54.40.24</t>
  </si>
  <si>
    <t>54.40.30</t>
  </si>
  <si>
    <t>54.50.01</t>
  </si>
  <si>
    <t>55.05.15</t>
  </si>
  <si>
    <t>55.05.32</t>
  </si>
  <si>
    <t>55.05.35</t>
  </si>
  <si>
    <t>55.05.36</t>
  </si>
  <si>
    <t>55.05.45</t>
  </si>
  <si>
    <t>55.05.49</t>
  </si>
  <si>
    <t>55.05.51</t>
  </si>
  <si>
    <t>55.05.57</t>
  </si>
  <si>
    <t>55.05.59</t>
  </si>
  <si>
    <t>55.05.60</t>
  </si>
  <si>
    <t>55.05.61</t>
  </si>
  <si>
    <t>55.05.64</t>
  </si>
  <si>
    <t>55.05.65</t>
  </si>
  <si>
    <t>55.05.66</t>
  </si>
  <si>
    <t>55.05.67</t>
  </si>
  <si>
    <t>55.05.70</t>
  </si>
  <si>
    <t>55.05.71</t>
  </si>
  <si>
    <t>55.10.05</t>
  </si>
  <si>
    <t>55.10.06</t>
  </si>
  <si>
    <t>55.10.07</t>
  </si>
  <si>
    <t>55.10.09</t>
  </si>
  <si>
    <t>55.10.10</t>
  </si>
  <si>
    <t>55.10.15</t>
  </si>
  <si>
    <t>55.10.30</t>
  </si>
  <si>
    <t>55.10.31</t>
  </si>
  <si>
    <t>55.10.33</t>
  </si>
  <si>
    <t>55.10.34</t>
  </si>
  <si>
    <t>55.10.35</t>
  </si>
  <si>
    <t>55.10.39</t>
  </si>
  <si>
    <t>55.10.45</t>
  </si>
  <si>
    <t>55.10.50</t>
  </si>
  <si>
    <t>55.10.51</t>
  </si>
  <si>
    <t>55.10.55</t>
  </si>
  <si>
    <t>55.10.60</t>
  </si>
  <si>
    <t>55.10.65</t>
  </si>
  <si>
    <t>55.10.67</t>
  </si>
  <si>
    <t>55.10.75</t>
  </si>
  <si>
    <t>55.10.77</t>
  </si>
  <si>
    <t>55.10.81</t>
  </si>
  <si>
    <t>55.10.84</t>
  </si>
  <si>
    <t>55.10.86</t>
  </si>
  <si>
    <t>55.10.88</t>
  </si>
  <si>
    <t>55.10.90</t>
  </si>
  <si>
    <t>55.10.91</t>
  </si>
  <si>
    <t>55.10.92</t>
  </si>
  <si>
    <t>55.10.94</t>
  </si>
  <si>
    <t>55.15.05</t>
  </si>
  <si>
    <t>55.20.03</t>
  </si>
  <si>
    <t>55.20.04</t>
  </si>
  <si>
    <t>55.20.05</t>
  </si>
  <si>
    <t>56.11.01</t>
  </si>
  <si>
    <t>56.11.02</t>
  </si>
  <si>
    <t>56.11.03</t>
  </si>
  <si>
    <t>56.11.04</t>
  </si>
  <si>
    <t>56.11.05</t>
  </si>
  <si>
    <t>56.11.06</t>
  </si>
  <si>
    <t>56.12.01</t>
  </si>
  <si>
    <t>56.13.01</t>
  </si>
  <si>
    <t>56.13.02</t>
  </si>
  <si>
    <t>56.13.03</t>
  </si>
  <si>
    <t>56.13.04</t>
  </si>
  <si>
    <t>56.14.01</t>
  </si>
  <si>
    <t>56.14.02</t>
  </si>
  <si>
    <t>56.14.03</t>
  </si>
  <si>
    <t>56.15.01</t>
  </si>
  <si>
    <t>56.15.02</t>
  </si>
  <si>
    <t>56.15.03</t>
  </si>
  <si>
    <t>56.16.01</t>
  </si>
  <si>
    <t>56.16.02</t>
  </si>
  <si>
    <t>56.16.03</t>
  </si>
  <si>
    <t>56.16.04</t>
  </si>
  <si>
    <t>57.21.01</t>
  </si>
  <si>
    <t>57.21.02</t>
  </si>
  <si>
    <t>57.21.03</t>
  </si>
  <si>
    <t>57.21.04</t>
  </si>
  <si>
    <t>57.21.05</t>
  </si>
  <si>
    <t>57.22.01</t>
  </si>
  <si>
    <t>57.23.01</t>
  </si>
  <si>
    <t>57.23.02</t>
  </si>
  <si>
    <t>57.23.03</t>
  </si>
  <si>
    <t>57.24.01</t>
  </si>
  <si>
    <t>57.24.02</t>
  </si>
  <si>
    <t>57.24.03</t>
  </si>
  <si>
    <t>57.31.01</t>
  </si>
  <si>
    <t>57.31.02</t>
  </si>
  <si>
    <t>57.31.03</t>
  </si>
  <si>
    <t>57.31.04</t>
  </si>
  <si>
    <t>57.31.05</t>
  </si>
  <si>
    <t>57.31.06</t>
  </si>
  <si>
    <t>57.32.01</t>
  </si>
  <si>
    <t>57.32.02</t>
  </si>
  <si>
    <t>57.32.03</t>
  </si>
  <si>
    <t>57.33.01</t>
  </si>
  <si>
    <t>57.33.02</t>
  </si>
  <si>
    <t>57.33.03</t>
  </si>
  <si>
    <t>57.34.01</t>
  </si>
  <si>
    <t>57.34.02</t>
  </si>
  <si>
    <t>57.34.03</t>
  </si>
  <si>
    <t>60.05.09</t>
  </si>
  <si>
    <t>60.05.29</t>
  </si>
  <si>
    <t>60.05.31</t>
  </si>
  <si>
    <t>60.05.50</t>
  </si>
  <si>
    <t>60.06.10</t>
  </si>
  <si>
    <t>60.06.24</t>
  </si>
  <si>
    <t>60.06.91</t>
  </si>
  <si>
    <t>60.06.92</t>
  </si>
  <si>
    <t>60.06.93</t>
  </si>
  <si>
    <t>60.06.95</t>
  </si>
  <si>
    <t>60.11.15</t>
  </si>
  <si>
    <t>60.11.16</t>
  </si>
  <si>
    <t>60.13.12</t>
  </si>
  <si>
    <t>60.13.13</t>
  </si>
  <si>
    <t>60.15.15</t>
  </si>
  <si>
    <t>60.15.17</t>
  </si>
  <si>
    <t>60.15.18</t>
  </si>
  <si>
    <t>60.17.15</t>
  </si>
  <si>
    <t>60.17.18</t>
  </si>
  <si>
    <t>60.17.20</t>
  </si>
  <si>
    <t>60.17.25</t>
  </si>
  <si>
    <t>60.19.15</t>
  </si>
  <si>
    <t>60.21.15</t>
  </si>
  <si>
    <t>60.28.10</t>
  </si>
  <si>
    <t>60.28.11</t>
  </si>
  <si>
    <t>60.28.14</t>
  </si>
  <si>
    <t>60.28.15</t>
  </si>
  <si>
    <t>60.30.10</t>
  </si>
  <si>
    <t>60.30.24</t>
  </si>
  <si>
    <t>60.30.27</t>
  </si>
  <si>
    <t>60.30.35</t>
  </si>
  <si>
    <t>60.32.23</t>
  </si>
  <si>
    <t>60.33.02</t>
  </si>
  <si>
    <t>60.33.07</t>
  </si>
  <si>
    <t>60.33.36</t>
  </si>
  <si>
    <t>60.35.10</t>
  </si>
  <si>
    <t>60.35.12</t>
  </si>
  <si>
    <t>60.35.14</t>
  </si>
  <si>
    <t>60.35.16</t>
  </si>
  <si>
    <t>60.35.17</t>
  </si>
  <si>
    <t>60.35.36</t>
  </si>
  <si>
    <t>60.35.44</t>
  </si>
  <si>
    <t>60.35.51</t>
  </si>
  <si>
    <t>60.40.10</t>
  </si>
  <si>
    <t>61.02.05</t>
  </si>
  <si>
    <t>61.15.05</t>
  </si>
  <si>
    <t>61.15.07</t>
  </si>
  <si>
    <t>61.20.07</t>
  </si>
  <si>
    <t>61.20.08</t>
  </si>
  <si>
    <t>61.20.10</t>
  </si>
  <si>
    <t>62.01.05</t>
  </si>
  <si>
    <t>62.03.10</t>
  </si>
  <si>
    <t>62.04.11</t>
  </si>
  <si>
    <t>62.04.12</t>
  </si>
  <si>
    <t>62.06.01</t>
  </si>
  <si>
    <t>62.06.02</t>
  </si>
  <si>
    <t>62.07.01</t>
  </si>
  <si>
    <t>63.01.26</t>
  </si>
  <si>
    <t>63.02.04</t>
  </si>
  <si>
    <t>63.02.06</t>
  </si>
  <si>
    <t>63.02.18</t>
  </si>
  <si>
    <t>63.02.21</t>
  </si>
  <si>
    <t>63.02.22</t>
  </si>
  <si>
    <t>63.04.01</t>
  </si>
  <si>
    <t>63.04.02</t>
  </si>
  <si>
    <t>63.05.05</t>
  </si>
  <si>
    <t>65.01.11</t>
  </si>
  <si>
    <t>65.01.15</t>
  </si>
  <si>
    <t>65.01.16</t>
  </si>
  <si>
    <t>65.01.17</t>
  </si>
  <si>
    <t>65.01.18</t>
  </si>
  <si>
    <t>65.14.07</t>
  </si>
  <si>
    <t>65.14.08</t>
  </si>
  <si>
    <t>65.30.10</t>
  </si>
  <si>
    <t>65.33.10</t>
  </si>
  <si>
    <t>65.33.12</t>
  </si>
  <si>
    <t>65.41.02</t>
  </si>
  <si>
    <t>65.41.03</t>
  </si>
  <si>
    <t>65.70.10</t>
  </si>
  <si>
    <t>65.70.15</t>
  </si>
  <si>
    <t>65.70.18</t>
  </si>
  <si>
    <t>65.70.19</t>
  </si>
  <si>
    <t>65.70.34</t>
  </si>
  <si>
    <t>65.70.40</t>
  </si>
  <si>
    <t>65.72.80</t>
  </si>
  <si>
    <t>65.72.84</t>
  </si>
  <si>
    <t>65.73.01</t>
  </si>
  <si>
    <t>65.78.07</t>
  </si>
  <si>
    <t>65.78.09</t>
  </si>
  <si>
    <t>65.78.20</t>
  </si>
  <si>
    <t>65.78.32</t>
  </si>
  <si>
    <t>65.78.90</t>
  </si>
  <si>
    <t>65.78.94</t>
  </si>
  <si>
    <t>65.78.95</t>
  </si>
  <si>
    <t>65.80.11</t>
  </si>
  <si>
    <t>65.80.70</t>
  </si>
  <si>
    <t>65.81.05</t>
  </si>
  <si>
    <t>65.81.70</t>
  </si>
  <si>
    <t>65.82.10</t>
  </si>
  <si>
    <t>65.84.05</t>
  </si>
  <si>
    <t>65.85.04</t>
  </si>
  <si>
    <t>65.85.12</t>
  </si>
  <si>
    <t>65.85.30</t>
  </si>
  <si>
    <t>65.85.35</t>
  </si>
  <si>
    <t>65.85.42</t>
  </si>
  <si>
    <t>65.86.15</t>
  </si>
  <si>
    <t>65.87.01</t>
  </si>
  <si>
    <t>66.05.05</t>
  </si>
  <si>
    <t>66.05.06</t>
  </si>
  <si>
    <t>66.05.55</t>
  </si>
  <si>
    <t>66.06.05</t>
  </si>
  <si>
    <t>66.31.05</t>
  </si>
  <si>
    <t>66.31.06</t>
  </si>
  <si>
    <t>66.31.07</t>
  </si>
  <si>
    <t>66.35.08</t>
  </si>
  <si>
    <t>66.35.10</t>
  </si>
  <si>
    <t>67.02.23</t>
  </si>
  <si>
    <t>67.04.03</t>
  </si>
  <si>
    <t>67.08.01</t>
  </si>
  <si>
    <t>67.15.01</t>
  </si>
  <si>
    <t>67.15.06</t>
  </si>
  <si>
    <t>67.15.40</t>
  </si>
  <si>
    <t>67.16.01</t>
  </si>
  <si>
    <t>67.20.18</t>
  </si>
  <si>
    <t>67.20.23</t>
  </si>
  <si>
    <t>67.20.24</t>
  </si>
  <si>
    <t>67.20.25</t>
  </si>
  <si>
    <t>67.20.26</t>
  </si>
  <si>
    <t>67.20.75</t>
  </si>
  <si>
    <t>67.20.95</t>
  </si>
  <si>
    <t>67.61.01</t>
  </si>
  <si>
    <t>67.61.03</t>
  </si>
  <si>
    <t>67.85.20</t>
  </si>
  <si>
    <t>67.85.30</t>
  </si>
  <si>
    <t>67.85.90</t>
  </si>
  <si>
    <t>67.85.95</t>
  </si>
  <si>
    <t>68.01.25</t>
  </si>
  <si>
    <t>68.01.30</t>
  </si>
  <si>
    <t>68.01.65</t>
  </si>
  <si>
    <t>68.03.06</t>
  </si>
  <si>
    <t>68.07.06</t>
  </si>
  <si>
    <t>68.09.14</t>
  </si>
  <si>
    <t>68.09.20</t>
  </si>
  <si>
    <t>71.01.05</t>
  </si>
  <si>
    <t>71.01.07</t>
  </si>
  <si>
    <t>71.02.20</t>
  </si>
  <si>
    <t>71.04.01</t>
  </si>
  <si>
    <t>71.04.02</t>
  </si>
  <si>
    <t>71.04.03</t>
  </si>
  <si>
    <t>71.04.04</t>
  </si>
  <si>
    <t>71.04.05</t>
  </si>
  <si>
    <t>71.04.08</t>
  </si>
  <si>
    <t>71.14.06</t>
  </si>
  <si>
    <t>71.14.08</t>
  </si>
  <si>
    <t>71.14.14</t>
  </si>
  <si>
    <t>71.15.03</t>
  </si>
  <si>
    <t>71.15.04</t>
  </si>
  <si>
    <t>71.30.04</t>
  </si>
  <si>
    <t>71.30.06</t>
  </si>
  <si>
    <t>71.50.01</t>
  </si>
  <si>
    <t>71.50.05</t>
  </si>
  <si>
    <t>72.10.01</t>
  </si>
  <si>
    <t>73.02.01</t>
  </si>
  <si>
    <t>73.02.02</t>
  </si>
  <si>
    <t>73.02.03</t>
  </si>
  <si>
    <t>73.02.04</t>
  </si>
  <si>
    <t>73.02.05</t>
  </si>
  <si>
    <t>73.02.06</t>
  </si>
  <si>
    <t>73.02.07</t>
  </si>
  <si>
    <t>73.02.08</t>
  </si>
  <si>
    <t>73.02.09</t>
  </si>
  <si>
    <t>73.03.03</t>
  </si>
  <si>
    <t>73.03.04</t>
  </si>
  <si>
    <t>73.03.05</t>
  </si>
  <si>
    <t>73.03.06</t>
  </si>
  <si>
    <t>73.03.07</t>
  </si>
  <si>
    <t>73.03.08</t>
  </si>
  <si>
    <t>73.03.09</t>
  </si>
  <si>
    <t>73.03.10</t>
  </si>
  <si>
    <t>73.03.11</t>
  </si>
  <si>
    <t>73.03.48</t>
  </si>
  <si>
    <t>73.03.49</t>
  </si>
  <si>
    <t>73.03.56</t>
  </si>
  <si>
    <t>73.03.57</t>
  </si>
  <si>
    <t>73.05.50</t>
  </si>
  <si>
    <t>73.05.51</t>
  </si>
  <si>
    <t>73.05.52</t>
  </si>
  <si>
    <t>73.05.53</t>
  </si>
  <si>
    <t>73.05.54</t>
  </si>
  <si>
    <t>73.05.55</t>
  </si>
  <si>
    <t>73.05.56</t>
  </si>
  <si>
    <t>73.06.05</t>
  </si>
  <si>
    <t>73.07.12</t>
  </si>
  <si>
    <t>73.07.13</t>
  </si>
  <si>
    <t>73.07.14</t>
  </si>
  <si>
    <t>73.07.15</t>
  </si>
  <si>
    <t>73.07.18</t>
  </si>
  <si>
    <t>73.07.19</t>
  </si>
  <si>
    <t>73.07.20</t>
  </si>
  <si>
    <t>73.07.21</t>
  </si>
  <si>
    <t>73.23.01</t>
  </si>
  <si>
    <t>73.23.03</t>
  </si>
  <si>
    <t>73.23.04</t>
  </si>
  <si>
    <t>73.23.05</t>
  </si>
  <si>
    <t>73.23.08</t>
  </si>
  <si>
    <t>73.24.02</t>
  </si>
  <si>
    <t>73.24.03</t>
  </si>
  <si>
    <t>73.24.04</t>
  </si>
  <si>
    <t>73.24.05</t>
  </si>
  <si>
    <t>73.24.07</t>
  </si>
  <si>
    <t>73.24.25</t>
  </si>
  <si>
    <t>73.24.33</t>
  </si>
  <si>
    <t>73.24.34</t>
  </si>
  <si>
    <t>73.24.35</t>
  </si>
  <si>
    <t>73.24.51</t>
  </si>
  <si>
    <t>73.24.52</t>
  </si>
  <si>
    <t>73.24.53</t>
  </si>
  <si>
    <t>73.24.63</t>
  </si>
  <si>
    <t>73.24.64</t>
  </si>
  <si>
    <t>73.24.65</t>
  </si>
  <si>
    <t>73.24.66</t>
  </si>
  <si>
    <t>73.24.67</t>
  </si>
  <si>
    <t>73.24.69</t>
  </si>
  <si>
    <t>73.27.02</t>
  </si>
  <si>
    <t>73.27.03</t>
  </si>
  <si>
    <t>73.27.04</t>
  </si>
  <si>
    <t>73.27.11</t>
  </si>
  <si>
    <t>73.27.13</t>
  </si>
  <si>
    <t>73.33.02</t>
  </si>
  <si>
    <t>73.33.03</t>
  </si>
  <si>
    <t>73.33.04</t>
  </si>
  <si>
    <t>73.34.16</t>
  </si>
  <si>
    <t>73.40.02</t>
  </si>
  <si>
    <t>73.40.03</t>
  </si>
  <si>
    <t>73.40.07</t>
  </si>
  <si>
    <t>73.40.29</t>
  </si>
  <si>
    <t>73.40.30</t>
  </si>
  <si>
    <t>73.40.32</t>
  </si>
  <si>
    <t>73.41.03</t>
  </si>
  <si>
    <t>73.41.40</t>
  </si>
  <si>
    <t>73.41.43</t>
  </si>
  <si>
    <t>73.41.62</t>
  </si>
  <si>
    <t>73.41.64</t>
  </si>
  <si>
    <t>73.41.73</t>
  </si>
  <si>
    <t>73.41.81</t>
  </si>
  <si>
    <t>73.42.25</t>
  </si>
  <si>
    <t>73.42.26</t>
  </si>
  <si>
    <t>73.42.31</t>
  </si>
  <si>
    <t>73.42.32</t>
  </si>
  <si>
    <t>73.42.33</t>
  </si>
  <si>
    <t>73.45.11</t>
  </si>
  <si>
    <t>73.45.12</t>
  </si>
  <si>
    <t>73.45.15</t>
  </si>
  <si>
    <t>73.46.01</t>
  </si>
  <si>
    <t>73.46.02</t>
  </si>
  <si>
    <t>73.46.03</t>
  </si>
  <si>
    <t>73.46.04</t>
  </si>
  <si>
    <t>73.46.05</t>
  </si>
  <si>
    <t>73.46.06</t>
  </si>
  <si>
    <t>73.46.07</t>
  </si>
  <si>
    <t>73.46.08</t>
  </si>
  <si>
    <t>73.46.09</t>
  </si>
  <si>
    <t>73.46.40</t>
  </si>
  <si>
    <t>73.46.41</t>
  </si>
  <si>
    <t>73.46.42</t>
  </si>
  <si>
    <t>73.46.44</t>
  </si>
  <si>
    <t>73.49.04</t>
  </si>
  <si>
    <t>73.49.10</t>
  </si>
  <si>
    <t>73.49.12</t>
  </si>
  <si>
    <t>73.49.20</t>
  </si>
  <si>
    <t>73.50.03</t>
  </si>
  <si>
    <t>73.50.04</t>
  </si>
  <si>
    <t>73.51.01</t>
  </si>
  <si>
    <t>73.51.02</t>
  </si>
  <si>
    <t>73.51.04</t>
  </si>
  <si>
    <t>73.51.05</t>
  </si>
  <si>
    <t>73.51.06</t>
  </si>
  <si>
    <t>73.51.07</t>
  </si>
  <si>
    <t>73.51.08</t>
  </si>
  <si>
    <t>73.51.09</t>
  </si>
  <si>
    <t>73.51.10</t>
  </si>
  <si>
    <t>73.51.11</t>
  </si>
  <si>
    <t>73.51.12</t>
  </si>
  <si>
    <t>73.51.16</t>
  </si>
  <si>
    <t>73.51.17</t>
  </si>
  <si>
    <t>73.51.19</t>
  </si>
  <si>
    <t>73.51.20</t>
  </si>
  <si>
    <t>73.51.22</t>
  </si>
  <si>
    <t>73.51.23</t>
  </si>
  <si>
    <t>73.51.24</t>
  </si>
  <si>
    <t>73.51.28</t>
  </si>
  <si>
    <t>73.51.29</t>
  </si>
  <si>
    <t>73.51.38</t>
  </si>
  <si>
    <t>73.51.41</t>
  </si>
  <si>
    <t>73.51.42</t>
  </si>
  <si>
    <t>73.51.44</t>
  </si>
  <si>
    <t>73.51.52</t>
  </si>
  <si>
    <t>73.51.53</t>
  </si>
  <si>
    <t>73.52.01</t>
  </si>
  <si>
    <t>73.52.02</t>
  </si>
  <si>
    <t>73.52.04</t>
  </si>
  <si>
    <t>73.52.05</t>
  </si>
  <si>
    <t>73.52.07</t>
  </si>
  <si>
    <t>73.52.09</t>
  </si>
  <si>
    <t>73.52.11</t>
  </si>
  <si>
    <t>73.52.12</t>
  </si>
  <si>
    <t>73.52.13</t>
  </si>
  <si>
    <t>73.52.14</t>
  </si>
  <si>
    <t>73.52.15</t>
  </si>
  <si>
    <t>73.52.16</t>
  </si>
  <si>
    <t>73.52.17</t>
  </si>
  <si>
    <t>73.52.18</t>
  </si>
  <si>
    <t>73.52.20</t>
  </si>
  <si>
    <t>73.52.30</t>
  </si>
  <si>
    <t>73.52.40</t>
  </si>
  <si>
    <t>73.52.44</t>
  </si>
  <si>
    <t>73.52.45</t>
  </si>
  <si>
    <t>73.52.46</t>
  </si>
  <si>
    <t>73.52.74</t>
  </si>
  <si>
    <t>73.52.80</t>
  </si>
  <si>
    <t>73.52.81</t>
  </si>
  <si>
    <t>73.54.01</t>
  </si>
  <si>
    <t>73.54.02</t>
  </si>
  <si>
    <t>73.54.03</t>
  </si>
  <si>
    <t>73.55.01</t>
  </si>
  <si>
    <t>73.55.02</t>
  </si>
  <si>
    <t>73.55.03</t>
  </si>
  <si>
    <t>73.55.10</t>
  </si>
  <si>
    <t>73.55.15</t>
  </si>
  <si>
    <t>73.55.16</t>
  </si>
  <si>
    <t>73.55.20</t>
  </si>
  <si>
    <t>73.55.22</t>
  </si>
  <si>
    <t>73.55.26</t>
  </si>
  <si>
    <t>73.55.30</t>
  </si>
  <si>
    <t>73.55.32</t>
  </si>
  <si>
    <t>73.55.34</t>
  </si>
  <si>
    <t>73.55.35</t>
  </si>
  <si>
    <t>73.55.36</t>
  </si>
  <si>
    <t>73.55.37</t>
  </si>
  <si>
    <t>73.55.40</t>
  </si>
  <si>
    <t>73.55.42</t>
  </si>
  <si>
    <t>73.55.48</t>
  </si>
  <si>
    <t>73.55.50</t>
  </si>
  <si>
    <t>73.55.51</t>
  </si>
  <si>
    <t>73.55.66</t>
  </si>
  <si>
    <t>73.55.85</t>
  </si>
  <si>
    <t>73.57.01</t>
  </si>
  <si>
    <t>73.57.04</t>
  </si>
  <si>
    <t>73.57.11</t>
  </si>
  <si>
    <t>73.57.12</t>
  </si>
  <si>
    <t>73.57.13</t>
  </si>
  <si>
    <t>73.57.14</t>
  </si>
  <si>
    <t>73.57.15</t>
  </si>
  <si>
    <t>73.57.21</t>
  </si>
  <si>
    <t>73.57.30</t>
  </si>
  <si>
    <t>73.57.31</t>
  </si>
  <si>
    <t>73.57.32</t>
  </si>
  <si>
    <t>73.57.40</t>
  </si>
  <si>
    <t>73.57.42</t>
  </si>
  <si>
    <t>73.57.50</t>
  </si>
  <si>
    <t>73.58.01</t>
  </si>
  <si>
    <t>73.58.02</t>
  </si>
  <si>
    <t>73.58.04</t>
  </si>
  <si>
    <t>73.58.18</t>
  </si>
  <si>
    <t>73.65.01</t>
  </si>
  <si>
    <t>73.65.05</t>
  </si>
  <si>
    <t>73.65.07</t>
  </si>
  <si>
    <t>73.65.09</t>
  </si>
  <si>
    <t>73.65.10</t>
  </si>
  <si>
    <t>73.65.11</t>
  </si>
  <si>
    <t>73.65.12</t>
  </si>
  <si>
    <t>73.65.15</t>
  </si>
  <si>
    <t>73.65.40</t>
  </si>
  <si>
    <t>73.65.41</t>
  </si>
  <si>
    <t>73.65.42</t>
  </si>
  <si>
    <t>73.65.45</t>
  </si>
  <si>
    <t>73.65.55</t>
  </si>
  <si>
    <t>73.66.01</t>
  </si>
  <si>
    <t>73.66.02</t>
  </si>
  <si>
    <t>73.66.03</t>
  </si>
  <si>
    <t>73.66.04</t>
  </si>
  <si>
    <t>73.66.06</t>
  </si>
  <si>
    <t>73.68.01</t>
  </si>
  <si>
    <t>73.68.10</t>
  </si>
  <si>
    <t>73.68.11</t>
  </si>
  <si>
    <t>73.70.01</t>
  </si>
  <si>
    <t>73.70.02</t>
  </si>
  <si>
    <t>73.71.02</t>
  </si>
  <si>
    <t>73.71.04</t>
  </si>
  <si>
    <t>73.71.10</t>
  </si>
  <si>
    <t>73.72.03</t>
  </si>
  <si>
    <t>73.72.06</t>
  </si>
  <si>
    <t>73.72.07</t>
  </si>
  <si>
    <t>73.72.50</t>
  </si>
  <si>
    <t>73.72.75</t>
  </si>
  <si>
    <t>73.73.01</t>
  </si>
  <si>
    <t>73.73.02</t>
  </si>
  <si>
    <t>73.73.05</t>
  </si>
  <si>
    <t>73.73.07</t>
  </si>
  <si>
    <t>73.73.08</t>
  </si>
  <si>
    <t>73.73.10</t>
  </si>
  <si>
    <t>73.73.15</t>
  </si>
  <si>
    <t>73.73.16</t>
  </si>
  <si>
    <t>73.73.17</t>
  </si>
  <si>
    <t>73.73.20</t>
  </si>
  <si>
    <t>73.73.34</t>
  </si>
  <si>
    <t>73.73.35</t>
  </si>
  <si>
    <t>73.80.10</t>
  </si>
  <si>
    <t>73.80.12</t>
  </si>
  <si>
    <t>73.80.20</t>
  </si>
  <si>
    <t>73.80.21</t>
  </si>
  <si>
    <t>73.80.22</t>
  </si>
  <si>
    <t>73.80.31</t>
  </si>
  <si>
    <t>73.80.35</t>
  </si>
  <si>
    <t>73.80.36</t>
  </si>
  <si>
    <t>73.80.40</t>
  </si>
  <si>
    <t>74.01.01</t>
  </si>
  <si>
    <t>74.01.02</t>
  </si>
  <si>
    <t>74.01.03</t>
  </si>
  <si>
    <t>74.01.04</t>
  </si>
  <si>
    <t>74.01.05</t>
  </si>
  <si>
    <t>74.01.06</t>
  </si>
  <si>
    <t>74.01.07</t>
  </si>
  <si>
    <t>74.01.08</t>
  </si>
  <si>
    <t>74.01.10</t>
  </si>
  <si>
    <t>74.01.14</t>
  </si>
  <si>
    <t>74.01.15</t>
  </si>
  <si>
    <t>74.01.16</t>
  </si>
  <si>
    <t>74.01.17</t>
  </si>
  <si>
    <t>74.01.18</t>
  </si>
  <si>
    <t>74.02.11</t>
  </si>
  <si>
    <t>74.02.12</t>
  </si>
  <si>
    <t>74.02.13</t>
  </si>
  <si>
    <t>74.02.14</t>
  </si>
  <si>
    <t>74.02.15</t>
  </si>
  <si>
    <t>74.02.16</t>
  </si>
  <si>
    <t>74.02.17</t>
  </si>
  <si>
    <t>74.03.01</t>
  </si>
  <si>
    <t>74.03.02</t>
  </si>
  <si>
    <t>74.03.03</t>
  </si>
  <si>
    <t>74.03.04</t>
  </si>
  <si>
    <t>74.03.05</t>
  </si>
  <si>
    <t>74.03.06</t>
  </si>
  <si>
    <t>74.03.10</t>
  </si>
  <si>
    <t>74.04.01</t>
  </si>
  <si>
    <t>74.04.02</t>
  </si>
  <si>
    <t>74.04.03</t>
  </si>
  <si>
    <t>74.04.04</t>
  </si>
  <si>
    <t>74.04.05</t>
  </si>
  <si>
    <t>74.04.06</t>
  </si>
  <si>
    <t>74.04.09</t>
  </si>
  <si>
    <t>74.04.11</t>
  </si>
  <si>
    <t>74.04.12</t>
  </si>
  <si>
    <t>74.04.13</t>
  </si>
  <si>
    <t>74.04.14</t>
  </si>
  <si>
    <t>74.04.15</t>
  </si>
  <si>
    <t>74.04.16</t>
  </si>
  <si>
    <t>74.04.17</t>
  </si>
  <si>
    <t>74.04.18</t>
  </si>
  <si>
    <t>74.04.19</t>
  </si>
  <si>
    <t>74.04.20</t>
  </si>
  <si>
    <t>74.04.21</t>
  </si>
  <si>
    <t>74.04.22</t>
  </si>
  <si>
    <t>74.04.23</t>
  </si>
  <si>
    <t>74.04.24</t>
  </si>
  <si>
    <t>74.04.25</t>
  </si>
  <si>
    <t>74.04.26</t>
  </si>
  <si>
    <t>74.04.27</t>
  </si>
  <si>
    <t>74.04.28</t>
  </si>
  <si>
    <t>74.04.30</t>
  </si>
  <si>
    <t>74.04.31</t>
  </si>
  <si>
    <t>74.04.33</t>
  </si>
  <si>
    <t>74.04.34</t>
  </si>
  <si>
    <t>74.04.35</t>
  </si>
  <si>
    <t>74.04.36</t>
  </si>
  <si>
    <t>74.04.37</t>
  </si>
  <si>
    <t>74.04.40</t>
  </si>
  <si>
    <t>74.04.41</t>
  </si>
  <si>
    <t>74.04.42</t>
  </si>
  <si>
    <t>74.04.43</t>
  </si>
  <si>
    <t>74.04.44</t>
  </si>
  <si>
    <t>74.04.45</t>
  </si>
  <si>
    <t>74.04.48</t>
  </si>
  <si>
    <t>74.04.49</t>
  </si>
  <si>
    <t>74.04.50</t>
  </si>
  <si>
    <t>74.04.51</t>
  </si>
  <si>
    <t>74.04.52</t>
  </si>
  <si>
    <t>74.04.53</t>
  </si>
  <si>
    <t>74.04.56</t>
  </si>
  <si>
    <t>74.04.57</t>
  </si>
  <si>
    <t>74.04.58</t>
  </si>
  <si>
    <t>74.04.59</t>
  </si>
  <si>
    <t>74.04.60</t>
  </si>
  <si>
    <t>74.04.61</t>
  </si>
  <si>
    <t>74.04.65</t>
  </si>
  <si>
    <t>74.04.66</t>
  </si>
  <si>
    <t>74.04.67</t>
  </si>
  <si>
    <t>74.04.68</t>
  </si>
  <si>
    <t>74.04.69</t>
  </si>
  <si>
    <t>74.04.70</t>
  </si>
  <si>
    <t>74.04.75</t>
  </si>
  <si>
    <t>74.04.76</t>
  </si>
  <si>
    <t>74.04.77</t>
  </si>
  <si>
    <t>74.04.78</t>
  </si>
  <si>
    <t>74.04.79</t>
  </si>
  <si>
    <t>74.04.80</t>
  </si>
  <si>
    <t>74.04.85</t>
  </si>
  <si>
    <t>74.04.86</t>
  </si>
  <si>
    <t>74.04.87</t>
  </si>
  <si>
    <t>74.04.90</t>
  </si>
  <si>
    <t>74.04.93</t>
  </si>
  <si>
    <t>74.04.94</t>
  </si>
  <si>
    <t>74.04.95</t>
  </si>
  <si>
    <t>74.04.96</t>
  </si>
  <si>
    <t>74.05.05</t>
  </si>
  <si>
    <t>74.05.07</t>
  </si>
  <si>
    <t>74.05.08</t>
  </si>
  <si>
    <t>74.05.10</t>
  </si>
  <si>
    <t>74.05.11</t>
  </si>
  <si>
    <t>74.05.12</t>
  </si>
  <si>
    <t>74.05.15</t>
  </si>
  <si>
    <t>74.05.18</t>
  </si>
  <si>
    <t>74.05.19</t>
  </si>
  <si>
    <t>74.05.20</t>
  </si>
  <si>
    <t>74.05.21</t>
  </si>
  <si>
    <t>74.05.30</t>
  </si>
  <si>
    <t>74.05.31</t>
  </si>
  <si>
    <t>74.05.32</t>
  </si>
  <si>
    <t>74.05.35</t>
  </si>
  <si>
    <t>74.05.37</t>
  </si>
  <si>
    <t>74.05.38</t>
  </si>
  <si>
    <t>74.05.39</t>
  </si>
  <si>
    <t>74.05.40</t>
  </si>
  <si>
    <t>74.05.41</t>
  </si>
  <si>
    <t>74.05.45</t>
  </si>
  <si>
    <t>74.05.46</t>
  </si>
  <si>
    <t>74.05.47</t>
  </si>
  <si>
    <t>74.05.48</t>
  </si>
  <si>
    <t>74.05.49</t>
  </si>
  <si>
    <t>74.05.50</t>
  </si>
  <si>
    <t>74.05.60</t>
  </si>
  <si>
    <t>74.05.61</t>
  </si>
  <si>
    <t>74.08.04</t>
  </si>
  <si>
    <t>74.08.05</t>
  </si>
  <si>
    <t>74.08.06</t>
  </si>
  <si>
    <t>74.08.07</t>
  </si>
  <si>
    <t>74.08.08</t>
  </si>
  <si>
    <t>74.08.09</t>
  </si>
  <si>
    <t>74.08.10</t>
  </si>
  <si>
    <t>74.08.12</t>
  </si>
  <si>
    <t>74.08.14</t>
  </si>
  <si>
    <t>74.08.16</t>
  </si>
  <si>
    <t>74.08.17</t>
  </si>
  <si>
    <t>74.08.18</t>
  </si>
  <si>
    <t>74.08.19</t>
  </si>
  <si>
    <t>74.08.20</t>
  </si>
  <si>
    <t>74.08.21</t>
  </si>
  <si>
    <t>74.08.22</t>
  </si>
  <si>
    <t>74.08.23</t>
  </si>
  <si>
    <t>74.08.24</t>
  </si>
  <si>
    <t>74.08.25</t>
  </si>
  <si>
    <t>74.08.26</t>
  </si>
  <si>
    <t>74.08.27</t>
  </si>
  <si>
    <t>74.08.28</t>
  </si>
  <si>
    <t>74.08.29</t>
  </si>
  <si>
    <t>74.08.30</t>
  </si>
  <si>
    <t>74.08.31</t>
  </si>
  <si>
    <t>74.08.33</t>
  </si>
  <si>
    <t>74.08.34</t>
  </si>
  <si>
    <t>74.08.35</t>
  </si>
  <si>
    <t>74.08.36</t>
  </si>
  <si>
    <t>74.08.37</t>
  </si>
  <si>
    <t>74.08.38</t>
  </si>
  <si>
    <t>74.08.39</t>
  </si>
  <si>
    <t>74.08.42</t>
  </si>
  <si>
    <t>74.08.43</t>
  </si>
  <si>
    <t>74.08.44</t>
  </si>
  <si>
    <t>74.08.46</t>
  </si>
  <si>
    <t>74.08.47</t>
  </si>
  <si>
    <t>74.08.50</t>
  </si>
  <si>
    <t>74.08.51</t>
  </si>
  <si>
    <t>74.08.52</t>
  </si>
  <si>
    <t>74.08.53</t>
  </si>
  <si>
    <t>74.08.76</t>
  </si>
  <si>
    <t>74.09.02</t>
  </si>
  <si>
    <t>74.09.03</t>
  </si>
  <si>
    <t>74.09.22</t>
  </si>
  <si>
    <t>74.09.23</t>
  </si>
  <si>
    <t>74.09.51</t>
  </si>
  <si>
    <t>74.10.22</t>
  </si>
  <si>
    <t>74.10.23</t>
  </si>
  <si>
    <t>74.10.24</t>
  </si>
  <si>
    <t>74.10.25</t>
  </si>
  <si>
    <t>74.10.26</t>
  </si>
  <si>
    <t>74.10.28</t>
  </si>
  <si>
    <t>74.10.32</t>
  </si>
  <si>
    <t>74.10.33</t>
  </si>
  <si>
    <t>74.10.35</t>
  </si>
  <si>
    <t>74.10.54</t>
  </si>
  <si>
    <t>74.10.55</t>
  </si>
  <si>
    <t>74.12.39</t>
  </si>
  <si>
    <t>74.12.40</t>
  </si>
  <si>
    <t>74.12.41</t>
  </si>
  <si>
    <t>74.13.26</t>
  </si>
  <si>
    <t>74.13.27</t>
  </si>
  <si>
    <t>74.13.28</t>
  </si>
  <si>
    <t>74.13.49</t>
  </si>
  <si>
    <t>74.13.50</t>
  </si>
  <si>
    <t>74.13.51</t>
  </si>
  <si>
    <t>74.14.04</t>
  </si>
  <si>
    <t>74.14.05</t>
  </si>
  <si>
    <t>74.14.06</t>
  </si>
  <si>
    <t>74.14.07</t>
  </si>
  <si>
    <t>74.14.08</t>
  </si>
  <si>
    <t>74.14.11</t>
  </si>
  <si>
    <t>74.16.01</t>
  </si>
  <si>
    <t>74.16.02</t>
  </si>
  <si>
    <t>74.16.03</t>
  </si>
  <si>
    <t>74.16.04</t>
  </si>
  <si>
    <t>74.16.05</t>
  </si>
  <si>
    <t>74.16.06</t>
  </si>
  <si>
    <t>74.16.07</t>
  </si>
  <si>
    <t>74.16.08</t>
  </si>
  <si>
    <t>74.16.09</t>
  </si>
  <si>
    <t>74.16.10</t>
  </si>
  <si>
    <t>74.16.11</t>
  </si>
  <si>
    <t>74.16.12</t>
  </si>
  <si>
    <t>74.16.37</t>
  </si>
  <si>
    <t>74.16.38</t>
  </si>
  <si>
    <t>74.16.39</t>
  </si>
  <si>
    <t>74.16.40</t>
  </si>
  <si>
    <t>74.16.41</t>
  </si>
  <si>
    <t>74.16.42</t>
  </si>
  <si>
    <t>74.16.43</t>
  </si>
  <si>
    <t>74.16.44</t>
  </si>
  <si>
    <t>74.16.45</t>
  </si>
  <si>
    <t>74.16.46</t>
  </si>
  <si>
    <t>74.16.47</t>
  </si>
  <si>
    <t>74.16.48</t>
  </si>
  <si>
    <t>74.17.10</t>
  </si>
  <si>
    <t>74.17.11</t>
  </si>
  <si>
    <t>74.17.12</t>
  </si>
  <si>
    <t>74.17.13</t>
  </si>
  <si>
    <t>74.17.14</t>
  </si>
  <si>
    <t>74.17.15</t>
  </si>
  <si>
    <t>74.17.16</t>
  </si>
  <si>
    <t>74.17.21</t>
  </si>
  <si>
    <t>74.17.54</t>
  </si>
  <si>
    <t>74.17.64</t>
  </si>
  <si>
    <t>74.17.66</t>
  </si>
  <si>
    <t>74.19.02</t>
  </si>
  <si>
    <t>74.19.03</t>
  </si>
  <si>
    <t>74.19.04</t>
  </si>
  <si>
    <t>74.19.05</t>
  </si>
  <si>
    <t>74.19.06</t>
  </si>
  <si>
    <t>74.19.20</t>
  </si>
  <si>
    <t>74.19.22</t>
  </si>
  <si>
    <t>74.19.24</t>
  </si>
  <si>
    <t>74.19.30</t>
  </si>
  <si>
    <t>74.19.31</t>
  </si>
  <si>
    <t>74.19.32</t>
  </si>
  <si>
    <t>74.19.33</t>
  </si>
  <si>
    <t>74.19.35</t>
  </si>
  <si>
    <t>74.19.36</t>
  </si>
  <si>
    <t>74.21.15</t>
  </si>
  <si>
    <t>74.21.53</t>
  </si>
  <si>
    <t>74.21.54</t>
  </si>
  <si>
    <t>74.21.68</t>
  </si>
  <si>
    <t>74.21.69</t>
  </si>
  <si>
    <t>74.21.70</t>
  </si>
  <si>
    <t>74.21.75</t>
  </si>
  <si>
    <t>74.24.01</t>
  </si>
  <si>
    <t>74.24.02</t>
  </si>
  <si>
    <t>74.24.03</t>
  </si>
  <si>
    <t>74.24.04</t>
  </si>
  <si>
    <t>74.24.05</t>
  </si>
  <si>
    <t>74.24.07</t>
  </si>
  <si>
    <t>74.24.12</t>
  </si>
  <si>
    <t>74.24.14</t>
  </si>
  <si>
    <t>74.24.16</t>
  </si>
  <si>
    <t>74.24.18</t>
  </si>
  <si>
    <t>74.24.19</t>
  </si>
  <si>
    <t>74.24.20</t>
  </si>
  <si>
    <t>74.24.26</t>
  </si>
  <si>
    <t>74.24.31</t>
  </si>
  <si>
    <t>74.24.33</t>
  </si>
  <si>
    <t>74.24.43</t>
  </si>
  <si>
    <t>74.24.45</t>
  </si>
  <si>
    <t>74.24.46</t>
  </si>
  <si>
    <t>74.24.48</t>
  </si>
  <si>
    <t>74.24.49</t>
  </si>
  <si>
    <t>74.24.50</t>
  </si>
  <si>
    <t>74.24.51</t>
  </si>
  <si>
    <t>74.24.57</t>
  </si>
  <si>
    <t>74.24.62</t>
  </si>
  <si>
    <t>74.24.63</t>
  </si>
  <si>
    <t>74.24.64</t>
  </si>
  <si>
    <t>74.24.65</t>
  </si>
  <si>
    <t>74.24.66</t>
  </si>
  <si>
    <t>74.24.68</t>
  </si>
  <si>
    <t>74.24.70</t>
  </si>
  <si>
    <t>74.24.71</t>
  </si>
  <si>
    <t>74.24.75</t>
  </si>
  <si>
    <t>74.24.76</t>
  </si>
  <si>
    <t>74.24.77</t>
  </si>
  <si>
    <t>74.24.78</t>
  </si>
  <si>
    <t>74.24.79</t>
  </si>
  <si>
    <t>74.24.80</t>
  </si>
  <si>
    <t>74.25.01</t>
  </si>
  <si>
    <t>74.25.02</t>
  </si>
  <si>
    <t>74.25.03</t>
  </si>
  <si>
    <t>74.25.04</t>
  </si>
  <si>
    <t>74.25.10</t>
  </si>
  <si>
    <t>74.25.11</t>
  </si>
  <si>
    <t>74.25.12</t>
  </si>
  <si>
    <t>74.26.03</t>
  </si>
  <si>
    <t>74.26.04</t>
  </si>
  <si>
    <t>74.26.05</t>
  </si>
  <si>
    <t>74.26.06</t>
  </si>
  <si>
    <t>74.26.07</t>
  </si>
  <si>
    <t>74.26.08</t>
  </si>
  <si>
    <t>74.26.09</t>
  </si>
  <si>
    <t>74.26.11</t>
  </si>
  <si>
    <t>74.26.13</t>
  </si>
  <si>
    <t>74.26.15</t>
  </si>
  <si>
    <t>74.26.16</t>
  </si>
  <si>
    <t>74.26.23</t>
  </si>
  <si>
    <t>74.28.03</t>
  </si>
  <si>
    <t>74.28.10</t>
  </si>
  <si>
    <t>74.28.11</t>
  </si>
  <si>
    <t>74.30.12</t>
  </si>
  <si>
    <t>74.31.10</t>
  </si>
  <si>
    <t>74.31.15</t>
  </si>
  <si>
    <t>74.31.18</t>
  </si>
  <si>
    <t>74.31.21</t>
  </si>
  <si>
    <t>74.31.24</t>
  </si>
  <si>
    <t>74.31.25</t>
  </si>
  <si>
    <t>74.31.26</t>
  </si>
  <si>
    <t>74.31.27</t>
  </si>
  <si>
    <t>74.31.29</t>
  </si>
  <si>
    <t>74.31.30</t>
  </si>
  <si>
    <t>74.31.31</t>
  </si>
  <si>
    <t>74.31.32</t>
  </si>
  <si>
    <t>74.31.33</t>
  </si>
  <si>
    <t>74.31.34</t>
  </si>
  <si>
    <t>74.31.35</t>
  </si>
  <si>
    <t>74.31.45</t>
  </si>
  <si>
    <t>74.31.50</t>
  </si>
  <si>
    <t>74.31.53</t>
  </si>
  <si>
    <t>74.32.01</t>
  </si>
  <si>
    <t>74.32.03</t>
  </si>
  <si>
    <t>74.32.05</t>
  </si>
  <si>
    <t>74.33.01</t>
  </si>
  <si>
    <t>74.33.02</t>
  </si>
  <si>
    <t>74.35.03</t>
  </si>
  <si>
    <t>74.35.04</t>
  </si>
  <si>
    <t>74.35.20</t>
  </si>
  <si>
    <t>74.35.31</t>
  </si>
  <si>
    <t>74.35.34</t>
  </si>
  <si>
    <t>74.35.51</t>
  </si>
  <si>
    <t>74.36.01</t>
  </si>
  <si>
    <t>74.36.02</t>
  </si>
  <si>
    <t>74.36.07</t>
  </si>
  <si>
    <t>74.36.08</t>
  </si>
  <si>
    <t>74.36.09</t>
  </si>
  <si>
    <t>74.36.10</t>
  </si>
  <si>
    <t>74.36.11</t>
  </si>
  <si>
    <t>74.36.14</t>
  </si>
  <si>
    <t>74.36.32</t>
  </si>
  <si>
    <t>74.36.34</t>
  </si>
  <si>
    <t>74.36.35</t>
  </si>
  <si>
    <t>74.36.36</t>
  </si>
  <si>
    <t>74.36.37</t>
  </si>
  <si>
    <t>74.36.38</t>
  </si>
  <si>
    <t>74.36.39</t>
  </si>
  <si>
    <t>74.36.41</t>
  </si>
  <si>
    <t>74.36.42</t>
  </si>
  <si>
    <t>74.36.43</t>
  </si>
  <si>
    <t>74.36.44</t>
  </si>
  <si>
    <t>74.36.45</t>
  </si>
  <si>
    <t>74.36.46</t>
  </si>
  <si>
    <t>74.36.47</t>
  </si>
  <si>
    <t>74.36.48</t>
  </si>
  <si>
    <t>74.36.49</t>
  </si>
  <si>
    <t>74.36.50</t>
  </si>
  <si>
    <t>74.36.51</t>
  </si>
  <si>
    <t>74.36.52</t>
  </si>
  <si>
    <t>74.36.53</t>
  </si>
  <si>
    <t>74.36.54</t>
  </si>
  <si>
    <t>74.37.04</t>
  </si>
  <si>
    <t>74.37.05</t>
  </si>
  <si>
    <t>74.38.01</t>
  </si>
  <si>
    <t>74.38.02</t>
  </si>
  <si>
    <t>74.38.03</t>
  </si>
  <si>
    <t>74.38.04</t>
  </si>
  <si>
    <t>74.38.05</t>
  </si>
  <si>
    <t>74.38.06</t>
  </si>
  <si>
    <t>74.38.07</t>
  </si>
  <si>
    <t>74.38.08</t>
  </si>
  <si>
    <t>74.38.09</t>
  </si>
  <si>
    <t>74.38.19</t>
  </si>
  <si>
    <t>74.38.20</t>
  </si>
  <si>
    <t>74.38.21</t>
  </si>
  <si>
    <t>74.38.22</t>
  </si>
  <si>
    <t>74.38.23</t>
  </si>
  <si>
    <t>74.38.27</t>
  </si>
  <si>
    <t>74.38.29</t>
  </si>
  <si>
    <t>74.38.36</t>
  </si>
  <si>
    <t>74.38.37</t>
  </si>
  <si>
    <t>74.38.38</t>
  </si>
  <si>
    <t>74.38.39</t>
  </si>
  <si>
    <t>74.38.41</t>
  </si>
  <si>
    <t>74.38.42</t>
  </si>
  <si>
    <t>74.38.46</t>
  </si>
  <si>
    <t>74.38.47</t>
  </si>
  <si>
    <t>74.38.48</t>
  </si>
  <si>
    <t>74.38.49</t>
  </si>
  <si>
    <t>74.38.50</t>
  </si>
  <si>
    <t>74.38.51</t>
  </si>
  <si>
    <t>74.38.52</t>
  </si>
  <si>
    <t>74.38.53</t>
  </si>
  <si>
    <t>74.38.54</t>
  </si>
  <si>
    <t>74.38.55</t>
  </si>
  <si>
    <t>74.38.56</t>
  </si>
  <si>
    <t>74.38.57</t>
  </si>
  <si>
    <t>74.38.77</t>
  </si>
  <si>
    <t>74.44.15</t>
  </si>
  <si>
    <t>74.44.29</t>
  </si>
  <si>
    <t>74.44.31</t>
  </si>
  <si>
    <t>74.44.32</t>
  </si>
  <si>
    <t>74.44.35</t>
  </si>
  <si>
    <t>74.46.03</t>
  </si>
  <si>
    <t>74.46.11</t>
  </si>
  <si>
    <t>74.46.13</t>
  </si>
  <si>
    <t>74.51.01</t>
  </si>
  <si>
    <t>74.51.02</t>
  </si>
  <si>
    <t>74.51.03</t>
  </si>
  <si>
    <t>74.51.04</t>
  </si>
  <si>
    <t>74.51.05</t>
  </si>
  <si>
    <t>74.51.06</t>
  </si>
  <si>
    <t>74.51.07</t>
  </si>
  <si>
    <t>74.51.08</t>
  </si>
  <si>
    <t>74.51.10</t>
  </si>
  <si>
    <t>74.51.11</t>
  </si>
  <si>
    <t>74.51.12</t>
  </si>
  <si>
    <t>74.51.13</t>
  </si>
  <si>
    <t>74.51.14</t>
  </si>
  <si>
    <t>74.51.15</t>
  </si>
  <si>
    <t>74.51.16</t>
  </si>
  <si>
    <t>74.51.17</t>
  </si>
  <si>
    <t>74.51.18</t>
  </si>
  <si>
    <t>74.51.20</t>
  </si>
  <si>
    <t>74.51.21</t>
  </si>
  <si>
    <t>74.51.22</t>
  </si>
  <si>
    <t>74.51.23</t>
  </si>
  <si>
    <t>74.51.24</t>
  </si>
  <si>
    <t>74.51.25</t>
  </si>
  <si>
    <t>74.51.26</t>
  </si>
  <si>
    <t>74.51.27</t>
  </si>
  <si>
    <t>74.51.28</t>
  </si>
  <si>
    <t>74.51.29</t>
  </si>
  <si>
    <t>74.51.30</t>
  </si>
  <si>
    <t>74.51.32</t>
  </si>
  <si>
    <t>74.51.34</t>
  </si>
  <si>
    <t>74.51.35</t>
  </si>
  <si>
    <t>74.51.37</t>
  </si>
  <si>
    <t>74.51.39</t>
  </si>
  <si>
    <t>74.51.51</t>
  </si>
  <si>
    <t>74.51.52</t>
  </si>
  <si>
    <t>74.51.53</t>
  </si>
  <si>
    <t>74.51.54</t>
  </si>
  <si>
    <t>74.51.60</t>
  </si>
  <si>
    <t>74.51.67</t>
  </si>
  <si>
    <t>74.51.81</t>
  </si>
  <si>
    <t>74.60.10</t>
  </si>
  <si>
    <t>75.01.05</t>
  </si>
  <si>
    <t>75.01.07</t>
  </si>
  <si>
    <t>75.01.08</t>
  </si>
  <si>
    <t>75.01.09</t>
  </si>
  <si>
    <t>75.01.10</t>
  </si>
  <si>
    <t>75.03.03</t>
  </si>
  <si>
    <t>75.03.25</t>
  </si>
  <si>
    <t>75.05.08</t>
  </si>
  <si>
    <t>75.07.05</t>
  </si>
  <si>
    <t>75.07.22</t>
  </si>
  <si>
    <t>75.07.40</t>
  </si>
  <si>
    <t>75.07.45</t>
  </si>
  <si>
    <t>75.07.55</t>
  </si>
  <si>
    <t>75.13.07</t>
  </si>
  <si>
    <t>75.14.01</t>
  </si>
  <si>
    <t>75.15.05</t>
  </si>
  <si>
    <t>75.15.06</t>
  </si>
  <si>
    <t>75.15.07</t>
  </si>
  <si>
    <t>75.15.10</t>
  </si>
  <si>
    <t>75.18.05</t>
  </si>
  <si>
    <t>75.18.08</t>
  </si>
  <si>
    <t>75.18.11</t>
  </si>
  <si>
    <t>75.18.15</t>
  </si>
  <si>
    <t>75.18.20</t>
  </si>
  <si>
    <t>75.18.30</t>
  </si>
  <si>
    <t>75.20.05</t>
  </si>
  <si>
    <t>75.25.05</t>
  </si>
  <si>
    <t>75.40.05</t>
  </si>
  <si>
    <t>75.50.05</t>
  </si>
  <si>
    <t>75.50.20</t>
  </si>
  <si>
    <t>75.60.05</t>
  </si>
  <si>
    <t>75.60.15</t>
  </si>
  <si>
    <t>76.04.15</t>
  </si>
  <si>
    <t>76.04.18</t>
  </si>
  <si>
    <t>76.04.21</t>
  </si>
  <si>
    <t>76.04.41</t>
  </si>
  <si>
    <t>76.04.44</t>
  </si>
  <si>
    <t>76.04.47</t>
  </si>
  <si>
    <t>76.04.56</t>
  </si>
  <si>
    <t>76.04.67</t>
  </si>
  <si>
    <t>76.04.70</t>
  </si>
  <si>
    <t>76.04.73</t>
  </si>
  <si>
    <t>76.07.15</t>
  </si>
  <si>
    <t>76.07.18</t>
  </si>
  <si>
    <t>76.07.21</t>
  </si>
  <si>
    <t>76.07.41</t>
  </si>
  <si>
    <t>76.07.44</t>
  </si>
  <si>
    <t>76.07.47</t>
  </si>
  <si>
    <t>76.07.67</t>
  </si>
  <si>
    <t>76.07.70</t>
  </si>
  <si>
    <t>76.07.73</t>
  </si>
  <si>
    <t>76.10.01</t>
  </si>
  <si>
    <t>76.10.06</t>
  </si>
  <si>
    <t>76.10.08</t>
  </si>
  <si>
    <t>76.12.05</t>
  </si>
  <si>
    <t>76.12.07</t>
  </si>
  <si>
    <t>76.12.09</t>
  </si>
  <si>
    <t>76.12.53</t>
  </si>
  <si>
    <t>76.12.54</t>
  </si>
  <si>
    <t>76.14.07</t>
  </si>
  <si>
    <t>76.15.04</t>
  </si>
  <si>
    <t>76.15.10</t>
  </si>
  <si>
    <t>76.15.11</t>
  </si>
  <si>
    <t>76.15.69</t>
  </si>
  <si>
    <t>76.20.01</t>
  </si>
  <si>
    <t>76.30.01</t>
  </si>
  <si>
    <t>76.30.02</t>
  </si>
  <si>
    <t>76.46.01</t>
  </si>
  <si>
    <t>76.46.02</t>
  </si>
  <si>
    <t>76.46.03</t>
  </si>
  <si>
    <t>76.46.04</t>
  </si>
  <si>
    <t>77.05.51</t>
  </si>
  <si>
    <t>77.05.82</t>
  </si>
  <si>
    <t>77.09.10</t>
  </si>
  <si>
    <t>77.10.01</t>
  </si>
  <si>
    <t>77.10.90</t>
  </si>
  <si>
    <t>77.50.35</t>
  </si>
  <si>
    <t>77.90.34</t>
  </si>
  <si>
    <t>78.05.01</t>
  </si>
  <si>
    <t>78.05.02</t>
  </si>
  <si>
    <t>78.13.01</t>
  </si>
  <si>
    <t>78.13.09</t>
  </si>
  <si>
    <t>78.13.15</t>
  </si>
  <si>
    <t>78.13.53</t>
  </si>
  <si>
    <t>78.50.01</t>
  </si>
  <si>
    <t>79.02.05</t>
  </si>
  <si>
    <t>79.02.12</t>
  </si>
  <si>
    <t>79.08.05</t>
  </si>
  <si>
    <t>79.10.03</t>
  </si>
  <si>
    <t>79.10.04</t>
  </si>
  <si>
    <t>79.10.05</t>
  </si>
  <si>
    <t>79.10.06</t>
  </si>
  <si>
    <t>79.10.07</t>
  </si>
  <si>
    <t>79.10.08</t>
  </si>
  <si>
    <t>79.16.05</t>
  </si>
  <si>
    <t>79.16.12</t>
  </si>
  <si>
    <t>79.22.05</t>
  </si>
  <si>
    <t>79.22.07</t>
  </si>
  <si>
    <t>79.22.11</t>
  </si>
  <si>
    <t>79.22.20</t>
  </si>
  <si>
    <t>80.02.22</t>
  </si>
  <si>
    <t>80.04.53</t>
  </si>
  <si>
    <t>80.04.54</t>
  </si>
  <si>
    <t>80.04.55</t>
  </si>
  <si>
    <t>80.04.56</t>
  </si>
  <si>
    <t>80.04.57</t>
  </si>
  <si>
    <t>80.04.58</t>
  </si>
  <si>
    <t>80.04.59</t>
  </si>
  <si>
    <t>80.04.61</t>
  </si>
  <si>
    <t>80.04.64</t>
  </si>
  <si>
    <t>80.04.73</t>
  </si>
  <si>
    <t>80.04.74</t>
  </si>
  <si>
    <t>80.04.75</t>
  </si>
  <si>
    <t>80.04.76</t>
  </si>
  <si>
    <t>80.04.77</t>
  </si>
  <si>
    <t>80.04.78</t>
  </si>
  <si>
    <t>80.04.79</t>
  </si>
  <si>
    <t>80.04.81</t>
  </si>
  <si>
    <t>80.04.84</t>
  </si>
  <si>
    <t>80.04.91</t>
  </si>
  <si>
    <t>80.04.92</t>
  </si>
  <si>
    <t>80.04.93</t>
  </si>
  <si>
    <t>80.04.95</t>
  </si>
  <si>
    <t>80.04.97</t>
  </si>
  <si>
    <t>80.04.99</t>
  </si>
  <si>
    <t>80.05.14</t>
  </si>
  <si>
    <t>80.05.15</t>
  </si>
  <si>
    <t>80.05.16</t>
  </si>
  <si>
    <t>80.05.17</t>
  </si>
  <si>
    <t>80.05.18</t>
  </si>
  <si>
    <t>80.05.19</t>
  </si>
  <si>
    <t>80.05.20</t>
  </si>
  <si>
    <t>80.05.25</t>
  </si>
  <si>
    <t>80.06.07</t>
  </si>
  <si>
    <t>80.10.04</t>
  </si>
  <si>
    <t>80.10.05</t>
  </si>
  <si>
    <t>80.10.06</t>
  </si>
  <si>
    <t>80.10.07</t>
  </si>
  <si>
    <t>80.10.08</t>
  </si>
  <si>
    <t>80.35.29</t>
  </si>
  <si>
    <t>80.35.30</t>
  </si>
  <si>
    <t>80.35.35</t>
  </si>
  <si>
    <t>80.35.40</t>
  </si>
  <si>
    <t>80.35.50</t>
  </si>
  <si>
    <t>80.37.40</t>
  </si>
  <si>
    <t>80.37.41</t>
  </si>
  <si>
    <t>80.37.42</t>
  </si>
  <si>
    <t>80.37.44</t>
  </si>
  <si>
    <t>80.40.20</t>
  </si>
  <si>
    <t>80.40.22</t>
  </si>
  <si>
    <t>80.40.25</t>
  </si>
  <si>
    <t>80.40.27</t>
  </si>
  <si>
    <t>80.40.28</t>
  </si>
  <si>
    <t>80.90.10</t>
  </si>
  <si>
    <t>81.02.02</t>
  </si>
  <si>
    <t>81.02.03</t>
  </si>
  <si>
    <t>81.04.05</t>
  </si>
  <si>
    <t>81.08.05</t>
  </si>
  <si>
    <t>81.20.03</t>
  </si>
  <si>
    <t>81.50.05</t>
  </si>
  <si>
    <t>82.05.05</t>
  </si>
  <si>
    <t>82.07.06</t>
  </si>
  <si>
    <t>82.07.08</t>
  </si>
  <si>
    <t>82.07.09</t>
  </si>
  <si>
    <t>82.07.10</t>
  </si>
  <si>
    <t>82.07.11</t>
  </si>
  <si>
    <t>82.07.12</t>
  </si>
  <si>
    <t>82.07.13</t>
  </si>
  <si>
    <t>82.07.14</t>
  </si>
  <si>
    <t>82.07.15</t>
  </si>
  <si>
    <t>82.11.05</t>
  </si>
  <si>
    <t>82.13.05</t>
  </si>
  <si>
    <t>82.13.10</t>
  </si>
  <si>
    <t>82.13.11</t>
  </si>
  <si>
    <t>82.13.20</t>
  </si>
  <si>
    <t>82.15.05</t>
  </si>
  <si>
    <t>82.15.07</t>
  </si>
  <si>
    <t>82.15.08</t>
  </si>
  <si>
    <t>82.15.09</t>
  </si>
  <si>
    <t>82.17.03</t>
  </si>
  <si>
    <t>82.17.05</t>
  </si>
  <si>
    <t>82.17.09</t>
  </si>
  <si>
    <t>82.17.10</t>
  </si>
  <si>
    <t>82.17.50</t>
  </si>
  <si>
    <t>82.17.60</t>
  </si>
  <si>
    <t>82.23.69</t>
  </si>
  <si>
    <t>82.44.05</t>
  </si>
  <si>
    <t>82.45.04</t>
  </si>
  <si>
    <t>82.47.04</t>
  </si>
  <si>
    <t>82.49.02</t>
  </si>
  <si>
    <t>82.59.05</t>
  </si>
  <si>
    <t>82.59.10</t>
  </si>
  <si>
    <t>82.70.05</t>
  </si>
  <si>
    <t>82.70.06</t>
  </si>
  <si>
    <t>83.04.01</t>
  </si>
  <si>
    <t>83.05.05</t>
  </si>
  <si>
    <t>83.05.08</t>
  </si>
  <si>
    <t>83.05.19</t>
  </si>
  <si>
    <t>83.05.20</t>
  </si>
  <si>
    <t>83.05.21</t>
  </si>
  <si>
    <t>83.05.23</t>
  </si>
  <si>
    <t>83.05.25</t>
  </si>
  <si>
    <t>83.07.01</t>
  </si>
  <si>
    <t>83.07.26</t>
  </si>
  <si>
    <t>83.11.22</t>
  </si>
  <si>
    <t>83.11.26</t>
  </si>
  <si>
    <t>83.11.27</t>
  </si>
  <si>
    <t>83.11.28</t>
  </si>
  <si>
    <t>83.11.29</t>
  </si>
  <si>
    <t>83.17.01</t>
  </si>
  <si>
    <t>83.17.05</t>
  </si>
  <si>
    <t>83.17.10</t>
  </si>
  <si>
    <t>83.17.12</t>
  </si>
  <si>
    <t>83.17.20</t>
  </si>
  <si>
    <t>83.17.22</t>
  </si>
  <si>
    <t>83.17.23</t>
  </si>
  <si>
    <t>83.17.24</t>
  </si>
  <si>
    <t>83.17.25</t>
  </si>
  <si>
    <t>83.17.26</t>
  </si>
  <si>
    <t>83.17.27</t>
  </si>
  <si>
    <t>83.17.28</t>
  </si>
  <si>
    <t>83.17.29</t>
  </si>
  <si>
    <t>83.17.31</t>
  </si>
  <si>
    <t>83.17.39</t>
  </si>
  <si>
    <t>83.17.40</t>
  </si>
  <si>
    <t>83.17.41</t>
  </si>
  <si>
    <t>83.17.42</t>
  </si>
  <si>
    <t>83.17.49</t>
  </si>
  <si>
    <t>83.17.50</t>
  </si>
  <si>
    <t>83.17.51</t>
  </si>
  <si>
    <t>83.17.52</t>
  </si>
  <si>
    <t>83.17.53</t>
  </si>
  <si>
    <t>83.17.54</t>
  </si>
  <si>
    <t>83.17.57</t>
  </si>
  <si>
    <t>83.17.65</t>
  </si>
  <si>
    <t>83.17.66</t>
  </si>
  <si>
    <t>83.17.67</t>
  </si>
  <si>
    <t>83.17.68</t>
  </si>
  <si>
    <t>83.17.69</t>
  </si>
  <si>
    <t>83.23.10</t>
  </si>
  <si>
    <t>83.25.05</t>
  </si>
  <si>
    <t>83.25.10</t>
  </si>
  <si>
    <t>83.25.15</t>
  </si>
  <si>
    <t>83.25.28</t>
  </si>
  <si>
    <t>83.25.39</t>
  </si>
  <si>
    <t>83.25.40</t>
  </si>
  <si>
    <t>83.25.45</t>
  </si>
  <si>
    <t>83.25.47</t>
  </si>
  <si>
    <t>83.25.50</t>
  </si>
  <si>
    <t>83.30.01</t>
  </si>
  <si>
    <t>83.30.02</t>
  </si>
  <si>
    <t>83.30.03</t>
  </si>
  <si>
    <t>83.30.04</t>
  </si>
  <si>
    <t>83.30.20</t>
  </si>
  <si>
    <t>83.40.01</t>
  </si>
  <si>
    <t>83.40.02</t>
  </si>
  <si>
    <t>83.40.03</t>
  </si>
  <si>
    <t>83.40.04</t>
  </si>
  <si>
    <t>83.40.05</t>
  </si>
  <si>
    <t>84.20.01</t>
  </si>
  <si>
    <t>84.20.02</t>
  </si>
  <si>
    <t>84.20.03</t>
  </si>
  <si>
    <t>84.20.20</t>
  </si>
  <si>
    <t>89.05.01</t>
  </si>
  <si>
    <t>89.06.22</t>
  </si>
  <si>
    <t>89.06.24</t>
  </si>
  <si>
    <t>89.06.26</t>
  </si>
  <si>
    <t>89.06.27</t>
  </si>
  <si>
    <t>89.06.28</t>
  </si>
  <si>
    <t>89.06.30</t>
  </si>
  <si>
    <t>89.06.59</t>
  </si>
  <si>
    <t>89.07.09</t>
  </si>
  <si>
    <t>89.07.12</t>
  </si>
  <si>
    <t>89.07.13</t>
  </si>
  <si>
    <t>89.07.15</t>
  </si>
  <si>
    <t>89.18.01</t>
  </si>
  <si>
    <t>89.18.02</t>
  </si>
  <si>
    <t>89.18.03</t>
  </si>
  <si>
    <t>89.18.04</t>
  </si>
  <si>
    <t>89.18.05</t>
  </si>
  <si>
    <t>89.18.06</t>
  </si>
  <si>
    <t>89.20.01</t>
  </si>
  <si>
    <t>89.20.05</t>
  </si>
  <si>
    <t>89.20.09</t>
  </si>
  <si>
    <t>89.20.65</t>
  </si>
  <si>
    <t>89.20.67</t>
  </si>
  <si>
    <t>89.20.69</t>
  </si>
  <si>
    <t>89.20.73</t>
  </si>
  <si>
    <t>89.20.75</t>
  </si>
  <si>
    <t>89.20.80</t>
  </si>
  <si>
    <t>89.20.81</t>
  </si>
  <si>
    <t>89.20.82</t>
  </si>
  <si>
    <t>89.20.83</t>
  </si>
  <si>
    <t>89.20.84</t>
  </si>
  <si>
    <t>89.20.85</t>
  </si>
  <si>
    <t>89.20.86</t>
  </si>
  <si>
    <t>89.20.87</t>
  </si>
  <si>
    <t>89.20.88</t>
  </si>
  <si>
    <t>89.20.90</t>
  </si>
  <si>
    <t>89.20.93</t>
  </si>
  <si>
    <t>89.21.01</t>
  </si>
  <si>
    <t>89.21.02</t>
  </si>
  <si>
    <t>89.21.03</t>
  </si>
  <si>
    <t>89.21.04</t>
  </si>
  <si>
    <t>89.21.05</t>
  </si>
  <si>
    <t>89.21.06</t>
  </si>
  <si>
    <t>89.23.01</t>
  </si>
  <si>
    <t>89.23.05</t>
  </si>
  <si>
    <t>89.23.11</t>
  </si>
  <si>
    <t>89.23.23</t>
  </si>
  <si>
    <t>89.23.35</t>
  </si>
  <si>
    <t>89.23.41</t>
  </si>
  <si>
    <t>89.23.47</t>
  </si>
  <si>
    <t>89.23.53</t>
  </si>
  <si>
    <t>89.34.06</t>
  </si>
  <si>
    <t>89.34.07</t>
  </si>
  <si>
    <t>89.34.08</t>
  </si>
  <si>
    <t>89.34.30</t>
  </si>
  <si>
    <t>89.34.31</t>
  </si>
  <si>
    <t>89.34.32</t>
  </si>
  <si>
    <t>89.34.33</t>
  </si>
  <si>
    <t>89.34.34</t>
  </si>
  <si>
    <t>89.34.40</t>
  </si>
  <si>
    <t>89.34.42</t>
  </si>
  <si>
    <t>89.34.44</t>
  </si>
  <si>
    <t>89.34.46</t>
  </si>
  <si>
    <t>89.34.48</t>
  </si>
  <si>
    <t>89.34.50</t>
  </si>
  <si>
    <t>89.34.52</t>
  </si>
  <si>
    <t>89.34.54</t>
  </si>
  <si>
    <t>89.34.60</t>
  </si>
  <si>
    <t>89.34.62</t>
  </si>
  <si>
    <t>89.34.70</t>
  </si>
  <si>
    <t>89.37.70</t>
  </si>
  <si>
    <t>89.45.10</t>
  </si>
  <si>
    <t>89.45.28</t>
  </si>
  <si>
    <t>89.50.02</t>
  </si>
  <si>
    <t>89.50.03</t>
  </si>
  <si>
    <t>89.50.04</t>
  </si>
  <si>
    <t>89.50.05</t>
  </si>
  <si>
    <t>89.50.06</t>
  </si>
  <si>
    <t>89.50.07</t>
  </si>
  <si>
    <t>89.50.08</t>
  </si>
  <si>
    <t>89.50.09</t>
  </si>
  <si>
    <t>89.50.20</t>
  </si>
  <si>
    <t>89.50.50</t>
  </si>
  <si>
    <t>93.20.06</t>
  </si>
  <si>
    <t>93.21.01</t>
  </si>
  <si>
    <t>94.01.03</t>
  </si>
  <si>
    <t>94.01.04</t>
  </si>
  <si>
    <t>94.01.05</t>
  </si>
  <si>
    <t>94.03.01</t>
  </si>
  <si>
    <t>94.03.02</t>
  </si>
  <si>
    <t>94.03.03</t>
  </si>
  <si>
    <t>94.03.04</t>
  </si>
  <si>
    <t>94.03.05</t>
  </si>
  <si>
    <t>94.07.01</t>
  </si>
  <si>
    <t>94.07.02</t>
  </si>
  <si>
    <t>94.09.11</t>
  </si>
  <si>
    <t>94.09.12</t>
  </si>
  <si>
    <t>94.11.01</t>
  </si>
  <si>
    <t>94.12.02</t>
  </si>
  <si>
    <t>94.12.03</t>
  </si>
  <si>
    <t>94.12.04</t>
  </si>
  <si>
    <t>94.12.05</t>
  </si>
  <si>
    <t>94.12.06</t>
  </si>
  <si>
    <t>94.12.07</t>
  </si>
  <si>
    <t>94.12.08</t>
  </si>
  <si>
    <t>94.13.01</t>
  </si>
  <si>
    <t>94.13.02</t>
  </si>
  <si>
    <t>94.13.03</t>
  </si>
  <si>
    <t>94.13.04</t>
  </si>
  <si>
    <t>94.13.05</t>
  </si>
  <si>
    <t>94.15.01</t>
  </si>
  <si>
    <t>94.15.02</t>
  </si>
  <si>
    <t>94.15.03</t>
  </si>
  <si>
    <t>94.15.04</t>
  </si>
  <si>
    <t>94.15.05</t>
  </si>
  <si>
    <t>94.15.06</t>
  </si>
  <si>
    <t>94.15.07</t>
  </si>
  <si>
    <t>94.15.08</t>
  </si>
  <si>
    <t>94.17.01</t>
  </si>
  <si>
    <t>94.17.02</t>
  </si>
  <si>
    <t>94.17.03</t>
  </si>
  <si>
    <t>94.17.04</t>
  </si>
  <si>
    <t>94.17.05</t>
  </si>
  <si>
    <t>94.17.06</t>
  </si>
  <si>
    <t>94.17.07</t>
  </si>
  <si>
    <t>94.17.08</t>
  </si>
  <si>
    <t>94.18.01</t>
  </si>
  <si>
    <t>94.18.02</t>
  </si>
  <si>
    <t>94.18.03</t>
  </si>
  <si>
    <t>94.20.01</t>
  </si>
  <si>
    <t>94.20.02</t>
  </si>
  <si>
    <t>94.20.03</t>
  </si>
  <si>
    <t>95.01.01</t>
  </si>
  <si>
    <t>95.01.02</t>
  </si>
  <si>
    <t>95.01.03</t>
  </si>
  <si>
    <t>95.02.01</t>
  </si>
  <si>
    <t>95.02.02</t>
  </si>
  <si>
    <t>95.03.01</t>
  </si>
  <si>
    <t>95.06.01</t>
  </si>
  <si>
    <t>95.06.02</t>
  </si>
  <si>
    <t>95.06.03</t>
  </si>
  <si>
    <t>95.06.04</t>
  </si>
  <si>
    <t>95.06.05</t>
  </si>
  <si>
    <t>95.08.01</t>
  </si>
  <si>
    <t>95.08.02</t>
  </si>
  <si>
    <t>95.11.01</t>
  </si>
  <si>
    <t>95.11.02</t>
  </si>
  <si>
    <t>96.01.02</t>
  </si>
  <si>
    <t>96.01.03</t>
  </si>
  <si>
    <t>96.01.04</t>
  </si>
  <si>
    <t>96.01.05</t>
  </si>
  <si>
    <t>96.01.06</t>
  </si>
  <si>
    <t>96.01.07</t>
  </si>
  <si>
    <t>96.01.11</t>
  </si>
  <si>
    <t>96.01.14</t>
  </si>
  <si>
    <t>96.01.15</t>
  </si>
  <si>
    <t>96.01.16</t>
  </si>
  <si>
    <t>96.01.17</t>
  </si>
  <si>
    <t>96.01.18</t>
  </si>
  <si>
    <t>96.01.19</t>
  </si>
  <si>
    <t>96.01.20</t>
  </si>
  <si>
    <t>96.01.21</t>
  </si>
  <si>
    <t>96.01.22</t>
  </si>
  <si>
    <t>96.01.28</t>
  </si>
  <si>
    <t>96.01.29</t>
  </si>
  <si>
    <t>96.01.30</t>
  </si>
  <si>
    <t>97.01.01</t>
  </si>
  <si>
    <t>97.01.02</t>
  </si>
  <si>
    <t>97.01.03</t>
  </si>
  <si>
    <t>97.01.04</t>
  </si>
  <si>
    <t>97.01.05</t>
  </si>
  <si>
    <t>97.01.06</t>
  </si>
  <si>
    <t>97.01.07</t>
  </si>
  <si>
    <t>97.01.08</t>
  </si>
  <si>
    <t>97.01.09</t>
  </si>
  <si>
    <t>97.01.10</t>
  </si>
  <si>
    <t>97.01.11</t>
  </si>
  <si>
    <t>97.01.12</t>
  </si>
  <si>
    <t>97.01.13</t>
  </si>
  <si>
    <t>97.01.14</t>
  </si>
  <si>
    <t>97.01.15</t>
  </si>
  <si>
    <t>97.01.17</t>
  </si>
  <si>
    <t>97.01.18</t>
  </si>
  <si>
    <t>97.01.20</t>
  </si>
  <si>
    <t>97.01.21</t>
  </si>
  <si>
    <t>97.01.22</t>
  </si>
  <si>
    <t>97.01.23</t>
  </si>
  <si>
    <t>97.01.24</t>
  </si>
  <si>
    <t>97.01.25</t>
  </si>
  <si>
    <t>97.01.26</t>
  </si>
  <si>
    <t>97.01.27</t>
  </si>
  <si>
    <t>97.01.28</t>
  </si>
  <si>
    <t>97.01.30</t>
  </si>
  <si>
    <t>97.01.31</t>
  </si>
  <si>
    <t>97.01.32</t>
  </si>
  <si>
    <t>97.01.33</t>
  </si>
  <si>
    <t>97.01.34</t>
  </si>
  <si>
    <t>97.01.35</t>
  </si>
  <si>
    <t>97.01.36</t>
  </si>
  <si>
    <t>97.02.01</t>
  </si>
  <si>
    <t>97.02.02</t>
  </si>
  <si>
    <t>97.02.03</t>
  </si>
  <si>
    <t>97.02.04</t>
  </si>
  <si>
    <t>97.02.05</t>
  </si>
  <si>
    <t>97.02.06</t>
  </si>
  <si>
    <t>97.02.07</t>
  </si>
  <si>
    <t>97.02.08</t>
  </si>
  <si>
    <t>97.02.09</t>
  </si>
  <si>
    <t>97.02.12</t>
  </si>
  <si>
    <t>97.02.13</t>
  </si>
  <si>
    <t>98.01.01</t>
  </si>
  <si>
    <t>98.01.02</t>
  </si>
  <si>
    <t>98.01.03</t>
  </si>
  <si>
    <t>98.01.04</t>
  </si>
  <si>
    <t>98.01.05</t>
  </si>
  <si>
    <t>98.01.06</t>
  </si>
  <si>
    <t>98.01.07</t>
  </si>
  <si>
    <t>98.02.01</t>
  </si>
  <si>
    <t>98.02.02</t>
  </si>
  <si>
    <t>98.02.03</t>
  </si>
  <si>
    <t>98.02.04</t>
  </si>
  <si>
    <t>98.03.01</t>
  </si>
  <si>
    <t>98.03.03</t>
  </si>
  <si>
    <t>98.03.04</t>
  </si>
  <si>
    <t>98.04.01</t>
  </si>
  <si>
    <t>98.04.02</t>
  </si>
  <si>
    <t>98.04.03</t>
  </si>
  <si>
    <t>98.04.04</t>
  </si>
  <si>
    <t>98.04.05</t>
  </si>
  <si>
    <t>98.04.06</t>
  </si>
  <si>
    <t>98.04.07</t>
  </si>
  <si>
    <t>98.04.08</t>
  </si>
  <si>
    <t>98.04.09</t>
  </si>
  <si>
    <t>98.04.10</t>
  </si>
  <si>
    <t>99.01.01</t>
  </si>
  <si>
    <t>99.01.02</t>
  </si>
  <si>
    <t>99.01.03</t>
  </si>
  <si>
    <t>99.01.04</t>
  </si>
  <si>
    <t>99.01.05</t>
  </si>
  <si>
    <t>99.02.01</t>
  </si>
  <si>
    <t>99.02.02</t>
  </si>
  <si>
    <t>99.02.03</t>
  </si>
  <si>
    <t>99.03.01</t>
  </si>
  <si>
    <t>99.05.01</t>
  </si>
  <si>
    <t>99.05.02</t>
  </si>
  <si>
    <t>99.05.03</t>
  </si>
  <si>
    <t>99.05.04</t>
  </si>
  <si>
    <t>99.05.05</t>
  </si>
  <si>
    <t>99.06.01</t>
  </si>
  <si>
    <t>99.06.02</t>
  </si>
  <si>
    <t>99.06.03</t>
  </si>
  <si>
    <t>99.06.05</t>
  </si>
  <si>
    <t>99.07.01</t>
  </si>
  <si>
    <t>99.07.03</t>
  </si>
  <si>
    <t>99.07.04</t>
  </si>
  <si>
    <t>EQUIP.LAMA ASFALT. CONSMAQ LA 6-6M3 30HP OU EQUIVALENTE</t>
  </si>
  <si>
    <t>CARREGADEIRA DE PNEUS COM VASSOURA SPS 155 45W OU EQUIVALENTE</t>
  </si>
  <si>
    <t>BATE ESTACA MAGAN IM 850 PM, 44 HP OU EQUIVALENTE</t>
  </si>
  <si>
    <t>MOTOR MWM-D229/3 CILINDROS 50/55CV OU EQUIVALENTE</t>
  </si>
  <si>
    <t>BOMBA HIDROSUL ASI-250 (36 M3/H 2") OU EQUIVALENTE</t>
  </si>
  <si>
    <t>BOMBA HIDROSUL ASI-500 (72 M3/H 3") OU EQUIVALENTE</t>
  </si>
  <si>
    <t>GUINDASTE MADAL PKB - 6500 AV1A OU EQUIVALENTE</t>
  </si>
  <si>
    <t>CARREGADEIRA CAT 950H NACIONAL (3,06 M3) - 180 HP OU EQUIVALENTE</t>
  </si>
  <si>
    <t>CARREGADEIRA CASE W 20E (2,25 JD3-1,72M3)-152HP OU EQUIVALENTE</t>
  </si>
  <si>
    <t>ROLO VIBRATORIO DYNAPAC CA-250PD PE CARNEIRO OU EQUIVALENTE</t>
  </si>
  <si>
    <t>ROLO VIBRATORIO DYNAPAC CA150 STD OU EQUIVALENTE</t>
  </si>
  <si>
    <t>ROLO VIBRATORIO DYNAPAC MODELO CC900 OU EQUIVALENTE</t>
  </si>
  <si>
    <t>ROLO DE PNEUS DYNAPAC CP2100 OU EQUIVALENTE</t>
  </si>
  <si>
    <t>COMPACTADOR DE PLACA CLARIDON CS-30- 9,0 HP DIESEL OU EQUIVALENTE</t>
  </si>
  <si>
    <t>COMPACTADOR DE PLACA PARA ASFALTO CS - 15D DIESEL OU EQUIVALENTE</t>
  </si>
  <si>
    <t>COMPRESSOR XAS-137 PD 275 PCM OU EQUIVALENTE</t>
  </si>
  <si>
    <t xml:space="preserve"> ESPARGIADOR DE ASFALTO D-72 - D - 6000L 69HP OU EQUIVALENTE</t>
  </si>
  <si>
    <t>PERFURATRIZ BJ571-4L AIR SERVICE 78PCM OU EQUIVALENTE</t>
  </si>
  <si>
    <t>MARTELETE TRIFASICO DE 30 KG OU EQUIVALENTE</t>
  </si>
  <si>
    <t>RETRO-ESCAVADEIRA CASE 580M (0,23M3) -75HP- (4X2) OU EQUIVALENTE</t>
  </si>
  <si>
    <t>ESCAVADEIRA NEW HOLAND E-215B LC (1,31 M3) - 152HP OU EQUIVALENTE</t>
  </si>
  <si>
    <t>GPO SOLDAG. BAMBOZZI MODELO TN5 MOTOR 375A DIESEL OU EQUIVALENTE</t>
  </si>
  <si>
    <t>MOTO-SERRA HUSQVARNA MODELO 61, CILINDROS:62 OU EQUIVALENTE</t>
  </si>
  <si>
    <t>TRATOR DE ESTEIRA CAT D6-N 140 HP OU EQUIVALENTE</t>
  </si>
  <si>
    <t>USINA DE ASFALTO A FRIO 40T PMF-33 EE CAP 40/60 OU EQUIVALENTE</t>
  </si>
  <si>
    <t>MANGOTE P/ VIBRADOR DE IMERSAO D= 48MM x 5M</t>
  </si>
  <si>
    <t>MOTOR P/ VIBRADOR DE IMERSAO TRIFASICO</t>
  </si>
  <si>
    <t>PORTA DENTE PARA FRESADORA W100 OU EQUIVALENTE</t>
  </si>
  <si>
    <t>APOIO PARA PORTA DENTE FRESADORA W100 OU EQUIVALENTE</t>
  </si>
  <si>
    <t>SERRA CLIPPER A GASOLINA MECAN OU EQUIVALENTE 13HP</t>
  </si>
  <si>
    <t>EQUIPE DE REDE/LIG. ESGOTO COPASA</t>
  </si>
  <si>
    <t>OPERADOR 1</t>
  </si>
  <si>
    <t>MARTELETEIRO</t>
  </si>
  <si>
    <t>OPERADOR DE ACABADORA DE ASFALTO</t>
  </si>
  <si>
    <t>OPERADOR DE CARREGADEIRA</t>
  </si>
  <si>
    <t>COMPRESSORISTA</t>
  </si>
  <si>
    <t>OPERADOR DE TRATOR AGRICOLA</t>
  </si>
  <si>
    <t>OPERADOR DE MOTO SCRAPER</t>
  </si>
  <si>
    <t>OPERADOR DE ESCAVADEIRA HIDRAULICA</t>
  </si>
  <si>
    <t>OPERADOR DE RETRO ESCAVADEIRA</t>
  </si>
  <si>
    <t>OPERADOR DE ROCADEIRA</t>
  </si>
  <si>
    <t>OPERADOR TRATOR DE ESTEIRA</t>
  </si>
  <si>
    <t>OPERADOR DE USINA</t>
  </si>
  <si>
    <t>AJUDANTE</t>
  </si>
  <si>
    <t>CHEFE DE ESCRITORIO</t>
  </si>
  <si>
    <t>AUXILIAR BOMBEIRO/ELETRICISTA</t>
  </si>
  <si>
    <t>AUXILIAR DE TOPOGRAFIA</t>
  </si>
  <si>
    <t>ENCARREGADO DE TERRAPLENAGEM</t>
  </si>
  <si>
    <t>ENCARREGADO DE PAVIMENTACAO - PISTA</t>
  </si>
  <si>
    <t>ENCARREGADO GERAL DE OBRA</t>
  </si>
  <si>
    <t>ENCARREGADO DE FORMA/ARMAÇAO</t>
  </si>
  <si>
    <t>BOMBEIRO</t>
  </si>
  <si>
    <t>CARPINTEIRO</t>
  </si>
  <si>
    <t>POCEIRO</t>
  </si>
  <si>
    <t>MONTADOR</t>
  </si>
  <si>
    <t>PEDREIRO DE ACABAMENTO</t>
  </si>
  <si>
    <t>COMPRADOR</t>
  </si>
  <si>
    <t>AUXILIAR ADMINISTRATIVO</t>
  </si>
  <si>
    <t>TECNICO SEGURANCA TRABALHO</t>
  </si>
  <si>
    <t>ENGENHEIRO DE OBRA JUNIOR</t>
  </si>
  <si>
    <t>ENGENHEIRO DE OBRA SENIOR</t>
  </si>
  <si>
    <t>ENGENHEIRO DE OBRA INTERMEDIARIO</t>
  </si>
  <si>
    <t>ENGENHEIRO CONSULTOR ESPECIAL - PROJETO</t>
  </si>
  <si>
    <t>ENGENHEIRO CONSULTOR - PROJETO</t>
  </si>
  <si>
    <t>ENGENHEIRO COORDENADOR - PROJETO</t>
  </si>
  <si>
    <t>ENGENHEIRO SENIOR - PROJETO</t>
  </si>
  <si>
    <t>ENGENHEIRO INTERMEDIARIO - PROJETO</t>
  </si>
  <si>
    <t>ENGENHEIRO JUNIOR - PROJETO</t>
  </si>
  <si>
    <t>AUXILIAR DE ENGENHARIA - PROJETO</t>
  </si>
  <si>
    <t>PROJETISTA SENIOR - PROJETO</t>
  </si>
  <si>
    <t>PROJETISTA INTERMEDIARIO - PROJETO</t>
  </si>
  <si>
    <t>PROJETISTA JUNIOR - PROJETO</t>
  </si>
  <si>
    <t>PROJETISTA CADISTA - PROJETO</t>
  </si>
  <si>
    <t>TECNICO SENIOR - PROJETO</t>
  </si>
  <si>
    <t>TECNICO INTERMEDIARIO - PROJETO</t>
  </si>
  <si>
    <t>TECNICO JUNIOR - PROJETO</t>
  </si>
  <si>
    <t>DESENHISTA PROJETISTA - PROJETO</t>
  </si>
  <si>
    <t>DESENHISTA TECNICO / CADISTA - PROJETO</t>
  </si>
  <si>
    <t>DESENHISTA COPISTA - PROJETO</t>
  </si>
  <si>
    <t>AUXILIAR ADMINISTRATIVO SENIOR - PROJETO</t>
  </si>
  <si>
    <t>AUXILIAR ADMINISTRATIVO INTERMEDIARIO - PROJETO</t>
  </si>
  <si>
    <t>AUXILIAR ADMINISTRATIVO JUNIOR - PROJETO</t>
  </si>
  <si>
    <t>DIGITADOR - PROJETO</t>
  </si>
  <si>
    <t>ENGENHEIRO CONSULTOR - SUPERVISAO</t>
  </si>
  <si>
    <t>ENGENHEIRO COORDENADOR - SUPERVISAO</t>
  </si>
  <si>
    <t>ENGENHEIRO SENIOR - SUPERVISAO</t>
  </si>
  <si>
    <t>ENGENHEIRO INTERMEDIARIO - SUPERVISAO</t>
  </si>
  <si>
    <t>ENGENHEIRO JUNIOR - SUPERVISAO</t>
  </si>
  <si>
    <t>AUXILIAR DE ENGENHARIA - SUPERVISAO</t>
  </si>
  <si>
    <t>TECNICO SENIOR - SUPERVISAO</t>
  </si>
  <si>
    <t>TECNICO INTERMEDIARIO - SUPERVISAO</t>
  </si>
  <si>
    <t>TECNICO JUNIOR - SUPERVISAO</t>
  </si>
  <si>
    <t>DESENHISTA PROJETISTA - SUPERVISAO</t>
  </si>
  <si>
    <t>DESENHISTA TECNICO/CADISTA - SUPERVISAO</t>
  </si>
  <si>
    <t>DESENHISTA COPISTA - SUPERVISAO</t>
  </si>
  <si>
    <t>TOPOGRAFO SENIOR - SUPERVISAO</t>
  </si>
  <si>
    <t>TOPOGRAFO INTERMEDIARIO - SUPERVISAO</t>
  </si>
  <si>
    <t>TOPOGRAFO JUNIOR - SUPERVISAO</t>
  </si>
  <si>
    <t>NIVELADOR - SUPERVISAO</t>
  </si>
  <si>
    <t>BALIZA - SUPERVISAO</t>
  </si>
  <si>
    <t>AJUDANTE DE TOPOGRAFIA - SUPERVISAO</t>
  </si>
  <si>
    <t>LABORATORISTA SENIOR - SUPERVISAO</t>
  </si>
  <si>
    <t>LABORATORISTA JUNIOR - SUPERVISAO</t>
  </si>
  <si>
    <t>AUXILIAR DE LABORATORIO - SUPERVISAO</t>
  </si>
  <si>
    <t>INSPETOR DE OBRAS SENIOR - SUPERVISAO</t>
  </si>
  <si>
    <t>INSPETOR DE OBRAS INTERMEDIARIO - SUPERVISAO</t>
  </si>
  <si>
    <t>INSPETOR DE OBRAS JUNIOR - SUPERVISAO</t>
  </si>
  <si>
    <t>MOTORISTA - SUPERVISAO</t>
  </si>
  <si>
    <t>APONTADOR - SUPERVISAO</t>
  </si>
  <si>
    <t>SERVENTE - SUPERVISAO</t>
  </si>
  <si>
    <t>BARRA APOIO INOX 40 CM P/ PORTA</t>
  </si>
  <si>
    <t>BARRA APOIO INOX P/ LAVAT. RETANG.49X64X49CM D=1 1/2"</t>
  </si>
  <si>
    <t>BARRA APOIO INOX 80X80CM CM "U" P/ ESCOVARIO D=1 1/2"</t>
  </si>
  <si>
    <t>BARRA APOIO INOX P/ LAVATORIO DE CANTO D=11/2"</t>
  </si>
  <si>
    <t>FERRO REDONDO MECANICO SAE 1020 D= 1/2"</t>
  </si>
  <si>
    <t>FERRO REDONDO 3/4" (19,5MM)</t>
  </si>
  <si>
    <t>FERRO QUADRADO 3/8"</t>
  </si>
  <si>
    <t>FERRO QUADRADO 3/4"</t>
  </si>
  <si>
    <t>FERRO CHATO 1 1/2"x1/8"</t>
  </si>
  <si>
    <t>CANTONEIRA DE FERRO 1  3/4" X 1/8"</t>
  </si>
  <si>
    <t>CANTONEIRA DE FERRO 2" X 1/8"</t>
  </si>
  <si>
    <t>CANTONEIRA DE FERRO DE 3"X3/16"</t>
  </si>
  <si>
    <t>FERRO TE 3/4"x1/8"</t>
  </si>
  <si>
    <t>METALON CHAPA 18 - 30x20mm / (50X30MM)</t>
  </si>
  <si>
    <t>GABIAO CAIXA 3,0x1,0x1,0M - REVESTIDO EM PVC-ABNT</t>
  </si>
  <si>
    <t>GABIAO CAIXA 3,0X1,0X1,0 M - GALVANIZADO</t>
  </si>
  <si>
    <t>TELA ARAME GALV. Nº 22 MALHA 1"(PINTEIRO)</t>
  </si>
  <si>
    <t>TELA ARAME GALV. Nº 16 MALHA 2"</t>
  </si>
  <si>
    <t>TELA ARTISTICA GALVANIZADA FIO 12 MALHA= 1"</t>
  </si>
  <si>
    <t>ARAME RECOZIDO BWG 10   (PG-18)</t>
  </si>
  <si>
    <t>MANTA GEOTEXTIL RESIST.TRAÇAO 16 KN/M (300 G/M2)</t>
  </si>
  <si>
    <t>MANTA GEOTEXTIL RESIST.TRAÇAO  9 KN/M (180 G/M2)</t>
  </si>
  <si>
    <t>MANTA GEOTEXTIL RESIST.TRAÇAO 10 KN/M (200 G/M2)</t>
  </si>
  <si>
    <t>CIMENTO PORTLAND COMUM    ( CPIII-40 )  SC 50KG</t>
  </si>
  <si>
    <t>CIMENTO PORTLAND BRANCO CP-32 (ESTRUTURAL) SC 50KG</t>
  </si>
  <si>
    <t>BARITA PARA REVESTIMENTO</t>
  </si>
  <si>
    <t>COLA RODOPAX/BIANCO KG OU EQUIVALENTE</t>
  </si>
  <si>
    <t>AGUA P/ FURACAO DE ESTACA</t>
  </si>
  <si>
    <t>BRITA GNAISSE COM FRETE BRITA 0,1,2,3</t>
  </si>
  <si>
    <t>CALCAMENTO POLIEDRICO DE GNAISSE C/FRETE(P/ BH)</t>
  </si>
  <si>
    <t>PO DE CALCAREO COM FRETE</t>
  </si>
  <si>
    <t>PEDRISCO CALCAREO COM FRETE</t>
  </si>
  <si>
    <t>AGREGADO DE PEDREIRA PARA SUB-BASE</t>
  </si>
  <si>
    <t>AGREGADO DE PEDREIRA PARA BASE</t>
  </si>
  <si>
    <t>CASCALHO COMUM (DE RIO) COM FRETE</t>
  </si>
  <si>
    <t>AREIA/CASCALHO PARA DRENO</t>
  </si>
  <si>
    <t>AREIA LAVADA COM FRETE</t>
  </si>
  <si>
    <t>LAJE DE REDUCAO 1,30 METROS</t>
  </si>
  <si>
    <t>PORTA MADEIRA DE LEI P/PINTURA 1,02X2,10M PRANCHET</t>
  </si>
  <si>
    <t>FOLHA DE PORTA MAD. P/ PINTURA, PRANCHETA 60X210CM</t>
  </si>
  <si>
    <t>FOLHA DE PORTA MAD. P/ PINTURA, PRANCHETA 70X210CM</t>
  </si>
  <si>
    <t>FOLHA DE PORTA MAD. P/ PINTURA, PRANCHETA 80X210CM</t>
  </si>
  <si>
    <t>FOLHA DE PORTA MAD. P/ PINTURA, PRANCHETA 90X210CM</t>
  </si>
  <si>
    <t>MARCO E ALIZAR MADEIRA DE LEI, L= 14CM, 80x210CM</t>
  </si>
  <si>
    <t>MARCO E ALIZAR MADEIRA DE LEI, L= 14CM, 90x210CM</t>
  </si>
  <si>
    <t>QUADRO DE AVISOS COM PORTA DE VIDRO DE 50x80x8 CM</t>
  </si>
  <si>
    <t>QUADRO PARA 70 CHAVES C/ PORTA DE VIDRO DE 90X70X3</t>
  </si>
  <si>
    <t>CONJ.FERRAGENS P/CONFECCAO DE PORTA DE DIVISORIA</t>
  </si>
  <si>
    <t>FECHADURA PAPAIZ 342-MZ35 ESPELHO CROMADO OU EQUIVALENTE</t>
  </si>
  <si>
    <t>FECHADURA PAPAIZ 357-ML60 ESPELHO CROMADO OU EQUIVALENTE</t>
  </si>
  <si>
    <t>FECHADURA PAPAIZ 457-ML60 ESPELHO CROMADO OU EQUIVALENTE</t>
  </si>
  <si>
    <t>FECHADURA PAPAIZ 557-ML60 ESPELHO CROMADO OU EQUIVALENTE</t>
  </si>
  <si>
    <t>FECHADURA PAPAIZ CR3400-MZ270 (PORTA P/DEFICIENTE) OU EQUIVALENTE</t>
  </si>
  <si>
    <t>FECHADURA PAPAIZ 844 OU EQUIVALENTE</t>
  </si>
  <si>
    <t>TARJETA LIVRE-OCUPADO IMAB OU EQUIVALENTE</t>
  </si>
  <si>
    <t>BATENTE EM LATAO CROMADO REF.830 IMAB OU EQUIVALENTE</t>
  </si>
  <si>
    <t>DOBRADICA DE FERRO CROMADO 3 1/2 X 2 1/2"</t>
  </si>
  <si>
    <t>DOBRADICA DE FERRO CROMADO 3 1/2x2 1/4"</t>
  </si>
  <si>
    <t>DOBRADIÇA LATAO CROMADA REF. 825 IMAB P/DIVISORIA OU EQUIVALENTE</t>
  </si>
  <si>
    <t>CACHIMBO D= 1/2"</t>
  </si>
  <si>
    <t>CACHIMBO D= 3/4"</t>
  </si>
  <si>
    <t>CACHIMBO D= 1"</t>
  </si>
  <si>
    <t>TRINCO PARA JANELA MAXIMO AR - FERMAX / EQUIVALENTE</t>
  </si>
  <si>
    <t>ALAVANCA DE ARGOLA, FERRO CROMADO - PRENSOL 1624 OU EQUIVALENTE</t>
  </si>
  <si>
    <t>ROLAMENTO TORNEADO DE 1"</t>
  </si>
  <si>
    <t>SUPORTE DE LATAO IMAB 870 OU EQUIVALENTE</t>
  </si>
  <si>
    <t>PARAFUSO EM LATAO TORNEADO CROM. IMAB 860 OU EQUIVALENTE</t>
  </si>
  <si>
    <t>CHAPA SUPORTE DE LATAO CROMADO IMAB 850 OU EQUIVALENTE</t>
  </si>
  <si>
    <t>CANTONEIRA DE LATAO IMAB 845 OU EQUIVALENTE</t>
  </si>
  <si>
    <t>FECHO ALAVANCA UNHA RODRIGUES 6010 CROMADO 3/4"X22 OU EQUIVALENTE</t>
  </si>
  <si>
    <t>CANTONEIRA DE ALUMINIO SEXTAVADO DS-264 OU EQUIVALENTE</t>
  </si>
  <si>
    <t>CHAPA METALICA DOBRADA/TRAPEZOIDAL No.18</t>
  </si>
  <si>
    <t>TRILHO METALICO TR-25 USADO</t>
  </si>
  <si>
    <t>TRILHO METALICO TR-32,TR-35 E TR-37 USADO</t>
  </si>
  <si>
    <t>TRILHO METALICO TR-45 USADO (7 A 11METROS)</t>
  </si>
  <si>
    <t>TELHA ONDUL. FIBROCIM. L=1,10M, E=6MM, C=1,22M</t>
  </si>
  <si>
    <t>TELHA ONDUL.FIBROC. 1,10X1,53M E=5MM TROPICAL/EQUIVALENTE</t>
  </si>
  <si>
    <t>TELHA ONDULADA DE FIBROCIMENTO E= 8MM 1,10X1,22M</t>
  </si>
  <si>
    <t>FORRO EM PVC LARG= 20CM COR BRANCA COLOCADO</t>
  </si>
  <si>
    <t>CUMEEIRA NORMAL PARA KALHETAO  9%</t>
  </si>
  <si>
    <t>CUMEEIRA GALVANIZADA TRAPEZOIDAL E=0,5MM</t>
  </si>
  <si>
    <t>GANCHO 1/4"x250 MM</t>
  </si>
  <si>
    <t>PARAFUSO/ROSCA P/ FERRAGENS DE DIVISORIA IMAB 860</t>
  </si>
  <si>
    <t>PARAFUSO C/ ROSCA SOBERBA 4,8 X 75 MM</t>
  </si>
  <si>
    <t>CONJUNTO DE VEDACAO ELASTICA PARA TELHA ONDULADA</t>
  </si>
  <si>
    <t>MASSA DE VEDACAO</t>
  </si>
  <si>
    <t>CALHA / RUFO DE CHAPA GALV. No.24 GSG, DESENV=1.0M</t>
  </si>
  <si>
    <t>CALHA / RUFO DE CHAPA GALV. No.26 GSG, DESENV=1.0M</t>
  </si>
  <si>
    <t>REBITE No. 10</t>
  </si>
  <si>
    <t>SOLDA BRANCA 50x50</t>
  </si>
  <si>
    <t>OLEO DIESEL</t>
  </si>
  <si>
    <t>OLEO COMBUSTIVEL A1</t>
  </si>
  <si>
    <t>TABUA DE PINUS EXP.= 1" L=25 CM</t>
  </si>
  <si>
    <t>PRANCHAO DE PARAJU</t>
  </si>
  <si>
    <t>PECA DE PARAJU BRUTA 13,5X5,5 CM</t>
  </si>
  <si>
    <t>PECA DE PARAJU BRUTA 10,5X5,5 CM</t>
  </si>
  <si>
    <t>PECA DE PARAJU BRUTO  6X5,5 CM</t>
  </si>
  <si>
    <t>CAIBRO DE PARAJU BRUTO 5,5X4 CM</t>
  </si>
  <si>
    <t>PECA DE MADEIRA DE PINUS 5,5X5,5 CM</t>
  </si>
  <si>
    <t>CHAPA EM COMPENSADO PLASTIFICADO E= 19MM</t>
  </si>
  <si>
    <t>MADEIRA ROLICA D=  6 A 10 CM COMPRIMENTO 6 METROS</t>
  </si>
  <si>
    <t>MADEIRA ROLICA D= 11 A 15 CM COMPRIMENTO 6 METROS</t>
  </si>
  <si>
    <t>FORRO DE ANGELIM L=10 E=1,0CM</t>
  </si>
  <si>
    <t>DISCO DIAMANTADO D=14" PRECISION OU EQUIVALENTE</t>
  </si>
  <si>
    <t>TUBO PVC AGUA SOLDA CLASSE 15 D=  20MM (1/2")</t>
  </si>
  <si>
    <t>TUBO PVC AGUA SOLDA CLASSE 15 D=  25MM (3/4)"</t>
  </si>
  <si>
    <t>TUBO PVC AGUA SOLDA CLASSE 15 D=  32MM (1")</t>
  </si>
  <si>
    <t>TUBO PVC AGUA SOLDA CLASSE 15 D=  40MM (1 1/2")</t>
  </si>
  <si>
    <t>TUBO PVC AGUA SOLDA CLASSE 15 D=  50MM (2")</t>
  </si>
  <si>
    <t>TUBO PVC AGUA SOLDA CLASSE 15 D=  60MM (2 1/2")</t>
  </si>
  <si>
    <t>TUBO PVC AGUA SOLDA CLASSE 15 D=  75MM (3")</t>
  </si>
  <si>
    <t>TUBO PVC AGUA SOLDA CLASSE 15 D=  85MM (3 1/2")</t>
  </si>
  <si>
    <t>TUBO PVC AGUA SOLDA CLASSE 15 D= 110MM (4")</t>
  </si>
  <si>
    <t>TUBO ACO GALV. DIN 2440 E= 2,65 MM 1/2" C/ COSTURA</t>
  </si>
  <si>
    <t>TUBO ACO GALV. DIN 2440 E= 2,65 MM 3/4" C/ COSTURA</t>
  </si>
  <si>
    <t>TUBO ACO GALV. DIN 2440 E= 3,25 MM   1" C/ COSTURA</t>
  </si>
  <si>
    <t>TUBO ACO GALV. DIN 2440 E= 3,25 MM 1 1/4"C/COSTURA</t>
  </si>
  <si>
    <t>TUBO ACO GALV. DIN 2440 E= 3,25 MM 1 1/2"C/COSTURA</t>
  </si>
  <si>
    <t>TUBO ACO GALV. DIN 2440 E= 3,65 MM   2"  C/COSTURA</t>
  </si>
  <si>
    <t>TUBO ACO GALV. DIN 2440 E= 3,65 MM 2 1/2"C/COSTURA</t>
  </si>
  <si>
    <t>TUBO ACO GALV. DIN 2440 E= 4,05 MM   3"  C/COSTURA</t>
  </si>
  <si>
    <t>TUBO ACO GALV. DIN 2440 E=4.50MM 4" C/ COSTURA</t>
  </si>
  <si>
    <t>TUBO DE ACO PRETO DIN 2440 C/ COSTURA D= 2"</t>
  </si>
  <si>
    <t>TUBO DE ACO PRETO DIN 2440 C/ COSTURA D= 1 1/2"</t>
  </si>
  <si>
    <t>TUBO ACO PRETO MANNESMANN SCH-40 3/8" S/ COSTURA OU EQUIVALENTE</t>
  </si>
  <si>
    <t>TUBO ACO PRETO MANNESMANN SCH-40 1/2" S/ COSTURA OU EQUIVALENTE</t>
  </si>
  <si>
    <t>ADAPTADOR PVC E FLANGE CX. DAGUA 2 1/2" LONGO</t>
  </si>
  <si>
    <t>ADAP. PVC ROSCA E FLANGE PARA CX. D'AGUA 1/2"</t>
  </si>
  <si>
    <t>ADAP. PVC ROSCA E FLANGE PARA CX. D'AGUA 3/4"</t>
  </si>
  <si>
    <t>ADAP. PVC ROSCA E FLANGE PARA CX. D'AGUA 1"</t>
  </si>
  <si>
    <t>ADAP. PVC ROSCA E FLANGE PARA CX. D'AGUA 1 1/4"</t>
  </si>
  <si>
    <t>ADAP. PVC ROSCA E FLANGE PARA CX. D'AGUA 1 1/2"</t>
  </si>
  <si>
    <t>ADAP. PVC ROSCA E FLANGE PARA CX. D'AGUA 2"</t>
  </si>
  <si>
    <t>FLANGE GALVANIZADO D=1"</t>
  </si>
  <si>
    <t>TUBO DE COBRE CLASSE E D= 15MM</t>
  </si>
  <si>
    <t>TUBO DE COBRE CLASSE E D= 22MM</t>
  </si>
  <si>
    <t>TUBO DE COBRE CLASSE E D= 28 MM</t>
  </si>
  <si>
    <t>TUBO DE COBRE CLASSE E D= 35 MM</t>
  </si>
  <si>
    <t>TUBO DE COBRE CLASSE E D= 42MM</t>
  </si>
  <si>
    <t>TUBO DE COBRE CLASSE A D= 15 MM</t>
  </si>
  <si>
    <t>TUBO DE COBRE CLASSE A D= 22 MM</t>
  </si>
  <si>
    <t>TUBO DE COBRE CLASSA A D= 28MM</t>
  </si>
  <si>
    <t>TUBO CORRUGADO PEAD N12 D=300MM</t>
  </si>
  <si>
    <t>TUBO CORRUGADO PEAD N12 D=450MM</t>
  </si>
  <si>
    <t>TUBO CORRUGADO PEAD N12 D=600MM</t>
  </si>
  <si>
    <t>TUBO CORRUGADO PEAD N12 D=750MM</t>
  </si>
  <si>
    <t>TUBO CORRUGADO PEAD N12 D=1200MM</t>
  </si>
  <si>
    <t>TUBO PVC ESGOTO RIGIDO PB VIROLA  50MM x6M</t>
  </si>
  <si>
    <t>TUBO PVC ESGOTO RIGIDO PB VIROLA  75MM x6M</t>
  </si>
  <si>
    <t>TUBO PVC ESGOTO RIGIDO PB VIROLA 100MM x6M</t>
  </si>
  <si>
    <t>TUBO PVC ESGOTO RIGIDO PB VIROLA 150MM x6M</t>
  </si>
  <si>
    <t>TUBO PVC ESGOTO RIGIDO PB  200MM x6M</t>
  </si>
  <si>
    <t>TUBO PVC ESGOTO RIGIDO PB  250MM x6M</t>
  </si>
  <si>
    <t>TUBO PVC ESGOTO RIGIDO PB SOLDA D=40MM x6M</t>
  </si>
  <si>
    <t>TUBO PVC ESG.RIG.REFORC. PB VIROLA ANEL D= 75MMX6M</t>
  </si>
  <si>
    <t>TUBO PVC ESG.RIG.REFORC. PB VIROLA ANEL D=100MMx6M</t>
  </si>
  <si>
    <t>TUBO PVC ESG.RIG.REFORC. PB VIROLA ANEL D=150MMX6M</t>
  </si>
  <si>
    <t>TUBO PVC ESGOTO D=  50MM X 6M PLASTUBOS</t>
  </si>
  <si>
    <t>TUBO PVC ESGOTO D=  75MM X 6M PLASTUBOS</t>
  </si>
  <si>
    <t>TUBO PVC ESGOTO D= 100MM X 6M PLASTUBOS</t>
  </si>
  <si>
    <t>TUBO PVC ESGOTO RIGIDO JE NBR-7362/2 D= 100MM X 6M</t>
  </si>
  <si>
    <t>TUBO PVC ESGOTO RIGIDO JE NBR-7362/2 D= 150MM X 6M</t>
  </si>
  <si>
    <t>TUBO PVC ESGOTO RIGIDO JE NBR-7362/2 D= 200MM X 6M</t>
  </si>
  <si>
    <t>TUBO PVC ESGOTO RIGIDO JE NBR-7362/2 D= 250MM X 6M</t>
  </si>
  <si>
    <t>TUBO PVC ESGOTO RIGIDO JE NBR-7362/2 D= 300MM X 6M</t>
  </si>
  <si>
    <t>TUBO PVC ESGOTO RIGIDO JE NBR-7362/2 D= 400MM X 6M</t>
  </si>
  <si>
    <t>ANEL DE VEDACAO P/ESGOTO PRIMARIO D=50MM T.BRANCO</t>
  </si>
  <si>
    <t>ANEL DE VEDACAO P/ESGOTO PRIMARIO D=75MM T.BRANCO</t>
  </si>
  <si>
    <t>ANEL DE VEDACAO P/ESGOTO PRIMARIO D=100MM T.BRANCO</t>
  </si>
  <si>
    <t>ANEL DE VEDACAO P/ESGOTO PRIMARIO D=150MM T.BRANCO</t>
  </si>
  <si>
    <t>ANEL DE VEDACAO P/ESGOTO PRIMARIO D=250MM T.BRANCO</t>
  </si>
  <si>
    <t>CAIXA D'AGUA DE POLIETILENO COM TAMPA 310 L</t>
  </si>
  <si>
    <t>CAIXA D'AGUA DE POLIETILENO COM TAMPA 500 L</t>
  </si>
  <si>
    <t>CAIXA D'AGUA DE POLIETILENO COM TAMPA 1000 L</t>
  </si>
  <si>
    <t>CAIXA D'AGUA 8000L EM FIBRA DE VIDRO COM TAMPA</t>
  </si>
  <si>
    <t>BRACO P/CHUVEIRO 1/2" X 0,40M 1781 PERFLEX CROMADO OU EQUIVALENTE</t>
  </si>
  <si>
    <t>BRACO PARA CHUVEIRO PVC 1/2" 40 CM LORENZETTI OU EQUIVALENTE</t>
  </si>
  <si>
    <t>CHUVEIRO ARTICULADO PICCOLO 1991 CROMADO FABRIMAR OU EQUIVALENTE</t>
  </si>
  <si>
    <t>CHUVEIRO MAX DUCHA LORENZETI OU EQUIVALENTE</t>
  </si>
  <si>
    <t>CHUVEIRO LORENZETT TRADICAO CROMADO - 110 V OU EQUIVALENTE</t>
  </si>
  <si>
    <t>DUCHINHA HIGIENICA ACQUA-JET 2195 DL FABRIMAR OU EQUIVALENTE</t>
  </si>
  <si>
    <t>LIGACAO FLEXIVEL 1/2"X0,40M 4607-40 MXF FABRIMAR OU EQUIVALENTE</t>
  </si>
  <si>
    <t>ENGATE NO.3 C= 30CM,(CIPLA 305 OU EQUIVALENTE) PVC</t>
  </si>
  <si>
    <t>TORNEIRA R. 1152 - JUNIOR  D= 1/2" FABRIMAR OU EQUIVALENTE</t>
  </si>
  <si>
    <t>TUBO P/ VALV.DESCARGA No.18 C/ ADAP. 1 1/2", CIPLA OU EQUIVALENTE</t>
  </si>
  <si>
    <t>BOLSA DE LIGACAO 340 D= 1 1/2", CIPLA OU EQUIVALENTE</t>
  </si>
  <si>
    <t>GRELHA/PORTA GRELHA ACO INOX.FECHO GIRAT.150X150MM</t>
  </si>
  <si>
    <t>GRELHA/PORTA GRELHA ACO INOX.FECHO GIRAT.100X100MM</t>
  </si>
  <si>
    <t>RALO GRELHA CROMADA 0,10X0,10M MOLDENOX 118 A OU EQUIVALENTE</t>
  </si>
  <si>
    <t>RALO GRELHA CROMADA 0,15X0,15M MOLDENOX 118 A OU EQUIVALENTE</t>
  </si>
  <si>
    <t>TAMPA CEGA EM INOX PARA CAIXA SIFONADA 150X150MM</t>
  </si>
  <si>
    <t>REG.PRESSAO C/ACABAM. REF.C-1416 DL D=1/2"FABRIMAR OU EQUIVALENTE</t>
  </si>
  <si>
    <t>REG.PRESSAO C/ACABAM. REF.C-1416 DL D=3/4"FABRIMAR OU EQUIVALENTE</t>
  </si>
  <si>
    <t>REGISTRO P/ GAS D= 1/2" NTP X 3/8" BM OU EQUIVALENTE</t>
  </si>
  <si>
    <t>REGISTRO DE GAVETA BRUTO 1510-B 1/2" FABRIMAR OU EQUIVALENTE</t>
  </si>
  <si>
    <t>REGISTRO DE GAVETA BRUTO 1510-B 3/4" FABRIMAR OU EQUIVALENTE</t>
  </si>
  <si>
    <t>REGISTRO DE GAVETA BRUTO 1510-B   1" FABRIMAR OU EQUIVALENTE</t>
  </si>
  <si>
    <t>REGISTRO DE GAVETA BRUTO 1510-B 1 1/4" FABRIMAR OU EQUIVALENTE</t>
  </si>
  <si>
    <t>REGISTRO DE GAVETA BRUTO 1510-B 1 1/2" FABRIMAR OU EQUIVALENTE</t>
  </si>
  <si>
    <t>REGISTRO DE GAVETA BRUTO 1510-B   2" FABRIMAR OU EQUIVALENTE</t>
  </si>
  <si>
    <t>REGISTRO DE GAVETA BRUTO 1502-B 2 1/2" DECA OU EQUIVALENTE</t>
  </si>
  <si>
    <t>REGISTRO DE GAVETA BRUTO 1502-B 3" DECA OU EQUIVALENTE</t>
  </si>
  <si>
    <t>REGISTRO DE GAVETA BRUTO 1502-B 4" DECA OU EQUIVALENTE</t>
  </si>
  <si>
    <t>REGISTRO GAVETA C/ACABAM. C-1509-DL D=1/2"FABRIMAR OU EQUIVALENTE</t>
  </si>
  <si>
    <t>REGISTRO GAVETA C/ACABAM. C-1509 DL D=3/4 FABRIMAR OU EQUIVALENTE</t>
  </si>
  <si>
    <t>REGISTRO GAVETA C/ACABAM. C-1509-DL D=1"  FABRIMAR OU EQUIVALENTE</t>
  </si>
  <si>
    <t>REG GAVETA C/ACAB.C-1509-DL D=1 1/2"FABRIM./EQUIVALENTE</t>
  </si>
  <si>
    <t>REGISTRO DE GAS D=1/2" PARA FOGAO INDUSTRIAL</t>
  </si>
  <si>
    <t>REGISTRO GLOBO COMUM RETO D= 13 MM (1/2")</t>
  </si>
  <si>
    <t>REGISTRO GLOBO COMUM RETO D= 25 MM (1")</t>
  </si>
  <si>
    <t>REGISTRO GLOBO ANGULAR D= 63 MM (2 1/2")</t>
  </si>
  <si>
    <t>SIFAO P/LAVATORIO DE COPO REGULAVEL 1X1 1/2" SIGMA OU EQUIVALENTE</t>
  </si>
  <si>
    <t>SIFAO P/PIA DE COPO REGULAVEL 1 1/2X1 1/2"   SIGMA OU EQUIVALENTE</t>
  </si>
  <si>
    <t>TORNEIRA COZINHA BANCA SAIDA LAT.1167-P 1/2" FABRI OU EQUIVALENTE</t>
  </si>
  <si>
    <t>TORNEIRA MISTURADOR P/ LAVATORIO REF.217406 DOCOL OU EQUIVALENTE</t>
  </si>
  <si>
    <t>TORNEIRA COZINHA BANCA SAIDA LAT.1167-DL 1/2" FABR OU EQUIVALENTE</t>
  </si>
  <si>
    <t>TORNEIRA COZINHA PAREDE SAIDA LAT.1168-DL 1/2"FABR OU EQUIVALENTE</t>
  </si>
  <si>
    <t>TORNEIRA TANQUE 1158-JR 1/2" FABRIMAR OU EQUIVALENTE</t>
  </si>
  <si>
    <t>TORNEIRA COZINHA PAREDE 1157-P 1/2"FABRI OU EQUIVALENTE</t>
  </si>
  <si>
    <t>TORNEIRA COZINHA MISTURADOR BANCA 1256-DL FABRIMAR OU EQUIVALENTE</t>
  </si>
  <si>
    <t>TORNEIRA COZINHA MISTURADOR PAREDE 1258-DL FABRIM. OU EQUIVALENTE</t>
  </si>
  <si>
    <t>TORNEIRA COZINHA PAREDE TOP JET 1171-DL 1/2" FABRI OU EQUIVALENTE</t>
  </si>
  <si>
    <t>TORNEIRA P/ PIA COZ.  LINHA PERTUTTI DOCOL OU EQUIVALENTE</t>
  </si>
  <si>
    <t>TORNEIRA TANQUE 1153-MY D= 1/2" FABRIMAR OU EQUIVALENTE</t>
  </si>
  <si>
    <t>TORN. PRESSAO PRESMATIC BENEFIT REF.490706 DOCOL OU EQUIVALENTE</t>
  </si>
  <si>
    <t>TORNEIRA P/ LAVATORIO LINHA PERTUTTI DOCOL OU EQUIVALENTE</t>
  </si>
  <si>
    <t>TORNEIRA LAVATORIO 1190-DL 1/2" FABRIMAR OU EQUIVALENTE</t>
  </si>
  <si>
    <t>TORNEIRA AQUAPRESS ANTIVANDALISMO 1180-AV FABRIMAR OU EQUIVALENTE</t>
  </si>
  <si>
    <t>TORNEIRA DE BOIA 1350 D= 1/2" DECA OU EQUIVALENTE</t>
  </si>
  <si>
    <t>TORNEIRA DE BOIA 1350 D= 3/4" DECA OU EQUIVALENTE</t>
  </si>
  <si>
    <t>TORNEIRA DE BOIA 1350 D=   1" DECA OU EQUIVALENTE</t>
  </si>
  <si>
    <t>TORNEIRA JARDIM 1128-MY 1/2" FABRIMAR OU EQUIVALENTE</t>
  </si>
  <si>
    <t>TORNEIRA JARDIM 1128-MY 3/4" FABRIMAR OU EQUIVALENTE</t>
  </si>
  <si>
    <t>CHAVE BOIA AUTOM.20A P/ RESERVATORIO (LENZ) OU EQUIVALENTE</t>
  </si>
  <si>
    <t>TORNEIRA BOIA PARA CX. D´AGUA  3/4", PLENA OU EQUIVALENTE</t>
  </si>
  <si>
    <t>TORNEIRA DE LIMPEZA 1128 JR D=1/2" FABRIMAR OU EQUIVALENTE</t>
  </si>
  <si>
    <t>TORNEIRA P/ TANQUE 1153-JR 1/2" FABRIMAR OU EQUIVALENTE</t>
  </si>
  <si>
    <t>TORNEIRA PARA LAVATORIO REF.1194-AS 1/2" FABRIMAR OU EQUIVALENTE</t>
  </si>
  <si>
    <t>TORNEIRA P/ LAVAT. REF.1194- 1/2"INNOVARE FABRIMAR OU EQUIVALENTE</t>
  </si>
  <si>
    <t>ACABAM.P/VALV. DESCARGA  ANTIVANDALISMO DOCOL 11/2 OU EQUIVALENTE</t>
  </si>
  <si>
    <t>VALVULA P/PIA 3 1/2X1 1/2" 1623 CROMADO DARLIFLEX OU EQUIVALENTE</t>
  </si>
  <si>
    <t>VALVULA P/LAVATORIO C/LADRAO 1603 7/8 DARLIFLEX OU EQUIVALENTE</t>
  </si>
  <si>
    <t>VALVULA P/ LAVATORIO 1601 FABRIMAR OU EQUIVALENTE</t>
  </si>
  <si>
    <t>VALVULA P/TANQUE 1 1/4" 1606 CROMADA DARLIFLEX OU EQUIVALENTE</t>
  </si>
  <si>
    <t>VALVULA P/ MICTORIO PRESMATIC SIMPLES D=1/2" DOCOL OU EQUIVALENTE</t>
  </si>
  <si>
    <t>VALVULA DE RETENÇAO PE C/CRIVO FABRIMAR D= 3/4" OU EQUIVALENTE</t>
  </si>
  <si>
    <t>VALVULA DE RETENÇAO PE C/CRIVO FABRIMAR D= 1" OU EQUIVALENTE</t>
  </si>
  <si>
    <t>VALVULA DE RETENÇAO PE C/CRIVO FABRIMAR D= 1 1/2" OU EQUIVALENTE</t>
  </si>
  <si>
    <t>VALVULA DE RETENÇAO PE C/CRIVO FABRIMAR D= 2" OU EQUIVALENTE</t>
  </si>
  <si>
    <t>VALVULA DE RETENÇAO  UNIVERSAL FABRIMAR D= 3/4" OU EQUIVALENTE</t>
  </si>
  <si>
    <t>VALVULA DE RETENÇAO  UNIVERSAL FABRIMAR D= 1" OU EQUIVALENTE</t>
  </si>
  <si>
    <t>VALVULA DE RETENÇAO  UNIVERSAL FABRIMAR D= 1 1/2" OU EQUIVALENTE</t>
  </si>
  <si>
    <t>VALVULA DE RETENÇAO  UNIVERSAL FABRIMAR D= 2" OU EQUIVALENTE</t>
  </si>
  <si>
    <t>VALVULA DESGARGA 3650 CR,C/ ACAB D=1 1/2" FABRIMAR OU EQUIVALENTE</t>
  </si>
  <si>
    <t>VALVULA DE ESFERA EM LATAO D=1/2" BSP (AGUA)</t>
  </si>
  <si>
    <t>VALVULA RETENÇAO HORIZONTAL PORTINHOLA 13MM - 1/2"</t>
  </si>
  <si>
    <t>ACABAM. BENEFIT DOCOL PORTAD. NECESS. P/VALV. DESC OU EQUIVALENTE</t>
  </si>
  <si>
    <t>VALVULA DE DESCARGA 11/2" DOCOL OU EQUIVALENTE</t>
  </si>
  <si>
    <t>VALVULA RETENÇAO HORIZONTAL PORTINHOLA 63MM-2 1/2"</t>
  </si>
  <si>
    <t>VALVULA PVC PARA LAVATORIO SEM UNHO No.11</t>
  </si>
  <si>
    <t>VALVULA REGULADORA GAS P/FOGAO INDUS.1ESTAGIO 20KG</t>
  </si>
  <si>
    <t>TE REVERSIVEL PARA 2 BOTIJOES ALIANCA OU EQUIVALENTE</t>
  </si>
  <si>
    <t>KIT PADRAO COPASA 1/2" DE METAL OU EQUIVALENTE</t>
  </si>
  <si>
    <t>KIT PADRAO COPASA 3/4" DE METAL OU EQUIVALENTE</t>
  </si>
  <si>
    <t>KIT PADRAO COPASA   1" DE METAL OU EQUIVALENTE</t>
  </si>
  <si>
    <t>EXTINTOR DE AGUA PRESSURIZADA CAPACIDADE= 10 L</t>
  </si>
  <si>
    <t>EXTINTOR DE GAS CARBONICO (CO2) CAPACIDADE = 6KG</t>
  </si>
  <si>
    <t>EXTINTOR DE INCENDIO PO QUIMICO - 6KG</t>
  </si>
  <si>
    <t>ADAPTADOR DE ROSCA 5 FIOS D= 63 X 38 MM</t>
  </si>
  <si>
    <t>ESGUICHO TIPO AGULHETA D= 38MM (1 1/2")</t>
  </si>
  <si>
    <t>CHAVE STORZ EM ALUMÍNIO 1 1/2" P/ ABRIGO HIDRANTE</t>
  </si>
  <si>
    <t>ABRIGO PARA EXTINTOR INCENDIO 75X30X25 CM</t>
  </si>
  <si>
    <t>HIDRANTE DE RECALQUE COMPLETO</t>
  </si>
  <si>
    <t>PRESSOSTATO DANFOS REGULAVEL 0 A 10 KGS OU EQUIVALENTE</t>
  </si>
  <si>
    <t>MANOMETRO WILLY COM ESCALA DE LEITURA 0 A 100 PSI OU EQUIVALENTE</t>
  </si>
  <si>
    <t>MANGUEIRA FIBRA SINTETICA TIPO 2 D= 38MM - 15 M</t>
  </si>
  <si>
    <t>MANGUEIRA FIBRA SINTETICA TIPO 2 D= 38MM - 20 M</t>
  </si>
  <si>
    <t>CILINDRO DE ACO PARA GAS G.L.P. CAPACIDADE= 45 KG</t>
  </si>
  <si>
    <t>BICO BUNSEN JACKWAL OU EQUIVALENTE</t>
  </si>
  <si>
    <t>SINALIZADOR EM PVC PARA EXTINTOR DE INCENDIO</t>
  </si>
  <si>
    <t>AVISADOR SONORO E VISUAL MW  CONVENCIONAL OU EQUIVALENTE</t>
  </si>
  <si>
    <t>CX.SIF.PVC C/ GRELHA QUAD/RED. BRANCA 150x150x50MM</t>
  </si>
  <si>
    <t>CX.SIF.PVC C/ GRELHA QUAD/RED. BRANCA 150x185x75MM</t>
  </si>
  <si>
    <t>CX.SIF.PVC C/ GRELHA REDONDA BRANCA  100X100X50 MM</t>
  </si>
  <si>
    <t>CAIXA SIFONADA 250X230X75MM COM TAMPA CEGA</t>
  </si>
  <si>
    <t>CAIXA SIFONADA 250X172X50MM COM TAMPA CEGA</t>
  </si>
  <si>
    <t>RALO SIF.PVC ALTURA REGULAVEL SAIDA 40MM, 100x40MM</t>
  </si>
  <si>
    <t>RALO SECO PVC SAIDA SOLDAVEL 100x40 MM</t>
  </si>
  <si>
    <t>RALO SEMI-HEMISFERICO TIPO ABACAXI D= 50MM</t>
  </si>
  <si>
    <t>RALO SEMI-HEMISFERICO TIPO ABACAXI D=  75MM</t>
  </si>
  <si>
    <t>RALO SEMI-HEMISFERICO TIPO ABACAXI D= 100MM</t>
  </si>
  <si>
    <t>TERMINAL DE VENTILAÇAO PVC D= 50 MM</t>
  </si>
  <si>
    <t>CAIXA DE DESCARGA EXTERNA ALTA CIFLEX 6L CIPLA OU EQUIVALENTE</t>
  </si>
  <si>
    <t>BOMBA 1/2HP D= 1 1/4" DANCOR MOD.CAM W-9 TRIFASICA OU EQUIVALENTE</t>
  </si>
  <si>
    <t>BOMBA 1 HP D= 1"  DANCOR MOD.CAM W-6 OU EQUIVALENTE</t>
  </si>
  <si>
    <t>CONJ. MOTOBOMBA 3CV 220V TRIFASICO REF. CAM W16 OU EQUIVALENTE</t>
  </si>
  <si>
    <t>BOMBA LEVE 1,5CV-220V-TRIFASICO VAZAO = 250L/MIN.</t>
  </si>
  <si>
    <t>CUBA DE EMBUTIR OVAL (49 X 32,5 CM) CELITE/EQUIVALENTE</t>
  </si>
  <si>
    <t>LAVATORIO BRANCO PEQUENO L915 LINHA RAVENA DECA OU EQUIVALENTE</t>
  </si>
  <si>
    <t>LAV.SUSPENSO (46,5 X 34 CM) GUARAPARI LOGASA /EQUIVALENTE.</t>
  </si>
  <si>
    <t>CUBA SOBREPOR OVAL (52 X 44,5 CM) CELITE / EQUIVALENTE</t>
  </si>
  <si>
    <t>COLUNA PARA LAVAT. GRANDE/MEDIO 9120 CELITE AZALEA OU EQUIVALENTE</t>
  </si>
  <si>
    <t>LAVATORIO SUSPENSO (41 X 29,5 CM) CELITE / EQUIVALENTE</t>
  </si>
  <si>
    <t>LAVATORIO  DE PAREDE CELITE 02007 SAVEIRO OU EQUIVALENTE</t>
  </si>
  <si>
    <t>LAVATORIO DE CANTO LINHA IZY L101 DECA OU EQUIVALENTE</t>
  </si>
  <si>
    <t>LAVATORIO DE LOUCA SOBRE COLUNA LINHA VOGUE PLUS OU EQUIVALENTE</t>
  </si>
  <si>
    <t>COLUNA SUSPENSA MEDIA UNIVERSAL REF.CS117 DECA OU EQUIVALENTE</t>
  </si>
  <si>
    <t>COLUNA SUSPENSA REF.66201 P/LAVAT. LINHA FIT CELIT OU EQUIVALENTE</t>
  </si>
  <si>
    <t>LAVATORIO LINHA FIT CELITE REF. 66006 OU EQUIVALENTE</t>
  </si>
  <si>
    <t>LATATORIO DE CANTO COR BRANCA L76 MASTER DECA OU EQUIVALENTE</t>
  </si>
  <si>
    <t>VASO SANITARIO CONVENC.BRANCA,AZALEA CELITE / EQUIVALENTE.</t>
  </si>
  <si>
    <t>VASO SANITARIO BRANCA INFANTIL CELITE / EQUIVALENTE</t>
  </si>
  <si>
    <t>VASO SANITARIO C/CAIXA ACOPLADA BRANCO CELITE/ECO OU EQUIVALENTE</t>
  </si>
  <si>
    <t>VASO SANIT.ESPECIAL DECA P510  SEM ABERTURA OU EQUIVALENTE</t>
  </si>
  <si>
    <t>ASSENTO SANITARIO  TONDO VOGUE PLUS OU EQUIVALENTE</t>
  </si>
  <si>
    <t>MICTORIO SIFONADO LOUÇA BRANCA CELITE / EQUIVALENTE</t>
  </si>
  <si>
    <t>MICTORIO ACO INOX DESENVOLVIMENTO= 1,00 M CHAPA 22</t>
  </si>
  <si>
    <t>MICTORIO ACO INOX DESENVOLVIMENTO= 1,40 M CHAPA 22</t>
  </si>
  <si>
    <t>CUBA PARA PIA ACO INOX NO. 1 METALPRESS/EQUIVALENTE</t>
  </si>
  <si>
    <t>CUBA PARA PIA ACO INOX NO. 2 METALPRESS/EQUIVALENTE</t>
  </si>
  <si>
    <t>TANQUE LOUCA BRANCA 22L C/COLUNA CELITE / EQUIVALENTE</t>
  </si>
  <si>
    <t>COLUNA PARA TANQUE GRANDE/MEDIO CELITE OU EQUIVALENTE</t>
  </si>
  <si>
    <t>TANQUE DE ACO INOXIDAVEL 1 BOJO 63X51 CM</t>
  </si>
  <si>
    <t>BEBEDOURO INOX H= 1,00M A 1,12M ATENDE 80 PESSOAS</t>
  </si>
  <si>
    <t>BEBEDOURO CONJUGADO EM INOX  ATENDE A 40 PESSOAS</t>
  </si>
  <si>
    <t>FILTRO RAVENA WP-200E 200C OU AP 200 AQUALAR</t>
  </si>
  <si>
    <t>BEBEDOURO BDF 300 IBBL ATENDE 300PESSOAS OU EQUIVALENTE</t>
  </si>
  <si>
    <t>PAPELEIRA DE LOUCA BRANCA REF.602 CELITE OU EQUIVALENTE</t>
  </si>
  <si>
    <t>PORTA TOALHA P/ PAPEL LUXO AURIMAR CROMADO OU EQUIVALENTE</t>
  </si>
  <si>
    <t>SABONETEIRA DE LOUCA BRANCA S/ ALCA REF.604 CELITE OU EQUIVALENTE</t>
  </si>
  <si>
    <t>MEIA SABONETEIRA LOUCA BRANCA REF.604 CELITE OU EQUIVALENTE</t>
  </si>
  <si>
    <t>CABIDE DE LOUCA BRANCA DOIS GANCHOS REF.610 CELITE OU EQUIVALENTE</t>
  </si>
  <si>
    <t>ASSENTO PLASTICO BRANCO SIMPLES</t>
  </si>
  <si>
    <t>CABIDE SIMPLES CROMADO VERSAILLES REF.08V MOLDENOX OU EQUIVALENTE</t>
  </si>
  <si>
    <t>ASSENTO PLASTICO BRANCO MACIO</t>
  </si>
  <si>
    <t>BANCO ARTICULADO P/ DEFICIENTE FISICO EM ACO INOX</t>
  </si>
  <si>
    <t>BANCO ARTICULADO 70X45 CM PLACA SOLIDA FORMICA OU EQUIVALENTE</t>
  </si>
  <si>
    <t>DESMOLDANTE PARA FORMA DE MADEIRA</t>
  </si>
  <si>
    <t>FITA VEDA ROSCA 1/2" ROLO 50 M</t>
  </si>
  <si>
    <t>ADESIVO PARA TUBOS DE PVC</t>
  </si>
  <si>
    <t>SOLUÇAO LIMPADORA</t>
  </si>
  <si>
    <t>PASTA LUBRIFICANTE (PACOTE C/ 1 KG)</t>
  </si>
  <si>
    <t>MANGUEIRA DE 15M P/JARDIM C/BICO,TIGRE OU EQUIVALENTE</t>
  </si>
  <si>
    <t>MANGOTE ESPIRAFLEX P/ BOMBA D=2" COR LARANJA</t>
  </si>
  <si>
    <t>MANGOTE ESPIRAFLEX P/ BOMBA D=3" COR LARANJA</t>
  </si>
  <si>
    <t>MANGUEIRA PLASTICA PARA GAS D=3/8" X 1,20M</t>
  </si>
  <si>
    <t>ELETRODUTO GALV. PESADO,   PAREDE 2,25MM   3/4"</t>
  </si>
  <si>
    <t>ELETRODUTO GALV. PESADO,   PAREDE 2,65MM   1"</t>
  </si>
  <si>
    <t>ELETRODUTO GALV. PESADO,   PAREDE 2,65MM   1 1/4"</t>
  </si>
  <si>
    <t>ELETRODUTO GALV. PESADO,   PAREDE 3,00MM   1 1/2"</t>
  </si>
  <si>
    <t>ELETRODUTO GALV. PESADO,   PAREDE 3,00MM   2"</t>
  </si>
  <si>
    <t>ELETRODUTO GALV. PESADO,   PAREDE 3,35MM   2 1/2"</t>
  </si>
  <si>
    <t>ELETRODUTO GALV. PESADO,   PAREDE 3,35MM   3"</t>
  </si>
  <si>
    <t>ELETROCALHA GALV PERFURADA 100X50 MM</t>
  </si>
  <si>
    <t>ELETROCALHA GALV PERFURADA 100X75 MM</t>
  </si>
  <si>
    <t>ELETROCALHA GALV PERFURADA 100X100 MM</t>
  </si>
  <si>
    <t>ELETROCALHA GALV PERFURADA 150X50 MM</t>
  </si>
  <si>
    <t>ELETROCALHA GALV PERFURADA 200X100 MM</t>
  </si>
  <si>
    <t>ELETROCALHA GALV PERFURADA 400X100 MM</t>
  </si>
  <si>
    <t>PERFILADO PERFURADO  CHAPA  22  38 x 38 MM</t>
  </si>
  <si>
    <t>TAMPA DE PRESSÃO PARA ELETROCALHA 100X50MM</t>
  </si>
  <si>
    <t>TAMPA DE PRESSÃO PARA ELETROCALHA 100X75 MM</t>
  </si>
  <si>
    <t>TAMPA DE PRESSÃO PARA ELETROCALHA 100X100MM</t>
  </si>
  <si>
    <t>TAMPA DE PRESSÃO PARA ELETROCALHA 150X50MM</t>
  </si>
  <si>
    <t>TAMPA DE PRESSÃO PARA ELETROCALHA 200X100MM</t>
  </si>
  <si>
    <t>TAMPA DE PRESSÃO PARA ELETROCALHA 400X100MM</t>
  </si>
  <si>
    <t>TAMPA DE PRESSAO PARA PERFILADO  38 x 38 MM</t>
  </si>
  <si>
    <t>TAMPA P/ CURVA HORIXZONTAL 90° P/ELETROC. 100X50 MM</t>
  </si>
  <si>
    <t>TAMPA P/ CURVA HORIXZONTAL 90° P/ ELETROC. 100X75 MM</t>
  </si>
  <si>
    <t>TAMPA PARA CURVA HORIXZONTAL 90° P/ ELETROC. 100X100 MM</t>
  </si>
  <si>
    <t>TAMPA P/ CURVA HORIXZONTAL 90° P/ ELETROC. 150X50 MM</t>
  </si>
  <si>
    <t>TAMPA P/ CURVA HORIXZONTAL 90° P/ ELETROC. 200X100MM</t>
  </si>
  <si>
    <t>TAMPA P/ CURVA HORIXZONTAL 90° P/ ELETROC. 400X100MM</t>
  </si>
  <si>
    <t>TAMPA P/ CURVA VERTICAL 90° P/ ELETROC. 100X50 MM</t>
  </si>
  <si>
    <t>TAMPA P/ CURVA VERTICAL 90° P/ ELETROC. 100X75 MM</t>
  </si>
  <si>
    <t>TAMPA P/ CURVA VERTICAL 90° P/ ELETROC. 100X100 MM</t>
  </si>
  <si>
    <t>TAMPA P/ CURVA VERTICAL 90° P/ ELETROC. 150X50 MM</t>
  </si>
  <si>
    <t>TAMPA P/ CURVA VERTICAL 90° P/ ELETROC. 200X100 MM</t>
  </si>
  <si>
    <t>TAMPA P/ CURVA VERTICAL 90° P/ ELETROC. 400X100 MM</t>
  </si>
  <si>
    <t>TAMPA P/ DERIVAÇÃO EM "T" HORIZ. 90° P/ ELET .100X50 MM</t>
  </si>
  <si>
    <t>TAMPA P/DERIVAÇÃO EM "T"  90° P/ ELET. 100X75 MM</t>
  </si>
  <si>
    <t>TAMPA P/DERIVAÇÃO EM "T"  90° P/ ELET. 100X100 MM</t>
  </si>
  <si>
    <t>TAMPA P/DERIVAÇÃO EM "T"  90° P/ ELET. 150X50 MM</t>
  </si>
  <si>
    <t>TAMPA P/DERIVAÇÃO EM "T"  90° P/ ELET. 200X100 MM</t>
  </si>
  <si>
    <t>TAMPA P/DERIVAÇÃO EM "T"  90° P/ ELET. 400X100 MM</t>
  </si>
  <si>
    <t>BARRA DE VERGALÃO ROSCA TOTAL EM AÇO 1/4"</t>
  </si>
  <si>
    <t>BARRA DE VERGALHAO ROSCA TOTAL 3/8" P/ PERFILADO</t>
  </si>
  <si>
    <t xml:space="preserve">SUPORTE VERTICAL P /ELETROCALHA 100X50 MM  </t>
  </si>
  <si>
    <t>SUPORTE VERTICAL PARA ELETROCALHA 100X100 MM</t>
  </si>
  <si>
    <t>CURVA HORIZONTAL 90° GALV. P/ ELETROC. 100X50MM</t>
  </si>
  <si>
    <t>CURVA HORIZONTAL 90° GALV.  P/ ELETROC. 100X75MM</t>
  </si>
  <si>
    <t>CURVA HORIZONTAL 90° GALV.  P/ ELETROC. 100X100 MM</t>
  </si>
  <si>
    <t>CURVA HORIZONTAL 90°  GALV.  P/ ELETROC.  150X50 MM</t>
  </si>
  <si>
    <t>CURVA HORIZONTAL  90° GALV.   P/ ELETROC. 200X100 MM</t>
  </si>
  <si>
    <t>CURVA HORIZONTAL 90° GALV. P/ ELETROC. 400X100 MM</t>
  </si>
  <si>
    <t>CURVA VERT. MULTI FUNÇÃO 45°/90°  P/ ELET. 100X50MM</t>
  </si>
  <si>
    <t>CURVA VERT. MULTI FUNÇÃO 45°/ 90°  P/ ELET. 100X75 MM</t>
  </si>
  <si>
    <t>CURVA VERT. MULTI FUNÇÃO 45°/ 90°  P/ ELET. 100X100 MM</t>
  </si>
  <si>
    <t>CURVA VERT. MULTI FUNÇÃO 45°/ 90°  P/ ELET. 150X50 MM</t>
  </si>
  <si>
    <t>CURVA VERT. MULTI FUNÇÃO 45°/ 90°  P/ ELET. 200X100 MM</t>
  </si>
  <si>
    <t>CURVA VERT. MULTI FUNÇÃO 45°/ 90°  P/ ELET. 400X100 MM</t>
  </si>
  <si>
    <t xml:space="preserve">DERIVAÇÃO  "T" HORIZ. 90° GALV. P/ ELETR. 100X50 MM </t>
  </si>
  <si>
    <t>DERIVAÇÃO EM T HORIZ. 90º GALV.P/ ELET. 100X75 MM</t>
  </si>
  <si>
    <t>DERIVAÇÃO EM T HORIZ. 90º GALV.P/ ELET. 100X100 MM</t>
  </si>
  <si>
    <t>DERIVAÇÃO EM T HORIZ. 90º GALV.P/ ELET. 150X50 MM</t>
  </si>
  <si>
    <t>DERIVAÇÃO EM T HORIZ. 90º GALV.P/ ELET. 200X100 MM</t>
  </si>
  <si>
    <t>DERIVAÇÃO EM T HORIZ. 90º GALV.P/ ELET. 400X100 MM</t>
  </si>
  <si>
    <t>FLANGE DE ACABAMENTO  GALV. P/ ELETROC. 100X50 MM</t>
  </si>
  <si>
    <t>FLANGE DE ACABAMENTO  GALV. P/ ELETROC. 100X75 MM</t>
  </si>
  <si>
    <t>FLANGE DE ACABAMENTO  GALV. P/ ELETROC. 100X100 MM</t>
  </si>
  <si>
    <t>FLANGE DE ACABAMENTO  GALV. P/ ELETROC. 150X50 MM</t>
  </si>
  <si>
    <t>FLANGE DE ACABAMENTO  GALV. P/ ELETROC. 200X100 MM</t>
  </si>
  <si>
    <t>FLANGE DE ACABAMENTO  GALV. P/ ELETROC. 400X100 MM</t>
  </si>
  <si>
    <t>TERMINAL PARA ELETROCALHA GALV.  100X50 MM</t>
  </si>
  <si>
    <t>TERMINAL PARA ELETROCALHA GALV. 100X75 MM</t>
  </si>
  <si>
    <t>TERMINAL PARA ELETROCALHA GALV. 100X10 0MM</t>
  </si>
  <si>
    <t>TERMINAL PARA ELETROCALHA GALV. 150X50 MM</t>
  </si>
  <si>
    <t>TERMINAL PARA ELETROCALHA GALV. 200X100 MM</t>
  </si>
  <si>
    <t>TERMINAL PARA ELETROCALHA GALV. 400X100 MM</t>
  </si>
  <si>
    <t>TALA AUTO PORTANTE PARA TRECHO RETO ABA 50MM</t>
  </si>
  <si>
    <t>REDUÇÃO CONCENTRICA  150X50 MM P/ 100/75/50 X50 MM</t>
  </si>
  <si>
    <t>PARAFUSO CABEÇA LENTILHA AUTOTRAVANTE 5/16"X1/2"</t>
  </si>
  <si>
    <t>ARRUELA LISA 5/16"</t>
  </si>
  <si>
    <t>PORCA SEXTAVADA 5/16"</t>
  </si>
  <si>
    <t>CANTONEIRA ZZ ALTA Z</t>
  </si>
  <si>
    <t>CHUMBADOR CBA COM PARAFUSO 5/16</t>
  </si>
  <si>
    <t>ARRUELA LISA 1/4"</t>
  </si>
  <si>
    <t>PORCA SEXTAVADA 1/4"</t>
  </si>
  <si>
    <t>ARRUELA LISA 3/8"</t>
  </si>
  <si>
    <t>PORCA SEXTAVADA 3/8"</t>
  </si>
  <si>
    <t>PORCA LOSANGULAR COM PINO 5/16"</t>
  </si>
  <si>
    <t>PARAFUSO CABEÇA REDONDA S-10  -6,3X50MM</t>
  </si>
  <si>
    <t>BUCHA NYLON S-10</t>
  </si>
  <si>
    <t>CX. PASSAGEM FE. ESMALTADO FUNDO MOVEL 2" P.THOMEU OU EQUIVALENTE</t>
  </si>
  <si>
    <t>CX.EMBUTIR 4X2" AQUATIC REF. 64221 PIAL LEGRAND OU EQUIVALENTE</t>
  </si>
  <si>
    <t>CAIXA DE EMBUTIR EM PVC 2X4" TIGRE OU EQUIVALENTE</t>
  </si>
  <si>
    <t>CX. PADRAO CEMIG P/MED.POLIF.E DISJ. 46x35x21 CM-2 OU EQUIVALENTE</t>
  </si>
  <si>
    <t>CAIXA DE PASSAGEM, EMBUTIR 20X20X09CM CPE-20 OU EQUIVALENTE</t>
  </si>
  <si>
    <t>CAIXA DE PASSAGEM, EMBUTIR 30X30X12CM CPE-30 OU EQUIVALENTE</t>
  </si>
  <si>
    <t>QUADRO DE FORÇA PARA MOTOR DE 1,5CV 220V TRIFASICO</t>
  </si>
  <si>
    <t>CHAVE MAGNETICA EXTERNA 1x30 A MOD. 6904 TECNOWATT OU EQUIVALENTE</t>
  </si>
  <si>
    <t>CHAVE MAGNETICA EXT. 1x50A MOD. 6905 TECNOWATT OU EQUIVALENTE</t>
  </si>
  <si>
    <t>CHAVE MAGNETICA EXTERNA 2x30A MOD. 6906 TECNOWATT OU EQUIVALENTE</t>
  </si>
  <si>
    <t>CABO DE COBRE NU (CORDOALHA) 6,00 MM2</t>
  </si>
  <si>
    <t>CABO DE COBRE NU (CORDOALHA) 10,0MM2</t>
  </si>
  <si>
    <t>CABO DE COBRE NU (CORDOALHA) 16,0MM2</t>
  </si>
  <si>
    <t>CABO DE COBRE NU (CORDOALHA) 25,0MM2</t>
  </si>
  <si>
    <t>CABO DE COBRE NU (CORDOALHA) 35,0MM2</t>
  </si>
  <si>
    <t>CABO DE COBRE NU (CORDOALHA) 50,0MM2</t>
  </si>
  <si>
    <t>CABO DE COBRE NU (CORDOALHA) 70,0MM2</t>
  </si>
  <si>
    <t>CORDOALHA DE AÇO COBREADO 6,3MM (PADRAO TELEMAR)</t>
  </si>
  <si>
    <t>CONDULETE PVC UNIVERSAL 1/2" OU 3/4 TIGRE / EQUIVALENTE</t>
  </si>
  <si>
    <t>TAMPA CEGA P/ CONDULETE DE PVC 3/4" TIGRE/EQUIVALENTE</t>
  </si>
  <si>
    <t>TAMPA 1MOD. P/ CONDULETE 3/4" 94,5X50MM TIGRE/EQUIVALENTE.</t>
  </si>
  <si>
    <t>CABO COAXIAL PARA ANTENA OU EQUIVALENTE</t>
  </si>
  <si>
    <t>CABO OPTICO CF0A 4 FIBRAS OU EQUIVALENTE</t>
  </si>
  <si>
    <t>CONDULETE DE ALUMINIO TIPO C D=3/4"</t>
  </si>
  <si>
    <t>CONDULETE DE ALUMINIO TIPO C D=1"</t>
  </si>
  <si>
    <t>CONDULETE DE ALUMINIO TIPO C D=2"</t>
  </si>
  <si>
    <t>CONDULETE DUPLO 3/4"</t>
  </si>
  <si>
    <t>TAMPA CEGA P/ CONDULETE D=3/4"</t>
  </si>
  <si>
    <t>TAMPA P/ CONDULETE C/ FURO RETANGULAR WETZEL OU EQUIVALENTE</t>
  </si>
  <si>
    <t>TAMPA P/ CONDULETE C/ FURO REDONDO WETZEL OU EQUIVALENTE</t>
  </si>
  <si>
    <t>TOMADA 2P+T EM COND. 3/4"  REF.54328 SILENTOQUE OU EQUIVALENTE</t>
  </si>
  <si>
    <t>CONJUNTO 1 INTER.+1TOM.2P+T REF54337 S/PLACA SILEN OU EQUIVALENTE</t>
  </si>
  <si>
    <t>ABRACADEIRA PADRAO TELEMAR BC-1</t>
  </si>
  <si>
    <t>ABRACADEIRA PADRAO TELEMAR BC-2</t>
  </si>
  <si>
    <t>ABRACADEIRA PADRAO TELEMAR BC-3</t>
  </si>
  <si>
    <t>ABRACADEIRA PADRAO TELEMAT BC-4</t>
  </si>
  <si>
    <t>BLOCO DE LIGACAO INTERNA BLI -10 (P.TELEBRAS)</t>
  </si>
  <si>
    <t>PLACA TERMOPL. P/ CX.2x4" R.8501 PIAL OU EQUIVALENTE</t>
  </si>
  <si>
    <t>BLOCO PARA 50 PARES K110-50 SS P/ LIGAçAO OU EQUIVALENTE</t>
  </si>
  <si>
    <t>CALHA C/ 8 TOMADAS 19"</t>
  </si>
  <si>
    <t>CALHA C/ 4 TOMADAS 19"</t>
  </si>
  <si>
    <t>MODULO HITOP (GARRA), 19" 16U OU EQUIVALENTE</t>
  </si>
  <si>
    <t>PAINEL CEGO,REF. KN-BLIND DA PLP OU EQUIVALENTE</t>
  </si>
  <si>
    <t>ORGANIZ. CABOS 1U</t>
  </si>
  <si>
    <t>IDENTIF. TESTE E CERTIFICAO DE PONTOS REDE LOGICA OU EQUIVALENTE</t>
  </si>
  <si>
    <t>LUMINARIA SOBREPOR P/ LAMP.2X32W REF. LPT-22 ITAIM OU EQUIVALENTE</t>
  </si>
  <si>
    <t>LUMINARIA SOBREP P/2X32W/127V REF.OCT 1369 INDELPA OU EQUIVALENTE</t>
  </si>
  <si>
    <t>LUMINARIA SOBREPOR 1X16W C/ SOQUETE REF.3540 ITAIM OU EQUIVALENTE</t>
  </si>
  <si>
    <t>LUMINARIA SOBREPOR 2X14W C/ SOQUETE REF.3007 ITAIM OU EQUIVALENTE</t>
  </si>
  <si>
    <t>LUMINARIA SOBREPOR 2X16W C/SOQUETE REF.3540 ITAIM OU EQUIVALENTE</t>
  </si>
  <si>
    <t>LUMINARIA SOBREPOR 2X28W C/SOQUETE REF. 3007 ITAIM OU EQUIVALENTE</t>
  </si>
  <si>
    <t>LUMINARIA SOBREPOR 2X32W C/ SOQUETE REF.3540 ITAIM OU EQUIVALENTE</t>
  </si>
  <si>
    <t>LUMINARIA EMBUTIR 1X16W C/ SOQUETE REF. 2540 ITAIM OU EQUIVALENTE</t>
  </si>
  <si>
    <t>LUMINARIA EMBUTIR 1X28W C/ SOQUETE REF.2837 ITAIM OU EQUIVALENTE</t>
  </si>
  <si>
    <t>LUMINARIA EMBUTIR 1X32W C/ SOQUETE REF.2540 ITAIM OU EQUIVALENTE</t>
  </si>
  <si>
    <t>LUMINARIA EMBUTIR 2X14W C/ SOQUETE REF.2007 ITAIM OU EQUIVALENTE</t>
  </si>
  <si>
    <t>LUMINARIA EMBUTIR 2X16W C/ SOQUETE REF. 2540 ITAIM OU EQUIVALENTE</t>
  </si>
  <si>
    <t>LUMINARIA EMBUTIR 2X28W C/ SOQUETE REF.2007 ITAIM OU EQUIVALENTE</t>
  </si>
  <si>
    <t>LUMINARIA EMBUTIR 2X32W C/ SOQUETE REF. 2540 ITAIM OU EQUIVALENTE</t>
  </si>
  <si>
    <t>GLOBO VIDRO ESFERICO LEITOSO 10X20CM</t>
  </si>
  <si>
    <t>LUMINARIA VS 70W IP71 SRB PADRAO CEMIG TECNOWATT OU EQUIVALENTE</t>
  </si>
  <si>
    <t>LUMINARIA V. METALICO 400W PR40 P. CEMIG TECNOWATT OU EQUIVALENTE</t>
  </si>
  <si>
    <t>ARANDELA EXT.DECORATIVA COMPACTA 20W WETZEL/EQUIVALENTE.</t>
  </si>
  <si>
    <t>REFLETOR EM ALUMINIO COMPL. MOD.PL400-MV TECNOWAT OU EQUIVALENTE</t>
  </si>
  <si>
    <t>REFLETOR EM ALUMINIO REF. PL 400-MA TECNOWATT OU EQUIVALENTE</t>
  </si>
  <si>
    <t>SUPORTE LUNINARIA PETALA SL-1/2 TOPO 114MM TECNOW. OU EQUIVALENTE</t>
  </si>
  <si>
    <t>REATOR AFP PART. RAPIDA 1X16W/BIVOLT REF.EZA OSRAM OU EQUIVALENTE</t>
  </si>
  <si>
    <t>REATOR AFP PARTIDA RAPIDA 1X32W/BIV. REF.EZA OSRAM OU EQUIVALENTE</t>
  </si>
  <si>
    <t>REATOR AFP PART. RAPIDA 2X14W/220V REF.QTP5 OSRAM OU EQUIVALENTE</t>
  </si>
  <si>
    <t>REATOR AFP PART. RAPIDA 2X28W/220V REF. QTP5 OSRAM OU EQUIVALENTE</t>
  </si>
  <si>
    <t>REATOR AFP PARTIDA RAPIDA 2X32W/BIV. REF.EZA OSRAM OU EQUIVALENTE</t>
  </si>
  <si>
    <t>REATOR AFP PARTIDA RAPIDA 2X16W/BIV. REF.EZA OSRAM OU EQUIVALENTE</t>
  </si>
  <si>
    <t>REATOR INTERNO P/LAMPADA VM 250W-220V C/CAPACITOR</t>
  </si>
  <si>
    <t>REATOR INTERNO P/LAMPADA VM 400W-220V C/CAPACITOR</t>
  </si>
  <si>
    <t>REATOR EXTERNO P/LAMPADA VM 80W-220V C/CAPACITOR</t>
  </si>
  <si>
    <t>REATOR INTERNO P/L.VS 70W-220V C/CAPACITOR/IGNITOR</t>
  </si>
  <si>
    <t>REATOR INTERNO L.VS 150W-220V C/CAPACITOR/IGNITOR</t>
  </si>
  <si>
    <t>REATOR INTERNO L.VS 250W-220V C/CAPACITOR/IGNITOR</t>
  </si>
  <si>
    <t>REATOR INTERNO L.VS 400W-220V C/CAPACITOR/IGNITOR</t>
  </si>
  <si>
    <t>REATOR EXTERNO L.VS 70W-220V C/CAPACITOR/IGNITOR</t>
  </si>
  <si>
    <t>REATOR EXTERNO L.VS 100W-220V C/CAPACITOR/IGNITOR</t>
  </si>
  <si>
    <t>REATOR EXTERNO L.VS 150W-220V C/CAPACITOR/IGNITOR</t>
  </si>
  <si>
    <t>REATOR EXTERNO L. VS250W-220V C/CAPACITOR/IGNITOR</t>
  </si>
  <si>
    <t>REATOR EXTERNO L. VS 400W-220V C/CAPACITOR/IGNITOR</t>
  </si>
  <si>
    <t>REATOR EXTERNO VMET.250W-220V C/CAPACITOR/IGNITOR</t>
  </si>
  <si>
    <t>REATOR EXTERNO VMET 400W-220V C/CAPACITOR/IGNITOR</t>
  </si>
  <si>
    <t>REATOR P/LAMP VAPOR METALICO 70W-220V C/ CAPACITOR</t>
  </si>
  <si>
    <t>REATOR EXTERNO P/ LAMP. VMETALICO 70W C/ CAPACITOR</t>
  </si>
  <si>
    <t>REATOR INTERN P/ LAMP.VMETALICO 150-220V CAPACITOR</t>
  </si>
  <si>
    <t>REATOR EXT. P/LAMP. V METALICO 150W-220V CAPACITOR</t>
  </si>
  <si>
    <t>LAMPADA FLUORESCENTE TUBULAR 28W</t>
  </si>
  <si>
    <t>LAMPADA FLUORESC. 13W COM REATOR INTEGRADO</t>
  </si>
  <si>
    <t>LAMPADA FLUORES. COMPACTA 18W REATOR INTEGRADO</t>
  </si>
  <si>
    <t>LAMPADA FLUORESC. 25W COMPACTA REATOR INTEGRADO</t>
  </si>
  <si>
    <t>LAMP. FLUORESCENTE ELETRONICA PLE11W 865-127V-E27</t>
  </si>
  <si>
    <t>LAMP. FLUORESCENTE ELETRONICA PLE15W 865-127V-E27</t>
  </si>
  <si>
    <t>LAMP. FLUORESCENTE ELETRONICA PLE20W 865 -127V-E27</t>
  </si>
  <si>
    <t>LAMP. FLUORESCENTE ELETRONICA PLE23W 865-127V-E27</t>
  </si>
  <si>
    <t>LAMPADA FLUORESCENTE TLDRS 16/84-16W-G13 OU EQUIVALENTE</t>
  </si>
  <si>
    <t>LAMPADA FLUORESCENTE TLDRS 32/84-32W-G13 OU EQUIVALENTE</t>
  </si>
  <si>
    <t>LAMPADA VAPOR DE MERCURIO OVOIDE 250W BASE E-40 GE OU EQUIVALENTE</t>
  </si>
  <si>
    <t>LAMPADA VAPOR DE MERCURIO OVOIDE 400W BASE E-40 GE OU EQUIVALENTE</t>
  </si>
  <si>
    <t>LAMPADA VAPOR DE MERCURIO OVOIDE 80W-220V BASE E27</t>
  </si>
  <si>
    <t>LAMPADA VAPOR DE SODIO OVOIDE 70W-E27</t>
  </si>
  <si>
    <t>LAMPADA VAPOR DE SODIO OVOIDE 100W-220V-E40</t>
  </si>
  <si>
    <t>LAMPADA VAPOR DE SODIO TUBULAR 250W-220V-E40</t>
  </si>
  <si>
    <t>LAMPADA VAPOR DE SODIO TUBULAR 400W-220V-E40</t>
  </si>
  <si>
    <t>LAMPADA VAPOR DE SODIO TUBULAR 100W-220V-E40</t>
  </si>
  <si>
    <t>LAMPADA A VAPOR DE SODIO TUBULAR 150W-220V-E40</t>
  </si>
  <si>
    <t>LAMPADA VAPOR METALICO TUBULAR 150W-E40</t>
  </si>
  <si>
    <t>LAMPADA A VAPOR METALICO 250W E40</t>
  </si>
  <si>
    <t>LAMPADA A VAPOR METALICO OVOIDE 400W E-40</t>
  </si>
  <si>
    <t>CONECTOR CHT-1 CABO/HASTE</t>
  </si>
  <si>
    <t>HASTE DE ATERRAM. 17,00MM X 2,40 COPPERWELD (3/4) OU EQUIVALENTE</t>
  </si>
  <si>
    <t>HASTE ATERRAMENTO ZINCADO 25X25X2500MM P.CEMIG</t>
  </si>
  <si>
    <t>MOLDE P/SOLDA EXOTERMICA HCL 5/8".50-5 CLASSE 5 OU EQUIVALENTE</t>
  </si>
  <si>
    <t>SUPRESSOR DE SURTO VCL V 45KA CLAMPER/EQUIVALENTE</t>
  </si>
  <si>
    <t>MOLDE PPS 35-2 PARA SOLDA EXOTERMICA CLASSE 2 OU EQUIVALENTE</t>
  </si>
  <si>
    <t>PADRAO DE ENTR.PROVIS.30KVA TRIFAS.POSTE H=7M,70A</t>
  </si>
  <si>
    <t>VERNIZ POLIURETANICO FOSCO CORAL OU EQUIVALENTE</t>
  </si>
  <si>
    <t>SILICONE SUVINIL (5 LITROS) OU EQUIVALENTE</t>
  </si>
  <si>
    <t>VERNIZ KNOTTING (3,6 LITROS) OU EQUIVALENTE</t>
  </si>
  <si>
    <t>TINTA EPOXI BRANCA</t>
  </si>
  <si>
    <t>MASSA PLASTICA (LATA COM 400 GRAMAS)</t>
  </si>
  <si>
    <t>ZARCAO CORAL OU EQUIVALENTE</t>
  </si>
  <si>
    <t>SELADOR PARA MADEIRAS CORAL OU EQUIVALENTE</t>
  </si>
  <si>
    <t>PO XADREZ - PACOTE DE 250 GRAMAS OU EQUIVALENTE</t>
  </si>
  <si>
    <t>CERA DE CARNAUBA</t>
  </si>
  <si>
    <t>SAL DE AZEDO</t>
  </si>
  <si>
    <t>LAJE PRE-MOLDADA A REVESTIR SC= 100 KG/M2, L=3,0 M</t>
  </si>
  <si>
    <t>LAJE PRE-MOLDADA A REVESTIR SC= 250 KG/M2, L=5,0 M</t>
  </si>
  <si>
    <t>LAJE PRE-MOLDADA A REVESTIR SC= 300 KG/M2, L=3,0 M</t>
  </si>
  <si>
    <t>LAJE PRE-MOLDADA A REVESTIR SC= 300 KG/M2, L=4,0 M</t>
  </si>
  <si>
    <t>LAJE PRE-MOLDADA A REVESTIR SC= 300 KG/M2, L=5,0 M</t>
  </si>
  <si>
    <t>LAJE PRE-MOLDADA APARENTE SC= 100 KG/M2, L= 3,0 M</t>
  </si>
  <si>
    <t>LAJE PRE-MOLDADA APARENTE SC= 100 KG/M2, L= 4,0 M</t>
  </si>
  <si>
    <t>LAJE PRE-MOLDADA APARENTE SC= 100 KG/M2, L= 5,0 M</t>
  </si>
  <si>
    <t>LAJE PRE-MOLDADA APARENTE SC= 200 KG/M2, L= 3,0 M</t>
  </si>
  <si>
    <t>LAJE PRE-MOLDADA APARENTE SC= 200 KG/M2, L= 4,0 M</t>
  </si>
  <si>
    <t>LAJE PRE-MOLDADA APARENTE SC= 200 KG/M2, L= 5,0 M</t>
  </si>
  <si>
    <t>LAJE PRE-MOLDADA APARENTE SC= 300 KG/M2, L= 3,0 M</t>
  </si>
  <si>
    <t>LAJE PRE-MOLDADA APARENTE SC= 300 KG/M2, L= 4,0 M</t>
  </si>
  <si>
    <t>LAJE PRE-MOLDADA APARENTE SC= 300 KG/M2, L= 5,0 M</t>
  </si>
  <si>
    <t>CHAPEU PRE MOLDADO MURO LARGURA 20CM COMPRIM.1.25M</t>
  </si>
  <si>
    <t>MEIO-FIO PRE-MOLDADO TIPO A FCK&gt;=18,0MPA H=35CM</t>
  </si>
  <si>
    <t>MOURAO DE CONCRETO PV=SECAO T 3,2M ESTICADOR</t>
  </si>
  <si>
    <t>MOURAO DE CONCRETO RETO SECAO T 2,45M</t>
  </si>
  <si>
    <t>MOURAO DE CONCRETO PONTA RETA, TRIANGULAR, H=2.20M</t>
  </si>
  <si>
    <t>MOURAO DE CONCRETO PR, ESTICADOR, TRIANG., H=2.20M</t>
  </si>
  <si>
    <t>MURO PRE-MOLDADO DE CONCRETO TIPO CALHA V ,HT=3,0M</t>
  </si>
  <si>
    <t>ASSENTAMENTO DE PISO INTERTRAVADO</t>
  </si>
  <si>
    <t>PISO CONCRETO INTERTR. TIPO S E=6,0 CM FCK = 35MPA</t>
  </si>
  <si>
    <t>PISO DE CONCRETO INTERTRAVADO TIPO S E=8,0CM 35MPA</t>
  </si>
  <si>
    <t>BANCO PRE-MOLDADO DE CONCRETO 45X150X45CM</t>
  </si>
  <si>
    <t>POSTE PARA GRADIL NYLOFOR 3D H= 1.50 M OU EQUIVALENTE</t>
  </si>
  <si>
    <t>POSTE PARA GRADIL NYLOFOR 3D H= 2.00 M OU EQUIVALENTE</t>
  </si>
  <si>
    <t>POSTE PARA GRADIL NYLOFOR 3D H= 2.60 M OU EQUIVALENTE</t>
  </si>
  <si>
    <t>POSTE PARA GRADIL NYLOFOR 3D H= 3.20 M OU EQUIVALENTE</t>
  </si>
  <si>
    <t>PREGO PARA TACO 15X10</t>
  </si>
  <si>
    <t>PARAFUSO PARABOLT DE 1/4"</t>
  </si>
  <si>
    <t>PARAFUSO PARA VASO SANITÁRIO E MICTÓRIO S8 COM BUCHA E ARRUELA</t>
  </si>
  <si>
    <t>BUCHA FISCHER S8 COM PARAFUSO OU EQUIVALENTE</t>
  </si>
  <si>
    <t>BASCULANTE EM CHAPA COM 3 BASCULAS 80X80CM</t>
  </si>
  <si>
    <t>GRADIL NYLOFOR 3D H= 2.03 M OU EQUIVALENTE</t>
  </si>
  <si>
    <t>GRADIL NYLOFOR 3D H= 1.53 M OU EQUIVALENTE</t>
  </si>
  <si>
    <t>GRADIL NYLOFOR 3D H= 1.03 M OU EQUIVALENTE</t>
  </si>
  <si>
    <t>GRADIL NYLOFOR 3D H= 2.43 M OU EQUIVALENTE</t>
  </si>
  <si>
    <t>BARRA APOIO DEFIC.FISICO TUBO D=1 1/2" - CROMADA</t>
  </si>
  <si>
    <t>TIJOLO CERAM. MACICO REQUEIMADO 20X10X5CM C/FRETE</t>
  </si>
  <si>
    <t>TIJOLO CERAMICO FURADO 8 FUROS 29X19X9CM C/FRETE</t>
  </si>
  <si>
    <t>BLOCO CONCRETO VAZADO 9X19X39  C/ FRETE 4,5MPA</t>
  </si>
  <si>
    <t>BLOCO CONCRETO VAZADO 14X19X39 C/ FRETE 4,5MPA</t>
  </si>
  <si>
    <t>BLOCO CONCRETO VAZADO 19X19X39 C/ FRETE 4,5MPA</t>
  </si>
  <si>
    <t>BLOCO DE CONCRETO VAZADO 3,0MPA DE VEDAÇÃO 09X19X39 CM  C/ FRETE</t>
  </si>
  <si>
    <t>BLOCO DE CONCRETO VAZADO 3,0MPA DE VEDAÇÃO 14X19X39 CM  C/ FRETE</t>
  </si>
  <si>
    <t>BLOCO DE CONCRETO VAZADO 3,0MPA DE VEDAÇÃO 19X19X39 CM  C/ FRETE</t>
  </si>
  <si>
    <t>DIVISORIA DE ARDOSIA E= 2 CM  ( S/ POLIMENTO )</t>
  </si>
  <si>
    <t>PRATELEIRA GRANITO CINZA CORUMBA E=2 CM</t>
  </si>
  <si>
    <t>TUBO CONCRETO CIMENTO ARI PLUS RS PB PA-2 D=1000MM</t>
  </si>
  <si>
    <t>TUBO CONCRETO CIMENTO ARI PLUS RS JE EA-2 D=1000MM</t>
  </si>
  <si>
    <t>TUBO DE CONCRETO MF CA-1 D= 800 MM</t>
  </si>
  <si>
    <t>TAMPAO DE FERRO FUNDIDO T-27     P= 27 KG</t>
  </si>
  <si>
    <t>TAMPAO EM FERRO FUNDIDO T-19</t>
  </si>
  <si>
    <t>TAMPAO DE FERRO FUNDIDO T-109-PADRAO COPASA</t>
  </si>
  <si>
    <t>CONJ. QUADRO E GRELHA DE FERRO FUNDIDO P= 199KG</t>
  </si>
  <si>
    <t>GRELHA FF MALHA QUADRICULADA 100X30CM COM PARAFUSO</t>
  </si>
  <si>
    <t>CANTONEIRA DE FERRO FUNDIDO PESO = 69KG</t>
  </si>
  <si>
    <t>ANEL CA-1, D=1000MM H= 300MM, MACHO-FEMEA</t>
  </si>
  <si>
    <t>GRELHA DE CONCRETO 0,99 x 0,44 x 0,10M</t>
  </si>
  <si>
    <t>QUADRO DE CONCRETO 1,10 x 0,50M</t>
  </si>
  <si>
    <t>CANTONEIRA DE CONCRETO</t>
  </si>
  <si>
    <t>FRETE PARA ELEMENTOS DE CONCRETO</t>
  </si>
  <si>
    <t>VIDRO LISO INCOLOR, E= 3MM, COLOCADO</t>
  </si>
  <si>
    <t>VIDRO LISO INCOLOR, E= 4MM, COLOCADO</t>
  </si>
  <si>
    <t>VIDRO FANTASIA/CANELADO E= 4MM, COLOCADO</t>
  </si>
  <si>
    <t>VIDRO ARAMADO BRANCO, E= 7MM, COLOCADO</t>
  </si>
  <si>
    <t>PARAFUSO FINESON, COMPLETO OU EQUIVALENTE</t>
  </si>
  <si>
    <t>TACO DE IPE EXTRA 7x21 CM</t>
  </si>
  <si>
    <t>LITOCERAMICA TERRACOTTA 11,5X24 CM OU EQUIVALENTE</t>
  </si>
  <si>
    <t>LAJOTA VERMELHA NATURAL 24X24CM EXTRA,ELI,SERRANA OU EQUIVALENTE</t>
  </si>
  <si>
    <t>CERAMICA 10X10CM BRANCA LINHA ARQUITETURAL ELIANE OU EQUIVALENTE</t>
  </si>
  <si>
    <t>CERAMICA 10X10CM ARQUITETURAL VERDE MEDIO ELIANE OU EQUIVALENTE</t>
  </si>
  <si>
    <t>CERAM.10X10CM COR CEREJA LINHA ARQUITETURAL ELIANE OU EQUIVALENTE</t>
  </si>
  <si>
    <t>CERAMICA 10X10CM ARQUITETURAL COR DAMASCO ELIANE OU EQUIVALENTE</t>
  </si>
  <si>
    <t>CERAMICA 25X33,5CM LINHA FORMA SLIM BRANCA ELIANE OU EQUIVALENTE</t>
  </si>
  <si>
    <t>CERAMICA 33,5X33,5CM PEI-5 URBANUS COR GRAY ELIANE OU EQUIVALENTE</t>
  </si>
  <si>
    <t>CERAMICA 45X45CM PEI-5 CARGO PLUS COR GRAY ELIANE OU EQUIVALENTE</t>
  </si>
  <si>
    <t>LADRILHO HIDRAUL. AMARELO/VERM. 20X20CM DIRECIONAL</t>
  </si>
  <si>
    <t>LADRILHO HIDRAULICO 25X25CM NA COR NATURAL EXTERNO</t>
  </si>
  <si>
    <t>GRANITO CINZA CORUMBA E= 2CM</t>
  </si>
  <si>
    <t>GRANITO CINZA CORUMBA PARA BANCADA E=2CM</t>
  </si>
  <si>
    <t>PISO BORRACHA RECICLADO COR PRETA ANTIDERRAPANTE</t>
  </si>
  <si>
    <t>COLA DE CONTATO P/ CHAPA VINÍLICA/BORRACHA</t>
  </si>
  <si>
    <t>COLA PU BICOMPONENTE</t>
  </si>
  <si>
    <t>PISO DE BORRACHA  EM MANTA COMUM 2MMX80CM</t>
  </si>
  <si>
    <t>PISO DE BORRACHA PASTILHADO 50X50CMX3MM S/ COLOCAÇÃO</t>
  </si>
  <si>
    <t>RODAPE DE ARDOSIA, H= 5 CM / ( H=7CM )</t>
  </si>
  <si>
    <t>SOLEIRA E PEITORIL DE ARDOSIA E= 2CM</t>
  </si>
  <si>
    <t>AZULEJO BRANCO 15X15 CM, CECRISA EXTRA OU EQUIVALENTE</t>
  </si>
  <si>
    <t>AZULEJO BRANCO 20X20 CM, CECRISA EXTRA OU EQUIVALENTE</t>
  </si>
  <si>
    <t>DISCO PARA ROCADEIRA 80 DENTES</t>
  </si>
  <si>
    <t>TRAVE FUTEBOL CAMPO T.P. D=100MM REDE NYLON DUPLO</t>
  </si>
  <si>
    <t>MASTROS TUBO PRETO D=76MM S/ PEDESTAL P/ JUIZ</t>
  </si>
  <si>
    <t>REDE DE VOLEY RECREACAO, 1 LONA     ( MARCA FILO)</t>
  </si>
  <si>
    <t>REDE DE PETECA RECREACAO, 1 LONA     ( MARCA FILO)</t>
  </si>
  <si>
    <t>REDE NYLON DUPLO P/ TRAVE FUTEB.CAMPO</t>
  </si>
  <si>
    <t>CORDA SISAL 10 MM</t>
  </si>
  <si>
    <t>ROTACAO DIAGONAL DUPLA - APARELHO TRIPO CONJUGAD</t>
  </si>
  <si>
    <t>INFORME EM LONA IMPRESSAO DIGITAL 720DPI COM ILHOS</t>
  </si>
  <si>
    <t>PLACA DE ALUMINIO FUNDIDO 3x3CM (NUMERACAO PORTA)</t>
  </si>
  <si>
    <t>PLACA DE FERRO FUNDIDO 7x11CM IDENTIFICAO CAIXA</t>
  </si>
  <si>
    <t>PLACA ALUM.ANODIZADO NATURAL 25X25CM E=1,5MM IDENT</t>
  </si>
  <si>
    <t>PLACA CHAPA AÇO ESCOVADO 25X12 CM E= 1,0MM IDENT.</t>
  </si>
  <si>
    <t>PLACA ALUMINIO ANODIZADO 70X61CM COM 6 INDICADORES</t>
  </si>
  <si>
    <t>PLACA 1,20X1,30M C/MOLDURA TUBO D=50MM CHAPA 50 CM</t>
  </si>
  <si>
    <t>PLACA 1,20X1,30M C/MOLDURA TUBO D=50MM CHAPA 90 CM</t>
  </si>
  <si>
    <t>PLACA CHAPA INOX ESCOV. 70X28CM C/2 IND.FIX.LAJE</t>
  </si>
  <si>
    <t>PLACA CHAPA INOX ESCOV.70X44CM C/3 IND.FIXADO LAJE</t>
  </si>
  <si>
    <t>PLACA ALUM.15X15CM C/PICTOGRAMA PELICULA ADESIVA</t>
  </si>
  <si>
    <t>PLACA 3,00X2,00M LONA IMP.DIGTAL ESTR.METALON20X20</t>
  </si>
  <si>
    <t>PLACA 1,0X0,60M CH.GALV 26 CAVALETE METALON 20X20</t>
  </si>
  <si>
    <t>PLACA 1,0X0,60M DUPLA FACE CH.GALV.26 EM CAVALETE</t>
  </si>
  <si>
    <t>PLACA 0,5X0,50M DUPLA FACE CH GALV.22 EM CAVALETE</t>
  </si>
  <si>
    <t>PLACA TÁTIL BRAILLE ALUMÍNIO 7X4 CM (ANDARES:T,1,2)</t>
  </si>
  <si>
    <t>CHAPINHA DE ALUMINIO/LATAO D=3CM C.NUMERO IMPRESSO</t>
  </si>
  <si>
    <t>PLACA BRAILLE ALUMÍNIO 10X3 CM CORRIMÃO (INÍCIO/FIM)</t>
  </si>
  <si>
    <t>PLACA TÁTIL BRAILLE EM ACRÍLICO 30X10 CM (ATÉ 3 PALAVRAS)</t>
  </si>
  <si>
    <t>PLACA TÁTIL BRAILLE EM ACRÍLICO 30X10 CM (ATÉ 3 PALAVRAS COM SÍMBOLOS)</t>
  </si>
  <si>
    <t>PLACA TÁTIL BRAILLE EM ACRÍLICO 30X10 CM (1 PALAVRA)</t>
  </si>
  <si>
    <t>PLACA TÁTIL BRAILLE EM ALUMÍNIO 10X3 CM CORRIMÃO (EX: "ANDAR 2")</t>
  </si>
  <si>
    <t>ANEL DE TEXTURA PARA CORRIMAO D &lt;=1 1/2" PLASTICO ABS PRETO OU CINZA</t>
  </si>
  <si>
    <t>ANEL DE TEXTURA PARA CORRIMAO D &lt;=1 1/2" PLASTICO ABS CROMADO</t>
  </si>
  <si>
    <t>ANEL DE TEXTURA PARA CORRIMAO D &lt;=1 1/2" BORRACHA FLEXÍVEL PRETO</t>
  </si>
  <si>
    <t>FAIXA PARA DEGRAUS EM BORRACHA 3X20 CM AZUL/AMARELO/PRETO</t>
  </si>
  <si>
    <t>FAIXA PARA DEGRAUS EM BORRACHA REFLETIVA 3X20 CM</t>
  </si>
  <si>
    <t>KILOWATT/HORA COMERCIAL B3 CONVENCIONAL</t>
  </si>
  <si>
    <t>CADEIRA ALMOFADADA FIXA SEM BRACO, ESTRUT. METALON</t>
  </si>
  <si>
    <t>REFRIGERADOR COMPACTO FRIGOB. ELETROLUX 122L-RE120 OU EQUIVALENTE</t>
  </si>
  <si>
    <t>ARQUIVO DE AÇO 4 GAVETAS, MODELO OFICIO</t>
  </si>
  <si>
    <t>ARQUIVO DE ACO 3 GAVETAS, MODELO OFICIO</t>
  </si>
  <si>
    <t>ARMARIO DE AÇO COM 2 PORTAS 170X72X40CM</t>
  </si>
  <si>
    <t>ARMARIO PARA ROUPAS COM 4 PORTAS 200X72X40CM</t>
  </si>
  <si>
    <t>AQUECEDOR PAR 25 MARMITAS 60X90CM - ELETRICO</t>
  </si>
  <si>
    <t>BASCULA P/ CAMINHÃO FORD CARGO 1519 OU 1319</t>
  </si>
  <si>
    <t>TANQUE 10000L P/ CAMINHAO PIPA</t>
  </si>
  <si>
    <t>CARROCERIA DE MADEIRA P/ CAMINHÃO FORD CARGO 1519 OU 1319</t>
  </si>
  <si>
    <t>LIX.PLAST.50L C/SUPORTE MET. 5050-01.P MITRA/EQUIVALENTE</t>
  </si>
  <si>
    <t>LIXEIRA RETANGULAR BASCULAVEL 35L C/SUPORTE METAL.</t>
  </si>
  <si>
    <t>LIX.RETANG.INDIVIDUAL 80L 5080-01.P MITRA/EQUIVALENTE</t>
  </si>
  <si>
    <t>LIX.BASCULA C/ 4X100L REF. 040100.0140 MITRA/EQUIVALENTE.</t>
  </si>
  <si>
    <t>LIXEIRA INDIV. MET. C/SUPORTE BOJO OVAL BASCULAVEL</t>
  </si>
  <si>
    <t>SINALIZADOR A LED C/ TRAVA ANTI-FURTO MONOLIGHT OU EQUIVALENTE</t>
  </si>
  <si>
    <t>FITA ZEBRADA PARA SINALIZAÇAO ROLO DE 200M</t>
  </si>
  <si>
    <t>CONCRETO USINADO FCK&gt;=10,0 MPA - BRITA 0 E 1 - FORNECIMENTO</t>
  </si>
  <si>
    <t>CONCRETO USINADO FCK&gt;=15,0 MPA - BRITA 0 E 1 - FORNECIMENTO</t>
  </si>
  <si>
    <t>CONCRETO CONCR. FCK&gt;=18,0 MPA - B1,B2 CALC.- FORN.</t>
  </si>
  <si>
    <t>CONCRETO USINADO FCK&gt;=20,0 MPA - BRITA 0 E 1 - FORNECIMENTO</t>
  </si>
  <si>
    <t>CONCRETO USINADO FCK&gt;=25,0 MPA - BRITA 0 E 1 - FORNECIMENTO</t>
  </si>
  <si>
    <t>CONCRETO USINADO FCK&gt;=30,0 MPA - BRITA 0 E 1 - FORNECIMENTO</t>
  </si>
  <si>
    <t>CONCRETO USINADO FCK &gt;= 20 MPA. SLUMP 22+-2</t>
  </si>
  <si>
    <t>CONCRETO USINADO BOMBEAVEL FCK&gt;=15,0MPA</t>
  </si>
  <si>
    <t>CONCRETO USINADO BOMBEAVEL FCK&gt;=20,0MPA</t>
  </si>
  <si>
    <t>CONCRETO USINADO BOMBEAVEL FCK&gt;=25,0MPA</t>
  </si>
  <si>
    <t>CONCRETO USINADO BOMBEAVEL FCK&gt;=30,0MPA</t>
  </si>
  <si>
    <t>MOBILIZAÇAO E DESMOB.DE TRADO P/ESTACA ESC.MECANIC</t>
  </si>
  <si>
    <t>ESTACA BROCA MECANIZADA - PERFURAÇAO D= 30CM</t>
  </si>
  <si>
    <t>ESTACA BROCA MECANIZADA - PERFURAÇAO D= 35CM</t>
  </si>
  <si>
    <t>ESTACA BROCA MECANIZADA - PERFURAÇAO D= 40CM</t>
  </si>
  <si>
    <t>ESTACA BROCA MECANIZADA - PERFURAÇAO D= 45CM</t>
  </si>
  <si>
    <t>ESTACA BROCA MECANIZADA - PERFURAÇAO D= 50CM</t>
  </si>
  <si>
    <t>MOBILIZACAO E DESMOB.DE EQUIPAMENTO ESTACA STRAUSS</t>
  </si>
  <si>
    <t>CONFECCAO DE ESTACA STRAUSS D=250MM/320MM-25T/35T</t>
  </si>
  <si>
    <t>CONFECÇÃO DE ESTACA STRAUSS D=380MM/420MM-55T/75T</t>
  </si>
  <si>
    <t>MOBILIZACAO E DESMOB.DE EQUIPAMENTO ESTACA FRANKI</t>
  </si>
  <si>
    <t>CONFECCAO DE ESTACA FRANKI D= 350 MM - 50 T</t>
  </si>
  <si>
    <t>CONFECCAO DE ESTACA FRANKI D= 400 MM - 60 T</t>
  </si>
  <si>
    <t>CONFECCAO DE ESTACA FRANKI D= 520 MM - 130 T</t>
  </si>
  <si>
    <t>CONFECCAO DE ESTACA FRANKI D= 600 MM - 170 T</t>
  </si>
  <si>
    <t>MOBILIZACAO E DESMOBILIZACAO DE EQUIPAMENTO (RAIZ)</t>
  </si>
  <si>
    <t>GERADOR 60KVA</t>
  </si>
  <si>
    <t>COMPRESSOR A DIESEL 900PCM</t>
  </si>
  <si>
    <t>MOBILIZAÇÃO E DESMOBILIZAÇÃO DE EQUIPAMENTO</t>
  </si>
  <si>
    <t>ESTACA HELICE CONTINUA D= 30 CM</t>
  </si>
  <si>
    <t>ESTACA HELICE CONTINUA D= 40 CM</t>
  </si>
  <si>
    <t>ESTACA HELICE CONTINUA D= 50 CM</t>
  </si>
  <si>
    <t>ESTACA HELICE CONTINUA D= 60 CM</t>
  </si>
  <si>
    <t>ESTACA HELICE CONTINUA D= 70 CM</t>
  </si>
  <si>
    <t>MOBILIZACAO E DESMOB. DE EQUIPAMENTO ESTACA TRILHO</t>
  </si>
  <si>
    <t>CRAVACAO DE TRILHO SIMPLES, TR-25 a TR-45</t>
  </si>
  <si>
    <t>EMENDA DE TOPO DE TRILHO SIMPLES, TR-25 a TR-45</t>
  </si>
  <si>
    <t>CORTE DE TRILHO SIMPLES, TR-25 a TR-45</t>
  </si>
  <si>
    <t>CRAVACAO DE TRILHO DUPLO, TR-25 a TR-45</t>
  </si>
  <si>
    <t>EMENDA DE TOPO DE TRILHO DUPLO, TR-25 a TR-45</t>
  </si>
  <si>
    <t>EMENDA LONGITUDINAL DE TRILHO DUPLO, TR-25 a TR-45</t>
  </si>
  <si>
    <t>CORTE DE TRILHO DUPLO, TR-25 a TR-45</t>
  </si>
  <si>
    <t>FORNECIMENTO DE GRAMA SAO CARLOS (AXONAPUS)</t>
  </si>
  <si>
    <t>ADUBO MINERAL (10-10-10)</t>
  </si>
  <si>
    <t>ADUBO MINERAL (4-14-8)</t>
  </si>
  <si>
    <t>ARVORE -SIBIPIRUNA-CAESLPINA PELTOHOROIDES H=2,50M</t>
  </si>
  <si>
    <t>ARVORE - IPE ROSA - TABEBUIA AVELLANEDAE H= 2,50M</t>
  </si>
  <si>
    <t>ARVORE-PAU FERRO-CAESALPINIA FERREA LEIOSCHYA 2,50</t>
  </si>
  <si>
    <t>ARVORE - ACASSIA MINOSA- ACASSIA PODALYRIIFOLIA H= 2,50M</t>
  </si>
  <si>
    <t>ARVORE - JACARANDA MIMOSO - CUSPIDIFOLIA H= 2,50M</t>
  </si>
  <si>
    <t>ARBUSTO - BELA EMILIA - PLUMBAGO CAPENSIS 0,60M</t>
  </si>
  <si>
    <t>ARBUSTO - CAMARA - LANTANA CAMARA 0,60M</t>
  </si>
  <si>
    <t>PALMEIRA - LICURI (ESTIPE &gt;= H= 2,50M)</t>
  </si>
  <si>
    <t>CALCADA PORTUGUESA ASSENTADA, EXCLUSIVE ARGAMASSA</t>
  </si>
  <si>
    <t>IMPERMEAB. INFILTRACAO CRISTALIZACAO POSITIVA(RES)</t>
  </si>
  <si>
    <t>IMPERM.MANTA ASFAL.PREFABR.TIPO3 NBR9952 SBS E=4MM</t>
  </si>
  <si>
    <t>CONTAINER 6,0X2,30X2,82M COM ISOLAMENTO TERMICO</t>
  </si>
  <si>
    <t>CONTAINER 6,0X2,30X2,82M C/ ISOLAMENTO SANITÁRIO</t>
  </si>
  <si>
    <t>CONTAINER VEST.6,0X2,30X2,82M COM 7 CHUV. 2 LAVAT.</t>
  </si>
  <si>
    <t>CONTAINER 6,0X2,30X2,82M VEST.7CHUV, 2LAVAT,1MICT</t>
  </si>
  <si>
    <t>CONT.6,0X2,30X2,82 VEST. 4CHUV.3SANIT.1LAVAT.1MICT</t>
  </si>
  <si>
    <t>CONTAINER 6,0X2,30X2,82 CM COM ISOLAMENTO TERMICO</t>
  </si>
  <si>
    <t>CONTAINER 6,0X2,30X2,82M COM LAVATORIO</t>
  </si>
  <si>
    <t>BANHEIRO QUIMICO 2 MANUT. 2 ROLOS PAPEL HIGIENICO</t>
  </si>
  <si>
    <t>AR CONDICIONADO PARA CONTAINER</t>
  </si>
  <si>
    <t>NIVEL WILD N3 C/MICROMETRO (PRECISAO +/- 0,2 MM) OU EQUIVALENTE</t>
  </si>
  <si>
    <t>ESTACAO TOTAL PRECISAO MINIMA 2MM ALCANCE &gt;=2500M</t>
  </si>
  <si>
    <t>COPIA XEROGRAFICA PRETO/BRANCO- FORMATO A2</t>
  </si>
  <si>
    <t>COPIA XEROGRAFICA PRETO/BRANCO- FORMATO A1</t>
  </si>
  <si>
    <t>COPIA XEROGRAFICA PRETO/BRANCO- FORMATO A0</t>
  </si>
  <si>
    <t>COPIA XEROGRAFICA PAPEL VEGETAL - FORMATO A4</t>
  </si>
  <si>
    <t>COPIA XEROGRAFICA PAPEL VEGETAL - FORMATO A3</t>
  </si>
  <si>
    <t>COPIA XEROGRAFICA PAPEL VEGETAL - FORMATO A2</t>
  </si>
  <si>
    <t>COPIA XEROGRAFICA PAPEL VEGETAL - FORMATO A1</t>
  </si>
  <si>
    <t>COPIA XEROGRAFICA PAPEL VEGETAL - FORMATO A0</t>
  </si>
  <si>
    <t>XEROX  PRETO/BRANCO - FORMATO A4</t>
  </si>
  <si>
    <t>XEROX PRETO/BRANCO - FORMATO A3</t>
  </si>
  <si>
    <t>XEROX COLORIDO  FORMATO A4</t>
  </si>
  <si>
    <t>XEROX COLORIDO  FORMATO A3</t>
  </si>
  <si>
    <t>ENCADERNACAO A4 ACETATO, PVC/CROMICOTE, C/ESPIRAL</t>
  </si>
  <si>
    <t>PLOTAGEM SULFITE - FORMATO A3</t>
  </si>
  <si>
    <t>PLOTAGEM SULFITE - FORMATO A2</t>
  </si>
  <si>
    <t>PLOTAGEM SULFITE - FORMATO A1</t>
  </si>
  <si>
    <t>PLOTAGEM SULFITE - FORMATO A0</t>
  </si>
  <si>
    <t>PLOTAGEM SULFITE -FORMATO A1 LONGO</t>
  </si>
  <si>
    <t>PLOTAGEM SULFITE -FORMATO A1 EXTENDIDO</t>
  </si>
  <si>
    <t>PLOTAGEM SULFITE -FORMATO A0 EXTENDIDO</t>
  </si>
  <si>
    <t>PLOTAGEM EM PAPEL VEGETAL GR.90GR/CM2 - FORMATO A4</t>
  </si>
  <si>
    <t>PLOTAGEM EM PAPEL VEGETAL GR.90GR/CM2 - FORMATO A3</t>
  </si>
  <si>
    <t>PLOTAGEM EM PAPEL VEGETAL GR.90GR/CM2 - FORMATO A2</t>
  </si>
  <si>
    <t>PLOTAGEM EM PAPEL VEGETAL GR.90GR/CM2 - FORMATO A1</t>
  </si>
  <si>
    <t>PLOTAGEM EM PAPEL VEGETAL GR.90GR/CM2 - FORMATO A0</t>
  </si>
  <si>
    <t>PLOTAGEM COLORIDA SULFITE FORMATO A4</t>
  </si>
  <si>
    <t>PLOTAGEM COLORIDA SULFITE FORMATO A3</t>
  </si>
  <si>
    <t>PLOTAGEM COLORIDA SULFITE FORMATO A2</t>
  </si>
  <si>
    <t>PLOTAGEM COLORIDA SULFITE FORMATO A1</t>
  </si>
  <si>
    <t>PLOTAGEM COLORIDA SULFITE FORMATO A0</t>
  </si>
  <si>
    <t>PLOTAGEM  COLORIDA SULFIT -FORMATO A1 LONGO</t>
  </si>
  <si>
    <t>PLOTAGEM  COLORIDA SULFITE FORMATO A1 EXTENDIDO</t>
  </si>
  <si>
    <t>PLOTAGEM  COLORIDA SULFITE FORMATO A0 EXTENDIDO</t>
  </si>
  <si>
    <t>PLOTAGEM COLORIDA PAPEL VEGETAL FORMATO A4</t>
  </si>
  <si>
    <t>PLOTAGEM COLORIDA PAPEL VEGETAL FORMATO A3</t>
  </si>
  <si>
    <t>PLOTAGEM COLORIDA PAPEL VEGETAL FORMATO A2</t>
  </si>
  <si>
    <t>PLOTAGEM COLORIDA PAPEL VEGETAL FORMATO A1</t>
  </si>
  <si>
    <t>PLOTAGEM COLORIDA PAPEL VEGETAL FORMATO A0</t>
  </si>
  <si>
    <t>PLOTAGEM  COLORIDA PAPEL VEGETAL FORMATO A1 LONGO</t>
  </si>
  <si>
    <t>PLOTAGEM  COLORIDA PAPEL VEGETAL FORMATO A1 EXTENDIDO</t>
  </si>
  <si>
    <t>PLOTAGEM  COLORIDA PAPEL VEGETAL FORMATO A0 EXTENDIDO</t>
  </si>
  <si>
    <t>DIGITALIZAÇÃO  FORMATOS A0 (TIF)</t>
  </si>
  <si>
    <t>DIGITALIZAÇÃO  FORMATOS A1 (TIF)</t>
  </si>
  <si>
    <t>DIGITALIZAÇÃO  FORMATOS A2 (TIF)</t>
  </si>
  <si>
    <t>REVELACAO FOTOGRAFICA</t>
  </si>
  <si>
    <t>MOBILIZACAO, INSTALAÇÃO E DESMOBILIZAÇÃO SONDAGEM PERCUSSÃO 2 1/2"</t>
  </si>
  <si>
    <t>MOBILIZACAO SONDAGEM A TRADO D= 20CM</t>
  </si>
  <si>
    <t>PERFURACAO SONDAGEM A TRADO D= 20CM</t>
  </si>
  <si>
    <t>MOBILIZACAO E DESMOBILIZACAO SONDAGEM ROTATIVA NW</t>
  </si>
  <si>
    <t>INSTALACAO POR FURO SONDAGEM ROTATIVA NW</t>
  </si>
  <si>
    <t>PERFURACAO EM SOLO SONDAGEM ROTATIVA NW</t>
  </si>
  <si>
    <t>PERFURACAO COM COROA DE WIDIA SONDAGEM ROTATIVA NW</t>
  </si>
  <si>
    <t>PERFURACAO COM COROA DIAMANTADA SOND. ROTATIVA NW</t>
  </si>
  <si>
    <t>RETIRADA DE AMOSTRA INDEF. EM BLOCOS DE 30X30X30CM</t>
  </si>
  <si>
    <t>RETIRADA AMOSTRA INDEF.AMOSTRADOR TIPO SHELBY D=4"</t>
  </si>
  <si>
    <t>ENSAIO DE ASFALTO - DENSIDADE REAL DA MISTURA</t>
  </si>
  <si>
    <t>ENSAIO DE ASFALTO - DENSIDADE APARENTE DA MISTURA</t>
  </si>
  <si>
    <t>ENSAIO DE ASFALTO - DENSIDADE "IN SITU"</t>
  </si>
  <si>
    <t>ENSAIO ASFALTO ADESIVIDADE DE AGREGADOS AO LIGANTE</t>
  </si>
  <si>
    <t>ENSAIO DE ASFALTO - DOSAGEM MARSHALL</t>
  </si>
  <si>
    <t>ENSAIO DE ASFALTO - DOSAGEM LAMA ASFALTICA</t>
  </si>
  <si>
    <t>ENSAIO DE ASFALTO - INDICE DE PENETRACAO</t>
  </si>
  <si>
    <t>ENSAIO ASFALTO - VISCOSIDADE SAYBOLT FUROL(MB-826)</t>
  </si>
  <si>
    <t>ENSAIO DE ASFALTO - SEDIMENTACAO</t>
  </si>
  <si>
    <t>ENSAIO DE ASFALTO - PENETRACAO (MB-609)</t>
  </si>
  <si>
    <t>ENSAIO DE ASFALTO - PH (NBR-6299)</t>
  </si>
  <si>
    <t>ENSAIO DE ASFALTO - DESTILACAO</t>
  </si>
  <si>
    <t>ENSAIO DE ASFALTO - TEOR DE BETUME (MB-166)</t>
  </si>
  <si>
    <t>ENSAIO DE ASFALTO - DUCTIBILIDADE</t>
  </si>
  <si>
    <t>ENSAIO DE ASFALTO - PONTO DE AMOLECIMENTO</t>
  </si>
  <si>
    <t>ENSAIO DE ASFALTO - ESTABILIDADE MARSHALL</t>
  </si>
  <si>
    <t>ENSAIO DE ASFALTO - EQUIVALENTE DE AREIA</t>
  </si>
  <si>
    <t>ENSAIO DE ASFALTO - ADESIVIDADE</t>
  </si>
  <si>
    <t>ENSAIO DE ASFALTO - FLUENCIA</t>
  </si>
  <si>
    <t>ENSAIO DE SOLO - TEOR DE UMIDADE NATURAL</t>
  </si>
  <si>
    <t>ENSAIO DE SOLO - TEOR ESPECIFICO NATURAL</t>
  </si>
  <si>
    <t>ENSAIO DE SOLO - PESO ESPECIFICO DOS GRAOS</t>
  </si>
  <si>
    <t>ENSAIO DE SOLO - GRANULOMETRIA POR PENEIRAMENTO</t>
  </si>
  <si>
    <t>ENSAIO DE SOLO -GRANULOM.PENEIRAMENTO,SEDIMENTAÇAO</t>
  </si>
  <si>
    <t>ENSAIO DE SOLO - LIMITE DE LIQUIDEZ</t>
  </si>
  <si>
    <t>ENSAIO DE SOLO - LIMITE DE PLASTICIDADE</t>
  </si>
  <si>
    <t>ENSAIO DE SOLO - LIMITE DE CONTRACAO</t>
  </si>
  <si>
    <t>ENSAIO DE SOLO - COMPACTACAO PROCTOR NORMAL</t>
  </si>
  <si>
    <t>ENSAIO DE SOLO - COMPACTACAO PROCTOR INTERMEDIARIO</t>
  </si>
  <si>
    <t>ENSAIO DE SOLO - COMPACTACAO PROCTOR MODIFICADO</t>
  </si>
  <si>
    <t>ENSAIO DE SOLO - CBR OU ISC COM 1 CORPO DE PROVA</t>
  </si>
  <si>
    <t>ENSAIO DE SOLO - CBR OU ISC COM 3 CORPOS DE PROVA</t>
  </si>
  <si>
    <t>ENSAIO DE SOLO - CBR OU ISC COM 5 CORPOS DE PROVA</t>
  </si>
  <si>
    <t>ENSAIO DE SOLO - EQUIVALENTE DE AREIA</t>
  </si>
  <si>
    <t>ENSAIO DE SOLO - AVALIACAO DE IMPUREZAS ORGANICAS</t>
  </si>
  <si>
    <t>ENSAIO SOLO -ADENSAMENTO ENDOMETRICO (POR ESTAGIO)</t>
  </si>
  <si>
    <t>ENSAIO SOLO PERMEAB. PERMEAMETRO CARGA VARIAVEL</t>
  </si>
  <si>
    <t>ENSAIO SOLO PERMEABILIDADE PERMEAMETRO CARGA CONST</t>
  </si>
  <si>
    <t>ENSAIO DE SOLO - COMPRESSAO SIMPLES</t>
  </si>
  <si>
    <t>ENSAIO DE SOLO - COMPRESSAO TRIAXIAL RAPIDO</t>
  </si>
  <si>
    <t>ENSAIO SOLO COMPRES.TRIAX.RAP.C/MED.PRESS NEUTRAS</t>
  </si>
  <si>
    <t>ENSAIO SOLO COMPRES. TRIAXIAL RAPIDO PRE-ADENSADO</t>
  </si>
  <si>
    <t>ENSAIO SOLO COMPRES.TRIAX.RAP.PRE-ADENSADO C/M.P.N</t>
  </si>
  <si>
    <t>ENSAIO SOLO COMPRES.TRIAX. RAP.PRE-ADENSADO SATUR.</t>
  </si>
  <si>
    <t>ENSAIO SOLO COMPR.TRIAX.RAP.PRE-ADENS.SAT.C/M.P.N</t>
  </si>
  <si>
    <t>ENSAIO SOLO COMPRESSAO TRIAXIAL LENTO SATURADO</t>
  </si>
  <si>
    <t>ENSAIO SOLO CISALHAMENTO DIRETO RAPIDO</t>
  </si>
  <si>
    <t>ENSAIO SOLO CISALHAMENTO DIRETO RAPIDO SATURADO</t>
  </si>
  <si>
    <t>ENSAIO SOLO CISALHAMENTO DIRETO RAPIDO PRE-ADENS.</t>
  </si>
  <si>
    <t>ENSAIO SOLO CISALHAM.DIRETO RAP.SATUR.PRE-ADENS.</t>
  </si>
  <si>
    <t>ENSAIO SOLO CISALHAMENTO DIRETO LENTO</t>
  </si>
  <si>
    <t>ENSAIO SOLO CISALHAMENTO DIRETO LENTO SATURADO</t>
  </si>
  <si>
    <t>ENSAIO DE AGREGADO - ANALISE GRANULOMETRICA</t>
  </si>
  <si>
    <t>ENSAIO DE AGREGADO - TEOR DE ARGILA EM TORROES</t>
  </si>
  <si>
    <t>ENSAIO DE AGREGADO -TEOR DE MATERIAL PULVERULENTO</t>
  </si>
  <si>
    <t>ENSAIO AGREGADO - AVALIACAO DE IMPUREZAS ORGANICAS</t>
  </si>
  <si>
    <t>ENSAIO DE AGREGADO - PESO ESPECIFICO UNITARIO</t>
  </si>
  <si>
    <t>ENSAIO DE AGREGADO - PESO ESPECIFICO REAL</t>
  </si>
  <si>
    <t>ENSAIO DE AGREGADO - QUALIDADE DE AREIA</t>
  </si>
  <si>
    <t>ENSAIO AGREGADO - CURVA INCHAMENTO AGREGADOS MIUDO</t>
  </si>
  <si>
    <t>ENSAIO AGREGADO - ABRASAO LOS ANGELES</t>
  </si>
  <si>
    <t>ENSAIO DE AGREGADO - INDICE DE FORMA/LAMELARIDADE</t>
  </si>
  <si>
    <t>ENSAIO DE AGREGADO - SANIDADE OU DURABILIDADE</t>
  </si>
  <si>
    <t>ENSAIO DE CIMENTO - FINURA</t>
  </si>
  <si>
    <t>ENSAIO DE CIMENTO - PEGA</t>
  </si>
  <si>
    <t>ENSAIO CIMENTO - EXPANSIBILIDADE - LE CHATELLIER</t>
  </si>
  <si>
    <t>ENSAIO DE CIMENTO - RESISTENCIA A COMPRESSAO</t>
  </si>
  <si>
    <t>ENSAIO DE CIMENTO - SUPERFICIE ESPECIFICA BLEINE</t>
  </si>
  <si>
    <t>ENSAIO DE CIMENTO - MASSA ESPECIFICA</t>
  </si>
  <si>
    <t>ENSAIO DE CIMENTO - ENSAIO QUIMICO</t>
  </si>
  <si>
    <t>ENSAIO DE CALDA DE CIMENTO - FLUIDEZ</t>
  </si>
  <si>
    <t>ENSAIO DE CALDA DE CIMENTO - EXUDACAO E EXPANSAO</t>
  </si>
  <si>
    <t>ENSAIO DE CALDA DE CIMENTO - VIDA UTIL</t>
  </si>
  <si>
    <t>ENSAIO CALDA DE CIMENTO - RESISTENCIA A COMPRESSAO</t>
  </si>
  <si>
    <t>ENSAIO ARGAMASSA-COMPRES. CP CILINDRICOS ATE 100TF</t>
  </si>
  <si>
    <t>ENSAIO ARGAMASSA - DOSAGEM RACIONAL PESO E/OU VOL.</t>
  </si>
  <si>
    <t>ENSAIO ARGAMASSA - RESISTENCIA A TRACAO SIMPLES</t>
  </si>
  <si>
    <t>ENSAIO CONCRETO - DOSAGEM RACIONAL PESO E/OU VOL.</t>
  </si>
  <si>
    <t>ENSAIO DE CONCRETO - AJUSTE NO TRACO</t>
  </si>
  <si>
    <t>ENSAIO CONCRETO CURA, FACEAMENTO,ROMPIMENTO DE CP</t>
  </si>
  <si>
    <t>ENSAIO CONCR.MOLDAGEM TRANSP.CURA.FACEAM.ROMPIM.CP</t>
  </si>
  <si>
    <t>ENSAIO CONCR.RESIST.TRAÇAO SIMPLES P/COMPRES.DIAM.</t>
  </si>
  <si>
    <t>ENSAIO CONCRETO CORTE,REPARO,RUPTURA DE C.PROVA</t>
  </si>
  <si>
    <t>ENSAIO CONCRETO DETERM. DE CONSISTENCIA-SLUMP TEST</t>
  </si>
  <si>
    <t>ENSAIO CONCR. ESCLEROMETRICO (CONJ. ATE 20 PONTOS)</t>
  </si>
  <si>
    <t>ENSAIO CONCR. EXTR.,PREP,ENSAIO,ANALISE TEST.D=3"</t>
  </si>
  <si>
    <t>ENSAIO CONCR.EXTRAÇAO,PREP.ANALISE TESTEMUNHO D=4"</t>
  </si>
  <si>
    <t>ENSAIO AÇO - TRAÇAO E DESBITOLAMENTO D&lt;= 16 MM</t>
  </si>
  <si>
    <t>ENSAIO AÇO - TRAÇAO DESBITOLAMENTO 16 &lt; D &lt;= 25 MM</t>
  </si>
  <si>
    <t>ENSAIO AÇO - TRAÇAO E DESBITOLAMENTO D&gt; 25 MM</t>
  </si>
  <si>
    <t>ENSAIO AÇO - DOBRAMENTO METALICO</t>
  </si>
  <si>
    <t>ENSAIO AÇO - DESBITOLAMENTO BARRAS E FIOS P/CONCR.</t>
  </si>
  <si>
    <t>ENSAIO BLOCO CONCRETO RESISTENCIA COMPRESSAO MB116</t>
  </si>
  <si>
    <t>ENSAIO DE BLOCOS DE CONCRETO - ABSORÇAO</t>
  </si>
  <si>
    <t>ENSAIOS DE BLOCOS DE CONCRETO - UMIDADE</t>
  </si>
  <si>
    <t>ENSAIOS BLOCOS CERAMICOS COMPRESSAO DE CP NBR-6461</t>
  </si>
  <si>
    <t>ENSAIO TELHAS FRANCESAS COLONIAIS FLEXAO NBR-6482</t>
  </si>
  <si>
    <t>ENSAIO DE TELHAS FRANCESAS E COLONIAIS - DIMENSOES</t>
  </si>
  <si>
    <t>ENSAIO DE TELHAS FRANCESAS E COLONIAIS - PESO</t>
  </si>
  <si>
    <t>ENSAIO DE TELHAS FRANCESAS E COLONIAIS - ABSORÇAO</t>
  </si>
  <si>
    <t>ENSAIO TELHAS FRANCESAS COLONIAIS -IMPERMEBILIDADE</t>
  </si>
  <si>
    <t>ENSAIOS TELHAS ONDUL.CIMENTO AMIANTO -  DIMENSOES</t>
  </si>
  <si>
    <t>ENSAIOS TELHAS OND.CIM.AMIAN.RESIST.FLEXAO MB -234</t>
  </si>
  <si>
    <t>ENSAIOS TELHAS ONDULADAS CIMENTO AMIANTO- ABSORÇAO</t>
  </si>
  <si>
    <t>ENSAIOS TELHAS OND.CIM.AMIANTO IMPERMEABILIDADE</t>
  </si>
  <si>
    <t>ENSAIO TIJOLO CERAMICO COMPRES.C/CARGA ATE 100 TF</t>
  </si>
  <si>
    <t>ENSAIOS DE TIJOLOS CERAMICOS ABSORÇAO (MB-67)</t>
  </si>
  <si>
    <t>ENSAIOS TIJOLOS CERAMICOS DENSIDADE APARENTE MB-67</t>
  </si>
  <si>
    <t>LATA</t>
  </si>
  <si>
    <t>UNME</t>
  </si>
  <si>
    <t>PC</t>
  </si>
  <si>
    <t>GL</t>
  </si>
  <si>
    <t>BD</t>
  </si>
  <si>
    <t>KW/H</t>
  </si>
  <si>
    <t>CPU-Elet-002</t>
  </si>
  <si>
    <t>CPU-Elet-003</t>
  </si>
  <si>
    <t>3.1</t>
  </si>
  <si>
    <t>4.1</t>
  </si>
  <si>
    <t>5.1</t>
  </si>
  <si>
    <t>6.1</t>
  </si>
  <si>
    <t>CPU-Civil-010</t>
  </si>
  <si>
    <t>FORNECIMENTO, CORTE, DOBRA E MONTAGEM DE ARMAÇÕES DE AÇO CA-50/60 NAS FORMAS, INCLUSIVE INSTALAÇÃO DE ESPAÇADORES E DISTANCIADORES E PONTEIRA DE PROTEÇÃO</t>
  </si>
  <si>
    <t>SINAPI</t>
  </si>
  <si>
    <t>Execução de revestimento tipo chapisco, argamassa traço 1:3, com colher de pedreiro. Preparo mecânico</t>
  </si>
  <si>
    <t>Execução de revestimento tipo massa única/emboço/reboco liso, traço 1:2:8, cimento, cal e areia lavada, esp. 2 cm, aplicado em paredes, preparo mecânico, com execução de taliscas</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</si>
  <si>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</si>
  <si>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</si>
  <si>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</si>
  <si>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</si>
  <si>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</si>
  <si>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</si>
  <si>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</si>
  <si>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</si>
  <si>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</si>
  <si>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</si>
  <si>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</si>
  <si>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</si>
  <si>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</si>
  <si>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</si>
  <si>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</si>
  <si>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</si>
  <si>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</si>
  <si>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</si>
  <si>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</si>
  <si>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</si>
  <si>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</si>
  <si>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</si>
  <si>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</si>
  <si>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</si>
  <si>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</si>
  <si>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</si>
  <si>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</si>
  <si>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</si>
  <si>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</si>
  <si>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</si>
  <si>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</si>
  <si>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</si>
  <si>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</si>
  <si>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</si>
  <si>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</si>
  <si>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</si>
  <si>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</si>
  <si>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</si>
  <si>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</si>
  <si>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</si>
  <si>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</si>
  <si>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</si>
  <si>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</si>
  <si>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</si>
  <si>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</si>
  <si>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</si>
  <si>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</si>
  <si>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</si>
  <si>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</si>
  <si>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</si>
  <si>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</si>
  <si>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</si>
  <si>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</si>
  <si>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</si>
  <si>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</si>
  <si>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</si>
  <si>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</si>
  <si>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</si>
  <si>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</si>
  <si>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</si>
  <si>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</si>
  <si>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</si>
  <si>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</si>
  <si>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</si>
  <si>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</si>
  <si>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</si>
  <si>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</si>
  <si>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</si>
  <si>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</si>
  <si>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</si>
  <si>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</si>
  <si>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</si>
  <si>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</si>
  <si>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</si>
  <si>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</si>
  <si>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</si>
  <si>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</si>
  <si>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</si>
  <si>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</si>
  <si>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</si>
  <si>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</si>
  <si>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</si>
  <si>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</si>
  <si>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</si>
  <si>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</si>
  <si>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</si>
  <si>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</si>
  <si>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</si>
  <si>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</si>
  <si>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</si>
  <si>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</si>
  <si>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</si>
  <si>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</si>
  <si>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</si>
  <si>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</si>
  <si>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</si>
  <si>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</si>
  <si>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</si>
  <si>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</si>
  <si>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</si>
  <si>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</si>
  <si>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</si>
  <si>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</si>
  <si>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</si>
  <si>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</si>
  <si>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</si>
  <si>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</si>
  <si>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</si>
  <si>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ACO CA-25, 32,0 MM, VERGALHAO</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</si>
  <si>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</si>
  <si>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</si>
  <si>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</si>
  <si>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</si>
  <si>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</si>
  <si>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</si>
  <si>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</si>
  <si>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</si>
  <si>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</si>
  <si>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</si>
  <si>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</si>
  <si>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</si>
  <si>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</si>
  <si>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</si>
  <si>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</si>
  <si>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BASE UNIPOLAR PARA FUSIVEL NH1, CORRENTE NOMINAL DE 250 A, SEM CAPA</t>
  </si>
  <si>
    <t>CABO DE COBRE, FLEXIVEL, CLASSE 4 OU 5, ISOLACAO EM PVC/A, ANTICHAMA BWF-B, 1 CONDUTOR, 450/750 V, SECAO NOMINAL 150 MM2</t>
  </si>
  <si>
    <t>CHAPA DE ACO GALVANIZADA BITOLA GSG 20, E = 0,95 MM (7,60 KG/M2)</t>
  </si>
  <si>
    <t>CHAPA DE ACO GALVANIZADA BITOLA GSG 24, E = 0,65 MM (5,20 KG/M2)</t>
  </si>
  <si>
    <t>CHAPA DE ACO GROSSA, ASTM A36, E = 1 " (25,40 MM) 199,18 KG/M2</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</si>
  <si>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</si>
  <si>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</si>
  <si>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</si>
  <si>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</si>
  <si>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</si>
  <si>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</si>
  <si>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</si>
  <si>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</si>
  <si>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</si>
  <si>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</si>
  <si>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DIAMETRO 1/4" COM PARAFUSO 1/4" X 40 MM</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</si>
  <si>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</si>
  <si>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</si>
  <si>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</si>
  <si>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</si>
  <si>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</si>
  <si>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CURVA 135 GRAUS, DE PVC RIGIDO ROSCAVEL, DE 3/4", PARA ELETRODUTO</t>
  </si>
  <si>
    <t>ELETRODUTO FLEXIVEL PLANO EM PEAD, COR PRETA E LARANJA,  DIAMETRO 32 MM</t>
  </si>
  <si>
    <t>ELETRODUTO FLEXIVEL PLANO EM PEAD, COR PRETA E LARANJA,  DIAMETRO 40 MM</t>
  </si>
  <si>
    <t>ELETRODUTO FLEXIVEL PLANO EM PEAD, COR PRETA E LARANJA, DIAMETRO 25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</si>
  <si>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</si>
  <si>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</si>
  <si>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</si>
  <si>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ENERGIA ELETRICA COMERCIAL, BAIXA TENSAO, RELATIVA AO CONSUMO DE ATE 100 KWH, INCLUINDO ICMS, PIS/PASEP E COFINS</t>
  </si>
  <si>
    <t>FIO TELEFONICO EXTERNO (FE) EM ACO COBREADO, ISOLACAO EM PEAD OU PVC ANTI-CHAMA, 2 CONDUTORES</t>
  </si>
  <si>
    <t>LOCACAO DE TORRE METALICA COMPLETA PARA UMA CARGA DE 8 TF (80 KN)  E PE DIREITO DE 6 M, INCLUINDO MODULOS , DIAGONAIS, SAPATAS E FORCADOS</t>
  </si>
  <si>
    <t>MANGUEIRA PARA GAS - GLP, DIAMETRO DE 3/8", COMPRIMENTO DE 1M</t>
  </si>
  <si>
    <t>MANOMETRO COM CAIXA EM ACO PINTADO, ESCALA *10* KGF/CM2 (*10* BAR), DIAMETRO NOMINAL DE *63* MM, CONEXAO DE 1/4"</t>
  </si>
  <si>
    <t>MAQUINA TIPO PRENSA HIDRAULICA, PARA FABRICACAO DE TUBOS DE CONCRETO PARA AGUAS PLUVIAIS, DN 200 A DN 600 MM X 1000 MM DE COMPRIMENTO, COM MOTOR PRINCIPAL DE 20 CV</t>
  </si>
  <si>
    <t>MASSA PARA TEXTURA RUSTICA DE BASE ACRILICA, COR BRANCA, USO INTERNO E EXTERNO</t>
  </si>
  <si>
    <t>MOTONIVELADORA POTENCIA BASICA LIQUIDA (PRIMEIRA MARCHA) 171 HP, PESO BRUTO 14768 KG, LARGURA DA LAMINA DE 3,7 M</t>
  </si>
  <si>
    <t>MOTONIVELADORA POTENCIA BASICA LIQUIDA (PRIMEIRA MARCHA) 186 HP, PESO BRUTO 15785 KG, LARGURA DA LAMINA DE 4,3 M</t>
  </si>
  <si>
    <t>PARAFUSO FRANCES METRICO ZINCADO, DIAMETRO 12 MM, COMPRIMENTO 140MM, COM PORCA SEXTAVADA E ARRUELA DE PRESSAO MEDIA</t>
  </si>
  <si>
    <t>PARAFUSO, ASTM A307 - GRAU A, SEXTAVADO, ZINCADO, DIAMETRO 3/8" (9,52 MM), COMPRIMENTO 1 " (25,4 MM)</t>
  </si>
  <si>
    <t>PARAFUSO, COMUM, ASTM A307, SEXTAVADO, DIAMETRO 1/2" (12,7 MM), COMPRIMENTO 1" (25,4 MM)</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</si>
  <si>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</si>
  <si>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</si>
  <si>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</si>
  <si>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</si>
  <si>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</si>
  <si>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RODAPE EM POLIESTIRENO, BRANCO, H = *5* CM, E = *1,5* CM</t>
  </si>
  <si>
    <t>TOMADAS (2 MODULOS) 2P+T 10A, 250V, CONJUNTO MONTADO PARA EMBUTIR 4" X 2" (PLACA + SUPORTE + MODULOS)</t>
  </si>
  <si>
    <t>TUBO DE COBRE FLEXIVEL, D = 3/4 ", E = 0,79 MM, PARA AR-CONDICIONADO/ INSTALACOES GAS RESIDENCIAIS E COMERCIAIS</t>
  </si>
  <si>
    <t>TUBO DE COBRE FLEXIVEL, D = 5/8 ", E = 0,79 MM, PARA AR-CONDICIONADO/ INSTALACOES GAS RESIDENCIAIS E COMERCIAIS</t>
  </si>
  <si>
    <t>TUBO DE CONCRETO SIMPLES POROSO, MACHO/FEMEA, DN 300 MM</t>
  </si>
  <si>
    <t>TUBO 26" EM CHAPA PRETA, E= 3/16", 147 KG/6 M</t>
  </si>
  <si>
    <t>TUBO 30" EM CHAPA PRETA, E= 1/4", 175 KG/6 M</t>
  </si>
  <si>
    <t>TUBO 30" EM CHAPA PRETA, E= 3/8", 177 KG/6 M</t>
  </si>
  <si>
    <t>VERGALHAO ZINCADO ROSCA TOTAL, 1/4 " (6,3 MM)</t>
  </si>
  <si>
    <t/>
  </si>
  <si>
    <t>01</t>
  </si>
  <si>
    <t>02</t>
  </si>
  <si>
    <t>03</t>
  </si>
  <si>
    <t>04</t>
  </si>
  <si>
    <t>05</t>
  </si>
  <si>
    <t>06</t>
  </si>
  <si>
    <t>07</t>
  </si>
  <si>
    <t>08</t>
  </si>
  <si>
    <t>09</t>
  </si>
  <si>
    <t>10</t>
  </si>
  <si>
    <t>11</t>
  </si>
  <si>
    <t>12</t>
  </si>
  <si>
    <t>13</t>
  </si>
  <si>
    <t>14</t>
  </si>
  <si>
    <t>15</t>
  </si>
  <si>
    <t>16</t>
  </si>
  <si>
    <t>17</t>
  </si>
  <si>
    <t>18</t>
  </si>
  <si>
    <t>19</t>
  </si>
  <si>
    <t>20</t>
  </si>
  <si>
    <t>21</t>
  </si>
  <si>
    <t>40</t>
  </si>
  <si>
    <t>41</t>
  </si>
  <si>
    <t>42</t>
  </si>
  <si>
    <t>43</t>
  </si>
  <si>
    <t>44</t>
  </si>
  <si>
    <t>45</t>
  </si>
  <si>
    <t>47</t>
  </si>
  <si>
    <t>48</t>
  </si>
  <si>
    <t>50</t>
  </si>
  <si>
    <t>MÊS</t>
  </si>
  <si>
    <t>SUDECAP-BH (Adaptada)</t>
  </si>
  <si>
    <t>Fornecimento e aplicação de selador acrílico em parede pos lixamento, mínimo 2 demãos. Cor branco fosco (REF: Metalatex Selador Acrílico Sherwin-Williams, Bema ou Superior)</t>
  </si>
  <si>
    <t>COTAÇÃO</t>
  </si>
  <si>
    <t>SERVIÇOS COMPLEMENTARES</t>
  </si>
  <si>
    <t>3.1.1</t>
  </si>
  <si>
    <t>3.1.2</t>
  </si>
  <si>
    <t>5.1.1</t>
  </si>
  <si>
    <t>5.1.2</t>
  </si>
  <si>
    <t>5.1.3</t>
  </si>
  <si>
    <t>5.1.4</t>
  </si>
  <si>
    <t>5.1.5</t>
  </si>
  <si>
    <t>PR A1</t>
  </si>
  <si>
    <t>Limpeza geral</t>
  </si>
  <si>
    <t>3.1.3</t>
  </si>
  <si>
    <t>3.1.4</t>
  </si>
  <si>
    <t>5.1.6</t>
  </si>
  <si>
    <t>Nº</t>
  </si>
  <si>
    <t>Planilha</t>
  </si>
  <si>
    <t>CPU-Civil-002</t>
  </si>
  <si>
    <t>CPU-Civil-003</t>
  </si>
  <si>
    <t>CPU-Civil-004</t>
  </si>
  <si>
    <t>CRONOGRAMA FÍSICO FINANCEIRO</t>
  </si>
  <si>
    <t>Valor Total da Estapa (R$)</t>
  </si>
  <si>
    <t>1º MÊS</t>
  </si>
  <si>
    <t>2º MÊS</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</si>
  <si>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</si>
  <si>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</si>
  <si>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</si>
  <si>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</si>
  <si>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</si>
  <si>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</si>
  <si>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</si>
  <si>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</si>
  <si>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</si>
  <si>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</si>
  <si>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</si>
  <si>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</si>
  <si>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</si>
  <si>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</si>
  <si>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</si>
  <si>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</si>
  <si>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</si>
  <si>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</si>
  <si>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</si>
  <si>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</si>
  <si>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</si>
  <si>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</si>
  <si>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</si>
  <si>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</si>
  <si>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</si>
  <si>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</si>
  <si>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</si>
  <si>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</si>
  <si>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</si>
  <si>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</si>
  <si>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</si>
  <si>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</si>
  <si>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</si>
  <si>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</si>
  <si>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</si>
  <si>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</si>
  <si>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</si>
  <si>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</si>
  <si>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</si>
  <si>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</si>
  <si>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</si>
  <si>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</si>
  <si>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</si>
  <si>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</si>
  <si>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</si>
  <si>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</si>
  <si>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</si>
  <si>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</si>
  <si>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</si>
  <si>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</si>
  <si>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</si>
  <si>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</si>
  <si>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</si>
  <si>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</si>
  <si>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</si>
  <si>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</si>
  <si>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</si>
  <si>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</si>
  <si>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</si>
  <si>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</si>
  <si>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</si>
  <si>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ACO CA-60, 6,0 MM, DOBRADO E CORTADO</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</si>
  <si>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</si>
  <si>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</si>
  <si>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</si>
  <si>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</si>
  <si>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</si>
  <si>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</si>
  <si>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</si>
  <si>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</si>
  <si>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</si>
  <si>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</si>
  <si>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</si>
  <si>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</si>
  <si>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BLOCO DE VIDRO INCOLOR XADREZ, DE *20 X 20 X 10* CM</t>
  </si>
  <si>
    <t>BLOCO DE VIDRO/ELEMENTO VAZADO, INCOLOR, VENEZIANA, *20 X 10 X 8* CM</t>
  </si>
  <si>
    <t>BUCHA DE REDUCAO PVC ROSCAVEL 1 1/2" X 1"</t>
  </si>
  <si>
    <t>BUCHA DE REDUCAO PVC ROSCAVEL 3/4" X 1/2"</t>
  </si>
  <si>
    <t>BUCHA DE REDUCAO PVC ROSCAVEL, 1 1/2" X 3/4"</t>
  </si>
  <si>
    <t>BUCHA DE REDUCAO PVC ROSCAVEL, 1" X 1/2"</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</si>
  <si>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</si>
  <si>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</si>
  <si>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</si>
  <si>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</si>
  <si>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</si>
  <si>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</si>
  <si>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PPR, DN 25 X 20 MM, PARA AGUA QUENTE PREDIAL</t>
  </si>
  <si>
    <t>BUCHA DE REDUCAO, PPR, DN 32 X 25 MM, PARA AGUA QUENTE E FRIA PREDIAL</t>
  </si>
  <si>
    <t>BUCHA DE REDUCAO, PPR, DN 40 X 25 MM, PARA AGUA QUENTE E FRIA PREDIAL</t>
  </si>
  <si>
    <t>CAP PPR DN 20 MM, PARA AGUA QUENTE PREDIAL</t>
  </si>
  <si>
    <t>CAP PPR DN 25 MM, PARA AGUA QUENTE PREDIAL</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</si>
  <si>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</si>
  <si>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</si>
  <si>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</si>
  <si>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</si>
  <si>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</si>
  <si>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</si>
  <si>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</si>
  <si>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</si>
  <si>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</si>
  <si>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</si>
  <si>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</si>
  <si>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</si>
  <si>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</si>
  <si>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</si>
  <si>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</si>
  <si>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</si>
  <si>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</si>
  <si>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</si>
  <si>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</si>
  <si>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</si>
  <si>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</si>
  <si>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</si>
  <si>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</si>
  <si>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</si>
  <si>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</si>
  <si>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</si>
  <si>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</si>
  <si>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</si>
  <si>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</si>
  <si>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</si>
  <si>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</si>
  <si>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</si>
  <si>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</si>
  <si>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</si>
  <si>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</si>
  <si>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</si>
  <si>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</si>
  <si>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</si>
  <si>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</si>
  <si>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CURVA PPR 90 GRAUS, DN 20 MM, PARA AGUA QUENTE PREDIAL</t>
  </si>
  <si>
    <t>CURVA PPR 90 GRAUS, DN 25 MM, PARA AGUA QUENTE PREDIAL</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</si>
  <si>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</si>
  <si>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</si>
  <si>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</si>
  <si>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</si>
  <si>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</si>
  <si>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</si>
  <si>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</si>
  <si>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</si>
  <si>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</si>
  <si>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</si>
  <si>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</si>
  <si>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</si>
  <si>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</si>
  <si>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</si>
  <si>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</si>
  <si>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</si>
  <si>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</si>
  <si>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</si>
  <si>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</si>
  <si>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</si>
  <si>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</si>
  <si>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</si>
  <si>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</si>
  <si>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</si>
  <si>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</si>
  <si>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</si>
  <si>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</si>
  <si>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</si>
  <si>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</si>
  <si>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</si>
  <si>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</si>
  <si>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</si>
  <si>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</si>
  <si>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</si>
  <si>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</si>
  <si>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</si>
  <si>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</si>
  <si>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</si>
  <si>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</si>
  <si>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</si>
  <si>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</si>
  <si>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</si>
  <si>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</si>
  <si>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</si>
  <si>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</si>
  <si>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</si>
  <si>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</si>
  <si>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</si>
  <si>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</si>
  <si>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</si>
  <si>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</si>
  <si>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</si>
  <si>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</si>
  <si>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</si>
  <si>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</si>
  <si>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</si>
  <si>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</si>
  <si>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</si>
  <si>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</si>
  <si>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</si>
  <si>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</si>
  <si>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</si>
  <si>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</si>
  <si>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</si>
  <si>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</si>
  <si>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</si>
  <si>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</si>
  <si>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</si>
  <si>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</si>
  <si>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</si>
  <si>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LADRILHO HIDRAULICO, *20 X 20* CM, E= 2 CM, DADOS, COR NATURAL</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</si>
  <si>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</si>
  <si>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</si>
  <si>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</si>
  <si>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</si>
  <si>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</si>
  <si>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</si>
  <si>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</si>
  <si>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</si>
  <si>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</si>
  <si>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</si>
  <si>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</si>
  <si>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</si>
  <si>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</si>
  <si>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</si>
  <si>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</si>
  <si>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</si>
  <si>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</si>
  <si>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</si>
  <si>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</si>
  <si>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</si>
  <si>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</si>
  <si>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</si>
  <si>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</si>
  <si>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</si>
  <si>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</si>
  <si>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MANOMETRO COM CAIXA EM ACO PINTADO, ESCALA *10* KGF/CM2 (*10* BAR), DIAMETRO NOMINAL DE 100 MM, CONEXAO DE 1/2"</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</si>
  <si>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</si>
  <si>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</si>
  <si>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</si>
  <si>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</si>
  <si>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</si>
  <si>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</si>
  <si>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</si>
  <si>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</si>
  <si>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</si>
  <si>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</si>
  <si>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</si>
  <si>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</si>
  <si>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</si>
  <si>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</si>
  <si>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</si>
  <si>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</si>
  <si>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</si>
  <si>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</si>
  <si>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</si>
  <si>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</si>
  <si>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</si>
  <si>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</si>
  <si>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</si>
  <si>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</si>
  <si>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</si>
  <si>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METALICO, PARA CONEXAO COM ANEL DESLIZANTE EM TUBO PEX, DN 16 MM X 1/2"</t>
  </si>
  <si>
    <t>TE MISTURADOR METALICO, PARA CONEXAO COM ANEL DESLIZANTE EM TUBO PEX, DN 20 MM X 3/4"</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</si>
  <si>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</si>
  <si>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</si>
  <si>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</si>
  <si>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</si>
  <si>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</si>
  <si>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</si>
  <si>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</si>
  <si>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</si>
  <si>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</si>
  <si>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</si>
  <si>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</si>
  <si>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</si>
  <si>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</si>
  <si>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</si>
  <si>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</si>
  <si>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</si>
  <si>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</si>
  <si>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</si>
  <si>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</si>
  <si>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</si>
  <si>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</si>
  <si>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</si>
  <si>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</si>
  <si>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</si>
  <si>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</si>
  <si>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</si>
  <si>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</si>
  <si>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</si>
  <si>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</si>
  <si>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</si>
  <si>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</si>
  <si>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</si>
  <si>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</si>
  <si>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</si>
  <si>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</si>
  <si>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</si>
  <si>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</si>
  <si>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</si>
  <si>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</si>
  <si>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</si>
  <si>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</si>
  <si>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</si>
  <si>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</si>
  <si>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</si>
  <si>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</si>
  <si>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</si>
  <si>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</si>
  <si>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</si>
  <si>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</si>
  <si>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</si>
  <si>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</si>
  <si>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</si>
  <si>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UNIAO COM FLANGE PPR, DN 40 MM, PARA AGUA QUENTE PREDIAL</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</si>
  <si>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</si>
  <si>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</si>
  <si>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</si>
  <si>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</si>
  <si>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</si>
  <si>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</si>
  <si>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</si>
  <si>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</si>
  <si>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</si>
  <si>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</si>
  <si>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BOMBA SUBMERSÍVEL ELÉTRICA TRIFÁSICA, POTÊNCIA 2,96 HP, Ø ROTOR 144 MM SEMI-ABERTO, BOCAL DE SAÍDA Ø 2, HM/Q = 2 MCA / 38,8 M3/H A 28 MCA / 5 M3/H - CHP DIURNO. AF_06/2014</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</si>
  <si>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</si>
  <si>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</si>
  <si>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</si>
  <si>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</si>
  <si>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</si>
  <si>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PERFURATRIZ SOBRE ESTEIRA, TORQUE MÁXIMO 600 KGF, POTÊNCIA ENTRE 50 E 60 HP, DIÂMETRO MÁXIMO 10 - CHI DIURNO. AF_11/2016</t>
  </si>
  <si>
    <t>COMPRESSOR DE AR, VAZAO DE 10 PCM, RESERVATORIO 100 L, PRESSAO DE TRABALHO ENTRE 6,9 E 9,7 BAR  POTENCIA 2 HP, TENSAO 110/220 V  CHI DIURNO. AF_05/2017</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</si>
  <si>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</si>
  <si>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</si>
  <si>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</si>
  <si>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</si>
  <si>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</si>
  <si>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</si>
  <si>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</si>
  <si>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</si>
  <si>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</si>
  <si>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</si>
  <si>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</si>
  <si>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</si>
  <si>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</si>
  <si>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</si>
  <si>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</si>
  <si>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</si>
  <si>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</si>
  <si>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</si>
  <si>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</si>
  <si>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</si>
  <si>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</si>
  <si>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</si>
  <si>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</si>
  <si>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</si>
  <si>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</si>
  <si>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</si>
  <si>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ESTRUTURA METALICA EM ACO ESTRUTURAL PERFIL I 12 X 5 1/4</t>
  </si>
  <si>
    <t>ESTRUTURA METALICA EM ACO ESTRUTURAL PERFIL I 6 X 3 3/8</t>
  </si>
  <si>
    <t>TUBO PVC D=2 COM MATERIAL DRENANTE PARA DRENO/BARBACA - FORNECIMENTO E INSTALACAO</t>
  </si>
  <si>
    <t>CANTONEIRA DE ALUMINIO 1"X1, PARA PROTECAO DE QUINA DE PAREDE</t>
  </si>
  <si>
    <t>ARRASAMENTO DE ESTACA METÁLICA, PERFIL LAMINADO TIPO I FAMÍLIA 250. AF_11/2016</t>
  </si>
  <si>
    <t>ARRASAMENTO DE ESTACA METÁLICA, PERFIL LAMINADO TIPO H FAMÍLIA 250. AF_11/2016</t>
  </si>
  <si>
    <t>ARRASAMENTO DE ESTACA METÁLICA, PERFIL LAMINADO TIPO H FAMÍLIA 310. AF_11/2016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</si>
  <si>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</si>
  <si>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</si>
  <si>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</si>
  <si>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</si>
  <si>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</si>
  <si>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</si>
  <si>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</si>
  <si>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</si>
  <si>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</si>
  <si>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</si>
  <si>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</si>
  <si>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</si>
  <si>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</si>
  <si>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</si>
  <si>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</si>
  <si>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</si>
  <si>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</si>
  <si>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CONECTOR PARAFUSO FENDIDO SPLIT-BOLT - PARA CABO DE 16MM2 - FORNECIMENTO E INSTALACAO</t>
  </si>
  <si>
    <t>CONECTOR PARAFUSO FENDIDO SPLIT-BOLT - PARA CABO DE 35MM2 - FORNECIMENTO E INSTALACAO</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</si>
  <si>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</si>
  <si>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</si>
  <si>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</si>
  <si>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</si>
  <si>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</si>
  <si>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BRACO P/ LUMINARIA PUBLICA 1 X 1,50 M, EM TUBO ACO GALV 3/4, P/ FIXACAO EM POSTE OU PAREDE - FORNECIMENTO E INSTALACAO</t>
  </si>
  <si>
    <t>TUBO, CPVC, SOLDÁVEL, DN 35MM, INSTALADO EM RAMAL OU SUB-RAMAL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</si>
  <si>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</si>
  <si>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</si>
  <si>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</si>
  <si>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</si>
  <si>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</si>
  <si>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</si>
  <si>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</si>
  <si>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</si>
  <si>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</si>
  <si>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</si>
  <si>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</si>
  <si>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</si>
  <si>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</si>
  <si>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</si>
  <si>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COM BUCHA DE LATÃO, PVC, SOLDÁVEL, DN 25MM, X 3/4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</si>
  <si>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</si>
  <si>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</si>
  <si>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</si>
  <si>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</si>
  <si>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</si>
  <si>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</si>
  <si>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</si>
  <si>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</si>
  <si>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</si>
  <si>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32MM X 3/4, INSTALADO EM RAMAL OU SUB-RAMAL DE ÁGUA - FORNECIMENTO E INSTALAÇÃO. AF_12/2014</t>
  </si>
  <si>
    <t>JOELHO 90 GRAUS, PVC, SOLDÁVEL, DN 25MM, X 3/4 INSTALADO EM RAMAL DE DISTRIBUIÇÃO DE ÁGUA - FORNECIMENTO E INSTALAÇÃO. AF_12/2014</t>
  </si>
  <si>
    <t>LUVA COM BUCHA DE LATÃO, PVC, SOLDÁVEL, DN 20MM X 1/2, INSTALADO EM RAMAL DE DISTRIBUIÇÃO DE ÁGUA - FORNECIMENTO E INSTALAÇÃO. AF_12/2014</t>
  </si>
  <si>
    <t>ADAPTADOR CURTO COM BOLSA E ROSCA PARA REGISTRO, PVC, SOLDÁVEL, DN 20MM X 1/2, INSTALADO EM RAMAL DE DISTRIBUIÇÃO DE ÁGUA - FORNECIMENTO E INSTALAÇÃO. AF_12/2014</t>
  </si>
  <si>
    <t>LUVA COM BUCHA DE LATÃO, PVC, SOLDÁVEL, DN 25MM X 3/4, INSTALADO EM RAMAL DE DISTRIBUIÇÃO DE ÁGUA - FORNECIMENTO E INSTALAÇÃO. AF_12/2014</t>
  </si>
  <si>
    <t>ADAPTADOR CURTO COM BOLSA E ROSCA PARA REGISTRO, PVC, SOLDÁVEL, DN 25MM X 3/4, INSTALADO EM RAMAL DE DISTRIBUIÇÃO DE ÁGUA - FORNECIMENTO E INSTALAÇÃO. AF_12/2014</t>
  </si>
  <si>
    <t>LUVA SOLDÁVEL E COM ROSCA, PVC, SOLDÁVEL, DN 32MM X 1, INSTALADO EM RAMAL DE DISTRIBUIÇÃO DE ÁGUA - FORNECIMENTO E INSTALAÇÃO. AF_12/2014</t>
  </si>
  <si>
    <t>ADAPTADOR CURTO COM BOLSA E ROSCA PARA REGISTRO, PVC, SOLDÁVEL, DN 32MM X 1,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</si>
  <si>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</si>
  <si>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</si>
  <si>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</si>
  <si>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LUVA SOLDÁVEL E COM ROSCA, PVC, SOLDÁVEL, DN 25MM X 3/4, INSTALADO EM PRUMADA DE ÁGUA - FORNECIMENTO E INSTALAÇÃO. AF_12/2014</t>
  </si>
  <si>
    <t>ADAPTADOR CURTO COM BOLSA E ROSCA PARA REGISTRO, PVC, SOLDÁVEL, DN 25MM X 3/4, INSTALADO EM PRUMADA DE ÁGUA - FORNECIMENTO E INSTALAÇÃO. AF_12/2014</t>
  </si>
  <si>
    <t>LUVA SOLDÁVEL E COM ROSCA, PVC, SOLDÁVEL, DN 32MM X 1, INSTALADO EM PRUMADA DE ÁGUA - FORNECIMENTO E INSTALAÇÃO. AF_12/2014</t>
  </si>
  <si>
    <t>ADAPTADOR CURTO COM BOLSA E ROSCA PARA REGISTRO, PVC, SOLDÁVEL, DN 32MM X 1, INSTALADO EM PRUMADA DE ÁGUA - FORNECIMENTO E INSTALAÇÃO. AF_12/2014</t>
  </si>
  <si>
    <t>LUVA COM ROSCA, PVC, SOLDÁVEL, DN 40MM X 1.1/4,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</si>
  <si>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</si>
  <si>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</si>
  <si>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</si>
  <si>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</si>
  <si>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</si>
  <si>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</si>
  <si>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</si>
  <si>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</si>
  <si>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</si>
  <si>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</si>
  <si>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</si>
  <si>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</si>
  <si>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</si>
  <si>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</si>
  <si>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</si>
  <si>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</si>
  <si>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</si>
  <si>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</si>
  <si>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</si>
  <si>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</si>
  <si>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</si>
  <si>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</si>
  <si>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</si>
  <si>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</si>
  <si>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</si>
  <si>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</si>
  <si>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LUVA, CPVC, SOLDÁVEL, DN 28MM, INSTALADO EM RAMAL OU SUB-RAMAL DE ÁGUA  FORNECIMENTO E INSTALAÇÃO. AF_12/2014</t>
  </si>
  <si>
    <t>LUVA DE CORRER, CPVC, SOLDÁVEL, DN 28MM, INSTALADO EM RAMAL OU SUB-RAMAL DE ÁGUA  FORNECIMENTO E INSTALAÇÃO. AF_12/2014</t>
  </si>
  <si>
    <t>UNIÃO, CPVC, SOLDÁVEL, DN28MM,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</si>
  <si>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</si>
  <si>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</si>
  <si>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CPVC, SOLDÁVEL, DN 35MM, INSTALADO EM RAMAL OU SUB-RAMAL DE ÁGUA  FORNECIMENTO E INSTALAÇÃO. AF_12/2014</t>
  </si>
  <si>
    <t>LUVA DE CORRER, CPVC, SOLDÁVEL, DN 35MM, INSTALADO EM RAMAL OU SUB-RAMAL DE ÁGUA  FORNECIMENTO E INSTALAÇÃO. AF_12/2014</t>
  </si>
  <si>
    <t>UNIÃO, CPVC, SOLDÁVEL, DN35MM,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</si>
  <si>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</si>
  <si>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</si>
  <si>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DE TRANSIÇÃO, CPVC, SOLDÁVEL, DN 15MM X 1/2, INSTALADO EM RAMAL OU SUB-RAMAL DE ÁGUA  FORNECIMENTO E INSTALAÇÃO. AF_12/2014</t>
  </si>
  <si>
    <t>TÊ MISTURADOR, CPVC, SOLDÁVEL, DN15MM, INSTALADO EM RAMAL OU SUB-RAMAL DE ÁGUA  FORNECIMENTO E INSTALAÇÃO. AF_12/2014</t>
  </si>
  <si>
    <t>TE DE TRANSIÇÃO, CPVC, SOLDÁVEL, DN 22MM X 1/2, INSTALADO EM RAMAL OU SUB-RAMAL DE ÁGUA  FORNECIMENTO E INSTALAÇÃO. AF_12/2014</t>
  </si>
  <si>
    <t>TÊ MISTURADOR, CPVC, SOLDÁVEL, DN22MM, INSTALADO EM RAMAL OU SUB-RAMAL DE ÁGUA  FORNECIMENTO E INSTALAÇÃO. AF_12/2014</t>
  </si>
  <si>
    <t>TÊ, CPVC, SOLDÁVEL, DN35MM, INSTALADO EM RAMAL OU SUB-RAMAL DE ÁGUA  FORNECIMENTO E INSTALAÇÃO. AF_12/2014</t>
  </si>
  <si>
    <t>TUBO, CPVC, SOLDÁVEL, DN 54MM, INSTALADO EM PRUMADA DE ÁGUA 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</si>
  <si>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</si>
  <si>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</si>
  <si>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</si>
  <si>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</si>
  <si>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</si>
  <si>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</si>
  <si>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</si>
  <si>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</si>
  <si>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</si>
  <si>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</si>
  <si>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</si>
  <si>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</si>
  <si>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</si>
  <si>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BUCHA DE REDUÇÃO, CPVC, SOLDÁVEL, DN35MM X 28MM, INSTALADO EM PRUMADA DE ÁGUA  FORNECIMENTO E INSTALAÇÃO. AF_12/2014</t>
  </si>
  <si>
    <t>LUVA, CPVC, SOLDÁVEL, DN 42MM, INSTALADO EM PRUMADA DE ÁGUA  FORNECIMENTO E INSTALAÇÃO. AF_12/2014</t>
  </si>
  <si>
    <t>LUVA DE CORRER, CPVC, SOLDÁVEL, DN 42MM, INSTALADO EM PRUMADA DE ÁGUA  FORNECIMENTO E INSTALAÇÃO. AF_12/2014</t>
  </si>
  <si>
    <t>LUVA DE TRANSIÇÃO, CPVC, SOLDÁVEL, DN42MM X 1.1/2, INSTALADO EM PRUMADA DE ÁGUA  FORNECIMENTO E INSTALAÇÃO. AF_12/2014</t>
  </si>
  <si>
    <t>UNIÃO, CPVC, SOLDÁVEL, DN42MM, INSTALADO EM PRUMADA DE ÁGUA  FORNECIMENTO E INSTALAÇÃO. AF_12/2014</t>
  </si>
  <si>
    <t>CONECTOR, CPVC, SOLDÁVEL, DN 42MM X 1.1/2, INSTALADO EM PRUMADA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</si>
  <si>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</si>
  <si>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</si>
  <si>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</si>
  <si>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</si>
  <si>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</si>
  <si>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</si>
  <si>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</si>
  <si>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</si>
  <si>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</si>
  <si>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</si>
  <si>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</si>
  <si>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</si>
  <si>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LUVA COM BUCHA DE LATÃO, PVC, SOLDÁVEL, DN 25MM X 3/4, INSTALADO EM PRUMADA DE ÁGUA -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</si>
  <si>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</si>
  <si>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</si>
  <si>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</si>
  <si>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</si>
  <si>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</si>
  <si>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</si>
  <si>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</si>
  <si>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</si>
  <si>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</si>
  <si>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</si>
  <si>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</si>
  <si>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</si>
  <si>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</si>
  <si>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</si>
  <si>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</si>
  <si>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</si>
  <si>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</si>
  <si>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</si>
  <si>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</si>
  <si>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</si>
  <si>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</si>
  <si>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</si>
  <si>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</si>
  <si>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</si>
  <si>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</si>
  <si>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</si>
  <si>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</si>
  <si>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</si>
  <si>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</si>
  <si>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</si>
  <si>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</si>
  <si>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</si>
  <si>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</si>
  <si>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</si>
  <si>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</si>
  <si>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</si>
  <si>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</si>
  <si>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</si>
  <si>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</si>
  <si>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</si>
  <si>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</si>
  <si>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</si>
  <si>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</si>
  <si>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</si>
  <si>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</si>
  <si>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TANQUE DE MÁRMORE SINTÉTICO COM COLUNA, 22L OU EQUIVALENTE  FORNECIMENTO E INSTALAÇÃO. AF_12/2013</t>
  </si>
  <si>
    <t>SIFÃO DO TIPO GARRAFA/COPO EM PVC 1.1/4 X 1.1/2" - FORNECIMENTO E INSTALAÇÃO. AF_12/2013</t>
  </si>
  <si>
    <t>SIFÃO DO TIPO FLEXÍVEL EM PVC 1 X 1.1/2 - FORNECIMENTO E INSTALAÇÃO. AF_12/2013</t>
  </si>
  <si>
    <t>ENGATE FLEXÍVEL EM INOX, 1/2 X 30CM - FORNECIMENTO E INSTALAÇÃO. AF_12/2013</t>
  </si>
  <si>
    <t>ENGATE FLEXÍVEL EM INOX, 1/2 X 40CM - FORNECIMENTO E INSTALAÇÃO. AF_12/2013</t>
  </si>
  <si>
    <t>VASO SANITÁRIO SIFONADO COM CAIXA ACOPLADA LOUÇA BRANCA - PADRÃO MÉDIO, INCLUSO ENGATE FLEXÍVEL EM METAL CROMADO, 1/2 X 40CM - FORNECIMENTO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</si>
  <si>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</si>
  <si>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REGISTRO/VALVULA GLOBO ANGULAR 45 GRAUS EM LATAO PARA HIDRANTES DE INCÊNDIO PREDIAL DN 2.1/2, COM VOLANTE, CLASSE DE PRESSAO DE ATE 200 PSI - FORNECIMENTO E INSTALACAO</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</si>
  <si>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</si>
  <si>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</si>
  <si>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</si>
  <si>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</si>
  <si>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</si>
  <si>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</si>
  <si>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</si>
  <si>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</si>
  <si>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</si>
  <si>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</si>
  <si>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</si>
  <si>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</si>
  <si>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</si>
  <si>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</si>
  <si>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</si>
  <si>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</si>
  <si>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</si>
  <si>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</si>
  <si>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</si>
  <si>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</si>
  <si>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</si>
  <si>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</si>
  <si>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</si>
  <si>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</si>
  <si>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</si>
  <si>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</si>
  <si>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</si>
  <si>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</si>
  <si>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</si>
  <si>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</si>
  <si>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MÃO-FRANCESA EM AÇO, ABAS IGUAIS 40 CM, CAPACIDADE MÍNIMA 70 KG, BRANCO  FORNECIMENTO E INSTALAÇÃO. AF_11/2016</t>
  </si>
  <si>
    <t>MÃO-FRANCESA EM AÇO, ABAS IGUAIS 30 CM, CAPACIDADE MÍNIMA 60 KG, BRANCO  FORNECIMENTO E INSTALAÇÃO.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</si>
  <si>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</si>
  <si>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</si>
  <si>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</si>
  <si>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</si>
  <si>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</si>
  <si>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</si>
  <si>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</si>
  <si>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</si>
  <si>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</si>
  <si>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</si>
  <si>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</si>
  <si>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</si>
  <si>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</si>
  <si>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</si>
  <si>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</si>
  <si>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</si>
  <si>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</si>
  <si>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</si>
  <si>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</si>
  <si>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</si>
  <si>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</si>
  <si>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</si>
  <si>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</si>
  <si>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</si>
  <si>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</si>
  <si>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</si>
  <si>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</si>
  <si>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</si>
  <si>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</si>
  <si>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</si>
  <si>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</si>
  <si>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</si>
  <si>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</si>
  <si>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</si>
  <si>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</si>
  <si>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</si>
  <si>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</si>
  <si>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</si>
  <si>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</si>
  <si>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</si>
  <si>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</si>
  <si>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</si>
  <si>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</si>
  <si>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</si>
  <si>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</si>
  <si>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</si>
  <si>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</si>
  <si>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</si>
  <si>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</si>
  <si>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</si>
  <si>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</si>
  <si>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</si>
  <si>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</si>
  <si>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</si>
  <si>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</si>
  <si>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</si>
  <si>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</si>
  <si>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</si>
  <si>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</si>
  <si>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</si>
  <si>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</si>
  <si>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</si>
  <si>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</si>
  <si>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</si>
  <si>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</si>
  <si>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</si>
  <si>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</si>
  <si>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</si>
  <si>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</si>
  <si>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</si>
  <si>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</si>
  <si>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</si>
  <si>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</si>
  <si>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</si>
  <si>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</si>
  <si>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</si>
  <si>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</si>
  <si>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</si>
  <si>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</si>
  <si>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</si>
  <si>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</si>
  <si>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</si>
  <si>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</si>
  <si>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</si>
  <si>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</si>
  <si>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</si>
  <si>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</si>
  <si>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</si>
  <si>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</si>
  <si>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</si>
  <si>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</si>
  <si>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</si>
  <si>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</si>
  <si>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</si>
  <si>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</si>
  <si>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</si>
  <si>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</si>
  <si>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</si>
  <si>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</si>
  <si>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</si>
  <si>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</si>
  <si>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</si>
  <si>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</si>
  <si>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</si>
  <si>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</si>
  <si>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</si>
  <si>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</si>
  <si>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</si>
  <si>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</si>
  <si>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</si>
  <si>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</si>
  <si>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</si>
  <si>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</si>
  <si>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</si>
  <si>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</si>
  <si>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</si>
  <si>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</si>
  <si>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</si>
  <si>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</si>
  <si>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</si>
  <si>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</si>
  <si>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</si>
  <si>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</si>
  <si>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</si>
  <si>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</si>
  <si>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</si>
  <si>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</si>
  <si>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</si>
  <si>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</si>
  <si>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</si>
  <si>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</si>
  <si>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</si>
  <si>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</si>
  <si>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</si>
  <si>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</si>
  <si>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</si>
  <si>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</si>
  <si>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</si>
  <si>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</si>
  <si>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</si>
  <si>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</si>
  <si>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</si>
  <si>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</si>
  <si>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</si>
  <si>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</si>
  <si>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</si>
  <si>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</si>
  <si>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</si>
  <si>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</si>
  <si>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</si>
  <si>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</si>
  <si>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</si>
  <si>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</si>
  <si>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</si>
  <si>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</si>
  <si>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</si>
  <si>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</si>
  <si>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</si>
  <si>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</si>
  <si>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</si>
  <si>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</si>
  <si>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</si>
  <si>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</si>
  <si>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</si>
  <si>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</si>
  <si>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</si>
  <si>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</si>
  <si>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</si>
  <si>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</si>
  <si>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</si>
  <si>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</si>
  <si>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</si>
  <si>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</si>
  <si>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</si>
  <si>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</si>
  <si>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</si>
  <si>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</si>
  <si>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</si>
  <si>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</si>
  <si>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</si>
  <si>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</si>
  <si>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</si>
  <si>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</si>
  <si>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</si>
  <si>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</si>
  <si>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</si>
  <si>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</si>
  <si>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</si>
  <si>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</si>
  <si>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</si>
  <si>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</si>
  <si>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</si>
  <si>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</si>
  <si>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</si>
  <si>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</si>
  <si>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</si>
  <si>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</si>
  <si>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</si>
  <si>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</si>
  <si>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</si>
  <si>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</si>
  <si>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</si>
  <si>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</si>
  <si>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</si>
  <si>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</si>
  <si>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</si>
  <si>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</si>
  <si>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</si>
  <si>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</si>
  <si>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</si>
  <si>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</si>
  <si>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</si>
  <si>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</si>
  <si>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</si>
  <si>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</si>
  <si>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</si>
  <si>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</si>
  <si>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</si>
  <si>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</si>
  <si>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</si>
  <si>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</si>
  <si>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</si>
  <si>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</si>
  <si>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</si>
  <si>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</si>
  <si>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</si>
  <si>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</si>
  <si>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</si>
  <si>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</si>
  <si>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</si>
  <si>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</si>
  <si>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</si>
  <si>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DOBRADEIRA ELETROMECANICA DE VERGALHAO, PARA ACO DE DIAMETRO ATE 1 1/2 "Â, MOTOR ELETRICO TRIFASICO, POTENCIA DE 3 HP ATE 5 HP</t>
  </si>
  <si>
    <t>LOCACAO DE ANDAIME METALICO TIPO FACHADEIRO, LARGURA DE 1,20 M, ALTURA POR PECA DE 2,0 M, INCLUINDO SAPATAS E ITENS NECESSARIOS A INSTALACAO</t>
  </si>
  <si>
    <t>PARAFUSO, AUTO ATARRACHANTE, CABECA CHATA, FENDA SIMPLES, 1/4 (6,35 MM) X 25 MM</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</si>
  <si>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</si>
  <si>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</si>
  <si>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</si>
  <si>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</si>
  <si>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</si>
  <si>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</si>
  <si>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</si>
  <si>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</si>
  <si>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TELHA GALVALUME COM ISOLAMENTO TERMOACUSTICO EM ESPUMA RIGIDA DE POLIURETANO (PU) INJETADO, E = 30 MM, DENSIDADE 35 KG/M3, COM DUAS FACES TRAPEZOIDAIS (NAO INCLUI ACESSORIOS DE FIXACAO) (COLETADO CAIXA)</t>
  </si>
  <si>
    <t>TUBO CORRUGADO PEAD, PAREDE DUPLA, INTERNA LISA, JEI, DN/DI *400* MM, PARA SANEAMENTO</t>
  </si>
  <si>
    <t>TUBO CORRUGADO PEAD, PAREDE DUPLA, INTERNA LISA, JEI, DN/DI *800* MM, PARA SANEAMENTO</t>
  </si>
  <si>
    <t>20213</t>
  </si>
  <si>
    <t>20211</t>
  </si>
  <si>
    <t>4472</t>
  </si>
  <si>
    <t>35272</t>
  </si>
  <si>
    <t>4425</t>
  </si>
  <si>
    <t>4481</t>
  </si>
  <si>
    <t>34345</t>
  </si>
  <si>
    <t>41096</t>
  </si>
  <si>
    <t>41776</t>
  </si>
  <si>
    <t>4487</t>
  </si>
  <si>
    <t>11157</t>
  </si>
  <si>
    <t>Colar texto UNICODE</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</si>
  <si>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</si>
  <si>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</si>
  <si>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</si>
  <si>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</si>
  <si>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</si>
  <si>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</si>
  <si>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</si>
  <si>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</si>
  <si>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</si>
  <si>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</si>
  <si>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</si>
  <si>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</si>
  <si>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</si>
  <si>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</si>
  <si>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</si>
  <si>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</si>
  <si>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</si>
  <si>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</si>
  <si>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</si>
  <si>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</si>
  <si>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</si>
  <si>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</si>
  <si>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</si>
  <si>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</si>
  <si>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</si>
  <si>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</si>
  <si>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</si>
  <si>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</si>
  <si>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</si>
  <si>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</si>
  <si>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</si>
  <si>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</si>
  <si>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</si>
  <si>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</si>
  <si>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</si>
  <si>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</si>
  <si>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</si>
  <si>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</si>
  <si>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</si>
  <si>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</si>
  <si>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</si>
  <si>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</si>
  <si>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</si>
  <si>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</si>
  <si>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</si>
  <si>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</si>
  <si>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</si>
  <si>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</si>
  <si>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</si>
  <si>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</si>
  <si>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</si>
  <si>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</si>
  <si>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</si>
  <si>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</si>
  <si>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</si>
  <si>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</si>
  <si>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</si>
  <si>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</si>
  <si>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</si>
  <si>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</si>
  <si>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</si>
  <si>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</si>
  <si>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</si>
  <si>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</si>
  <si>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</si>
  <si>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</si>
  <si>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</si>
  <si>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</si>
  <si>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</si>
  <si>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</si>
  <si>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</si>
  <si>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</si>
  <si>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</si>
  <si>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</si>
  <si>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</si>
  <si>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</si>
  <si>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</si>
  <si>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</si>
  <si>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</si>
  <si>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</si>
  <si>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</si>
  <si>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</si>
  <si>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</si>
  <si>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</si>
  <si>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</si>
  <si>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</si>
  <si>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</si>
  <si>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</si>
  <si>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</si>
  <si>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</si>
  <si>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</si>
  <si>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</si>
  <si>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</si>
  <si>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</si>
  <si>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</si>
  <si>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</si>
  <si>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</si>
  <si>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</si>
  <si>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</si>
  <si>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</si>
  <si>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</si>
  <si>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</si>
  <si>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</si>
  <si>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</si>
  <si>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</si>
  <si>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</si>
  <si>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</si>
  <si>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</si>
  <si>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</si>
  <si>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</si>
  <si>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</si>
  <si>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</si>
  <si>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</si>
  <si>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</si>
  <si>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</si>
  <si>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</si>
  <si>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</si>
  <si>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</si>
  <si>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</si>
  <si>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</si>
  <si>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</si>
  <si>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</si>
  <si>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</si>
  <si>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</si>
  <si>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</si>
  <si>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</si>
  <si>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</si>
  <si>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</si>
  <si>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</si>
  <si>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</si>
  <si>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</si>
  <si>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</si>
  <si>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</si>
  <si>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</si>
  <si>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</si>
  <si>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</si>
  <si>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</si>
  <si>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</si>
  <si>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</si>
  <si>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</si>
  <si>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</si>
  <si>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</si>
  <si>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</si>
  <si>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</si>
  <si>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</si>
  <si>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</si>
  <si>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</si>
  <si>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</si>
  <si>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</si>
  <si>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</si>
  <si>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</si>
  <si>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</si>
  <si>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</si>
  <si>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</si>
  <si>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</si>
  <si>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</si>
  <si>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</si>
  <si>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</si>
  <si>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</si>
  <si>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</si>
  <si>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</si>
  <si>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</si>
  <si>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</si>
  <si>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</si>
  <si>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</si>
  <si>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</si>
  <si>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</si>
  <si>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</si>
  <si>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</si>
  <si>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</si>
  <si>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</si>
  <si>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</si>
  <si>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</si>
  <si>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</si>
  <si>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</si>
  <si>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</si>
  <si>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</si>
  <si>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</si>
  <si>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</si>
  <si>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</si>
  <si>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</si>
  <si>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</si>
  <si>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</si>
  <si>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</si>
  <si>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</si>
  <si>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</si>
  <si>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</si>
  <si>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</si>
  <si>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</si>
  <si>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</si>
  <si>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</si>
  <si>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</si>
  <si>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</si>
  <si>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</si>
  <si>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</si>
  <si>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</si>
  <si>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</si>
  <si>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</si>
  <si>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</si>
  <si>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</si>
  <si>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</si>
  <si>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</si>
  <si>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</si>
  <si>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</si>
  <si>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</si>
  <si>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</si>
  <si>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</si>
  <si>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</si>
  <si>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</si>
  <si>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</si>
  <si>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</si>
  <si>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</si>
  <si>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</si>
  <si>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</si>
  <si>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</si>
  <si>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</si>
  <si>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</si>
  <si>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</si>
  <si>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</si>
  <si>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</si>
  <si>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</si>
  <si>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</si>
  <si>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</si>
  <si>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</si>
  <si>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</si>
  <si>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</si>
  <si>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</si>
  <si>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</si>
  <si>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</si>
  <si>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</si>
  <si>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</si>
  <si>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</si>
  <si>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</si>
  <si>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</si>
  <si>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</si>
  <si>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</si>
  <si>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</si>
  <si>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</si>
  <si>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</si>
  <si>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</si>
  <si>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</si>
  <si>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</si>
  <si>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</si>
  <si>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</si>
  <si>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</si>
  <si>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</si>
  <si>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</si>
  <si>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</si>
  <si>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</si>
  <si>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</si>
  <si>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</si>
  <si>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</si>
  <si>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</si>
  <si>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</si>
  <si>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</si>
  <si>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</si>
  <si>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</si>
  <si>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</si>
  <si>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</si>
  <si>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</si>
  <si>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</si>
  <si>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</si>
  <si>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</si>
  <si>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</si>
  <si>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</si>
  <si>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</si>
  <si>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</si>
  <si>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</si>
  <si>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</si>
  <si>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</si>
  <si>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</si>
  <si>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</si>
  <si>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</si>
  <si>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</si>
  <si>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</si>
  <si>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</si>
  <si>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</si>
  <si>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</si>
  <si>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</si>
  <si>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</si>
  <si>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</si>
  <si>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</si>
  <si>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</si>
  <si>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</si>
  <si>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</si>
  <si>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</si>
  <si>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</si>
  <si>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</si>
  <si>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</si>
  <si>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</si>
  <si>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</si>
  <si>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</si>
  <si>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</si>
  <si>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</si>
  <si>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</si>
  <si>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</si>
  <si>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</si>
  <si>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</si>
  <si>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</si>
  <si>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</si>
  <si>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</si>
  <si>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</si>
  <si>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</si>
  <si>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</si>
  <si>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</si>
  <si>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</si>
  <si>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</si>
  <si>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</si>
  <si>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</si>
  <si>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</si>
  <si>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</si>
  <si>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</si>
  <si>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</si>
  <si>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</si>
  <si>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</si>
  <si>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</si>
  <si>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</si>
  <si>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</si>
  <si>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</si>
  <si>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</si>
  <si>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</si>
  <si>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</si>
  <si>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</si>
  <si>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</si>
  <si>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</si>
  <si>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</si>
  <si>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</si>
  <si>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</si>
  <si>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</si>
  <si>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</si>
  <si>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</si>
  <si>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</si>
  <si>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</si>
  <si>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</si>
  <si>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</si>
  <si>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</si>
  <si>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</si>
  <si>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</si>
  <si>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</si>
  <si>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</si>
  <si>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</si>
  <si>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</si>
  <si>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</si>
  <si>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</si>
  <si>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</si>
  <si>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</si>
  <si>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</si>
  <si>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</si>
  <si>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</si>
  <si>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</si>
  <si>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</si>
  <si>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</si>
  <si>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</si>
  <si>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</si>
  <si>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</si>
  <si>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</si>
  <si>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</si>
  <si>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</si>
  <si>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</si>
  <si>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</si>
  <si>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</si>
  <si>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</si>
  <si>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</si>
  <si>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</si>
  <si>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</si>
  <si>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</si>
  <si>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</si>
  <si>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</si>
  <si>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</si>
  <si>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</si>
  <si>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</si>
  <si>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</si>
  <si>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</si>
  <si>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</si>
  <si>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</si>
  <si>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</si>
  <si>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</si>
  <si>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</si>
  <si>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</si>
  <si>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</si>
  <si>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</si>
  <si>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</si>
  <si>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</si>
  <si>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</si>
  <si>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</si>
  <si>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</si>
  <si>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</si>
  <si>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</si>
  <si>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</si>
  <si>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</si>
  <si>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</si>
  <si>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</si>
  <si>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</si>
  <si>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</si>
  <si>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</si>
  <si>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</si>
  <si>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</si>
  <si>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</si>
  <si>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</si>
  <si>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</si>
  <si>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</si>
  <si>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</si>
  <si>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</si>
  <si>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</si>
  <si>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</si>
  <si>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</si>
  <si>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</si>
  <si>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</si>
  <si>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</si>
  <si>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</si>
  <si>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</si>
  <si>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</si>
  <si>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</si>
  <si>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</si>
  <si>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</si>
  <si>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</si>
  <si>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</si>
  <si>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</si>
  <si>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</si>
  <si>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</si>
  <si>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</si>
  <si>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</si>
  <si>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</si>
  <si>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</si>
  <si>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</si>
  <si>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</si>
  <si>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</si>
  <si>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</si>
  <si>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</si>
  <si>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</si>
  <si>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</si>
  <si>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</si>
  <si>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</si>
  <si>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</si>
  <si>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</si>
  <si>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</si>
  <si>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</si>
  <si>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</si>
  <si>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</si>
  <si>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</si>
  <si>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</si>
  <si>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</si>
  <si>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</si>
  <si>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</si>
  <si>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</si>
  <si>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</si>
  <si>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</si>
  <si>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</si>
  <si>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</si>
  <si>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</si>
  <si>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</si>
  <si>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</si>
  <si>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</si>
  <si>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</si>
  <si>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</si>
  <si>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</si>
  <si>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</si>
  <si>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</si>
  <si>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</si>
  <si>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</si>
  <si>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</si>
  <si>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</si>
  <si>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</si>
  <si>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</si>
  <si>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</si>
  <si>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</si>
  <si>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</si>
  <si>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</si>
  <si>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</si>
  <si>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</si>
  <si>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</si>
  <si>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</si>
  <si>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</si>
  <si>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</si>
  <si>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</si>
  <si>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</si>
  <si>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</si>
  <si>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</si>
  <si>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</si>
  <si>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</si>
  <si>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</si>
  <si>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</si>
  <si>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</si>
  <si>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</si>
  <si>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</si>
  <si>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</si>
  <si>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</si>
  <si>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</si>
  <si>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</si>
  <si>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</si>
  <si>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</si>
  <si>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</si>
  <si>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</si>
  <si>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</si>
  <si>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</si>
  <si>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</si>
  <si>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</si>
  <si>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</si>
  <si>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</si>
  <si>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</si>
  <si>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</si>
  <si>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</si>
  <si>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</si>
  <si>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</si>
  <si>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</si>
  <si>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</si>
  <si>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</si>
  <si>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</si>
  <si>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</si>
  <si>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</si>
  <si>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</si>
  <si>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</si>
  <si>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</si>
  <si>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</si>
  <si>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</si>
  <si>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</si>
  <si>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</si>
  <si>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</si>
  <si>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</si>
  <si>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</si>
  <si>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</si>
  <si>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</si>
  <si>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</si>
  <si>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</si>
  <si>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</si>
  <si>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</si>
  <si>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</si>
  <si>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</si>
  <si>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</si>
  <si>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</si>
  <si>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</si>
  <si>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</si>
  <si>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</si>
  <si>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</si>
  <si>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</si>
  <si>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</si>
  <si>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</si>
  <si>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</si>
  <si>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</si>
  <si>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</si>
  <si>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</si>
  <si>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</si>
  <si>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</si>
  <si>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</si>
  <si>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</si>
  <si>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</si>
  <si>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</si>
  <si>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</si>
  <si>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</si>
  <si>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</si>
  <si>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</si>
  <si>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</si>
  <si>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</si>
  <si>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</si>
  <si>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</si>
  <si>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</si>
  <si>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</si>
  <si>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</si>
  <si>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</si>
  <si>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</si>
  <si>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</si>
  <si>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</si>
  <si>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</si>
  <si>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</si>
  <si>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</si>
  <si>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</si>
  <si>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</si>
  <si>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</si>
  <si>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</si>
  <si>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</si>
  <si>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</si>
  <si>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</si>
  <si>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</si>
  <si>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</si>
  <si>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</si>
  <si>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</si>
  <si>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</si>
  <si>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</si>
  <si>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</si>
  <si>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</si>
  <si>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</si>
  <si>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</si>
  <si>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</si>
  <si>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</si>
  <si>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</si>
  <si>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</si>
  <si>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</si>
  <si>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</si>
  <si>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</si>
  <si>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</si>
  <si>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</si>
  <si>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</si>
  <si>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</si>
  <si>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</si>
  <si>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</si>
  <si>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</si>
  <si>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</si>
  <si>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</si>
  <si>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</si>
  <si>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</si>
  <si>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</si>
  <si>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</si>
  <si>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</si>
  <si>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</si>
  <si>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</si>
  <si>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</si>
  <si>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</si>
  <si>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</si>
  <si>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</si>
  <si>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</si>
  <si>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</si>
  <si>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</si>
  <si>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</si>
  <si>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</si>
  <si>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</si>
  <si>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</si>
  <si>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</si>
  <si>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</si>
  <si>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</si>
  <si>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</si>
  <si>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</si>
  <si>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</si>
  <si>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</si>
  <si>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</si>
  <si>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</si>
  <si>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</si>
  <si>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</si>
  <si>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</si>
  <si>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</si>
  <si>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</si>
  <si>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</si>
  <si>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</si>
  <si>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</si>
  <si>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</si>
  <si>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</si>
  <si>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</si>
  <si>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</si>
  <si>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</si>
  <si>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</si>
  <si>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</si>
  <si>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</si>
  <si>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</si>
  <si>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</si>
  <si>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</si>
  <si>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</si>
  <si>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</si>
  <si>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</si>
  <si>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</si>
  <si>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</si>
  <si>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</si>
  <si>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</si>
  <si>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</si>
  <si>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</si>
  <si>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</si>
  <si>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</si>
  <si>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</si>
  <si>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</si>
  <si>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</si>
  <si>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</si>
  <si>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</si>
  <si>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</si>
  <si>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</si>
  <si>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</si>
  <si>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</si>
  <si>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</si>
  <si>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</si>
  <si>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</si>
  <si>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</si>
  <si>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</si>
  <si>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</si>
  <si>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</si>
  <si>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</si>
  <si>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</si>
  <si>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</si>
  <si>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</si>
  <si>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</si>
  <si>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</si>
  <si>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</si>
  <si>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</si>
  <si>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</si>
  <si>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</si>
  <si>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</si>
  <si>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</si>
  <si>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</si>
  <si>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</si>
  <si>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</si>
  <si>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</si>
  <si>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</si>
  <si>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</si>
  <si>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</si>
  <si>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</si>
  <si>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</si>
  <si>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</si>
  <si>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</si>
  <si>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</si>
  <si>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</si>
  <si>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</si>
  <si>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</si>
  <si>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</si>
  <si>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</si>
  <si>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</si>
  <si>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</si>
  <si>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</si>
  <si>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</si>
  <si>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</si>
  <si>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</si>
  <si>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</si>
  <si>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</si>
  <si>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</si>
  <si>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</si>
  <si>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</si>
  <si>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</si>
  <si>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</si>
  <si>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</si>
  <si>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</si>
  <si>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</si>
  <si>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</si>
  <si>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</si>
  <si>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</si>
  <si>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</si>
  <si>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</si>
  <si>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</si>
  <si>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</si>
  <si>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</si>
  <si>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</si>
  <si>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</si>
  <si>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</si>
  <si>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</si>
  <si>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</si>
  <si>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</si>
  <si>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</si>
  <si>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</si>
  <si>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</si>
  <si>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</si>
  <si>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</si>
  <si>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</si>
  <si>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</si>
  <si>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</si>
  <si>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</si>
  <si>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</si>
  <si>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</si>
  <si>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</si>
  <si>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</si>
  <si>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</si>
  <si>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</si>
  <si>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</si>
  <si>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</si>
  <si>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</si>
  <si>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</si>
  <si>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</si>
  <si>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</si>
  <si>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</si>
  <si>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</si>
  <si>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</si>
  <si>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</si>
  <si>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</si>
  <si>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</si>
  <si>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</si>
  <si>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</si>
  <si>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</si>
  <si>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</si>
  <si>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</si>
  <si>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</si>
  <si>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</si>
  <si>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</si>
  <si>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</si>
  <si>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</si>
  <si>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</si>
  <si>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</si>
  <si>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</si>
  <si>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</si>
  <si>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</si>
  <si>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</si>
  <si>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</si>
  <si>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</si>
  <si>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</si>
  <si>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</si>
  <si>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</si>
  <si>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</si>
  <si>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</si>
  <si>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</si>
  <si>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</si>
  <si>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</si>
  <si>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</si>
  <si>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</si>
  <si>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</si>
  <si>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</si>
  <si>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</si>
  <si>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</si>
  <si>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</si>
  <si>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</si>
  <si>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</si>
  <si>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</si>
  <si>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</si>
  <si>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</si>
  <si>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</si>
  <si>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</si>
  <si>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</si>
  <si>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</si>
  <si>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</si>
  <si>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</si>
  <si>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</si>
  <si>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</si>
  <si>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</si>
  <si>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</si>
  <si>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</si>
  <si>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</si>
  <si>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</si>
  <si>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</si>
  <si>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</si>
  <si>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</si>
  <si>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</si>
  <si>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</si>
  <si>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</si>
  <si>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</si>
  <si>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</si>
  <si>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</si>
  <si>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</si>
  <si>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</si>
  <si>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</si>
  <si>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</si>
  <si>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</si>
  <si>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</si>
  <si>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</si>
  <si>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</si>
  <si>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</si>
  <si>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</si>
  <si>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</si>
  <si>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</si>
  <si>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</si>
  <si>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</si>
  <si>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</si>
  <si>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</si>
  <si>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</si>
  <si>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</si>
  <si>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</si>
  <si>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</si>
  <si>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</si>
  <si>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</si>
  <si>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</si>
  <si>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</si>
  <si>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</si>
  <si>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</si>
  <si>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</si>
  <si>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</si>
  <si>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</si>
  <si>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</si>
  <si>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</si>
  <si>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</si>
  <si>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</si>
  <si>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</si>
  <si>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</si>
  <si>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</si>
  <si>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</si>
  <si>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</si>
  <si>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</si>
  <si>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</si>
  <si>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</si>
  <si>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</si>
  <si>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</si>
  <si>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</si>
  <si>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</si>
  <si>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</si>
  <si>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</si>
  <si>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</si>
  <si>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</si>
  <si>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</si>
  <si>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</si>
  <si>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</si>
  <si>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</si>
  <si>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</si>
  <si>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</si>
  <si>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</si>
  <si>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</si>
  <si>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</si>
  <si>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</si>
  <si>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</si>
  <si>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</si>
  <si>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</si>
  <si>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</si>
  <si>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</si>
  <si>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</si>
  <si>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</si>
  <si>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</si>
  <si>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</si>
  <si>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</si>
  <si>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</si>
  <si>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</si>
  <si>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</si>
  <si>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</si>
  <si>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</si>
  <si>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</si>
  <si>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</si>
  <si>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</si>
  <si>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</si>
  <si>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</si>
  <si>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</si>
  <si>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</si>
  <si>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</si>
  <si>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</si>
  <si>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</si>
  <si>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</si>
  <si>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</si>
  <si>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</si>
  <si>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</si>
  <si>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</si>
  <si>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</si>
  <si>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</si>
  <si>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</si>
  <si>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</si>
  <si>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</si>
  <si>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</si>
  <si>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</si>
  <si>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</si>
  <si>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</si>
  <si>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</si>
  <si>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</si>
  <si>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</si>
  <si>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</si>
  <si>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</si>
  <si>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</si>
  <si>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</si>
  <si>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</si>
  <si>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</si>
  <si>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</si>
  <si>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</si>
  <si>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</si>
  <si>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</si>
  <si>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</si>
  <si>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</si>
  <si>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</si>
  <si>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</si>
  <si>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</si>
  <si>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</si>
  <si>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</si>
  <si>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</si>
  <si>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</si>
  <si>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</si>
  <si>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</si>
  <si>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</si>
  <si>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</si>
  <si>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</si>
  <si>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</si>
  <si>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</si>
  <si>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</si>
  <si>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</si>
  <si>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</si>
  <si>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</si>
  <si>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</si>
  <si>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</si>
  <si>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</si>
  <si>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</si>
  <si>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</si>
  <si>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</si>
  <si>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</si>
  <si>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</si>
  <si>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</si>
  <si>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</si>
  <si>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</si>
  <si>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</si>
  <si>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</si>
  <si>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</si>
  <si>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</si>
  <si>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</si>
  <si>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</si>
  <si>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</si>
  <si>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</si>
  <si>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</si>
  <si>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</si>
  <si>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</si>
  <si>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</si>
  <si>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</si>
  <si>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</si>
  <si>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</si>
  <si>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</si>
  <si>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</si>
  <si>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</si>
  <si>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</si>
  <si>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</si>
  <si>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</si>
  <si>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</si>
  <si>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</si>
  <si>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</si>
  <si>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</si>
  <si>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</si>
  <si>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</si>
  <si>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</si>
  <si>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</si>
  <si>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</si>
  <si>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</si>
  <si>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</si>
  <si>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</si>
  <si>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</si>
  <si>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</si>
  <si>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</si>
  <si>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</si>
  <si>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</si>
  <si>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</si>
  <si>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</si>
  <si>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</si>
  <si>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</si>
  <si>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</si>
  <si>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</si>
  <si>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</si>
  <si>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</si>
  <si>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</si>
  <si>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</si>
  <si>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</si>
  <si>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</si>
  <si>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</si>
  <si>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</si>
  <si>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</si>
  <si>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</si>
  <si>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</si>
  <si>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</si>
  <si>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</si>
  <si>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</si>
  <si>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</si>
  <si>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</si>
  <si>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</si>
  <si>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</si>
  <si>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</si>
  <si>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</si>
  <si>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</si>
  <si>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</si>
  <si>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</si>
  <si>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</si>
  <si>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</si>
  <si>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</si>
  <si>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</si>
  <si>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</si>
  <si>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</si>
  <si>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</si>
  <si>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</si>
  <si>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</si>
  <si>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</si>
  <si>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</si>
  <si>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</si>
  <si>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</si>
  <si>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</si>
  <si>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</si>
  <si>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</si>
  <si>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</si>
  <si>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</si>
  <si>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</si>
  <si>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</si>
  <si>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</si>
  <si>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</si>
  <si>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</si>
  <si>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</si>
  <si>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</si>
  <si>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</si>
  <si>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</si>
  <si>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</si>
  <si>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</si>
  <si>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</si>
  <si>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</si>
  <si>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</si>
  <si>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</si>
  <si>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</si>
  <si>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</si>
  <si>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</si>
  <si>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</si>
  <si>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</si>
  <si>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</si>
  <si>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</si>
  <si>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</si>
  <si>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</si>
  <si>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</si>
  <si>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</si>
  <si>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</si>
  <si>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</si>
  <si>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</si>
  <si>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</si>
  <si>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</si>
  <si>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</si>
  <si>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</si>
  <si>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</si>
  <si>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</si>
  <si>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</si>
  <si>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</si>
  <si>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</si>
  <si>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</si>
  <si>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</si>
  <si>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</si>
  <si>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</si>
  <si>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</si>
  <si>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</si>
  <si>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</si>
  <si>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</si>
  <si>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</si>
  <si>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</si>
  <si>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</si>
  <si>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</si>
  <si>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</si>
  <si>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</si>
  <si>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</si>
  <si>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</si>
  <si>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</si>
  <si>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</si>
  <si>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</si>
  <si>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</si>
  <si>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</si>
  <si>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</si>
  <si>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</si>
  <si>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</si>
  <si>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</si>
  <si>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</si>
  <si>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</si>
  <si>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</si>
  <si>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</si>
  <si>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</si>
  <si>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</si>
  <si>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</si>
  <si>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</si>
  <si>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</si>
  <si>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</si>
  <si>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</si>
  <si>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</si>
  <si>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</si>
  <si>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</si>
  <si>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</si>
  <si>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</si>
  <si>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</si>
  <si>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</si>
  <si>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</si>
  <si>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</si>
  <si>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</si>
  <si>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</si>
  <si>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</si>
  <si>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</si>
  <si>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</si>
  <si>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</si>
  <si>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</si>
  <si>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</si>
  <si>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</si>
  <si>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</si>
  <si>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</si>
  <si>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</si>
  <si>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</si>
  <si>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</si>
  <si>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</si>
  <si>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</si>
  <si>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</si>
  <si>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</si>
  <si>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</si>
  <si>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</si>
  <si>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</si>
  <si>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</si>
  <si>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</si>
  <si>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</si>
  <si>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</si>
  <si>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</si>
  <si>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</si>
  <si>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</si>
  <si>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</si>
  <si>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</si>
  <si>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</si>
  <si>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</si>
  <si>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</si>
  <si>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</si>
  <si>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</si>
  <si>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</si>
  <si>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</si>
  <si>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</si>
  <si>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</si>
  <si>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</si>
  <si>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</si>
  <si>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</si>
  <si>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</si>
  <si>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</si>
  <si>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</si>
  <si>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</si>
  <si>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</si>
  <si>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</si>
  <si>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</si>
  <si>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</si>
  <si>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</si>
  <si>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</si>
  <si>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</si>
  <si>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</si>
  <si>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</si>
  <si>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</si>
  <si>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</si>
  <si>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</si>
  <si>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</si>
  <si>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</si>
  <si>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</si>
  <si>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</si>
  <si>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</si>
  <si>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</si>
  <si>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</si>
  <si>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</si>
  <si>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</si>
  <si>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</si>
  <si>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</si>
  <si>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</si>
  <si>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</si>
  <si>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</si>
  <si>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</si>
  <si>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</si>
  <si>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</si>
  <si>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</si>
  <si>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</si>
  <si>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</si>
  <si>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</si>
  <si>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</si>
  <si>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</si>
  <si>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</si>
  <si>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</si>
  <si>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</si>
  <si>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</si>
  <si>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</si>
  <si>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</si>
  <si>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</si>
  <si>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</si>
  <si>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</si>
  <si>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</si>
  <si>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</si>
  <si>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</si>
  <si>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</si>
  <si>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</si>
  <si>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</si>
  <si>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</si>
  <si>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</si>
  <si>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</si>
  <si>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</si>
  <si>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</si>
  <si>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</si>
  <si>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</si>
  <si>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5,63</t>
  </si>
  <si>
    <t>7,89</t>
  </si>
  <si>
    <t>9,49</t>
  </si>
  <si>
    <t>12,74</t>
  </si>
  <si>
    <t>15,99</t>
  </si>
  <si>
    <t>17,63</t>
  </si>
  <si>
    <t>46,21</t>
  </si>
  <si>
    <t>3,43</t>
  </si>
  <si>
    <t>3,84</t>
  </si>
  <si>
    <t>4,83</t>
  </si>
  <si>
    <t>5,81</t>
  </si>
  <si>
    <t>6,82</t>
  </si>
  <si>
    <t>7,81</t>
  </si>
  <si>
    <t>8,82</t>
  </si>
  <si>
    <t>9,82</t>
  </si>
  <si>
    <t>10,83</t>
  </si>
  <si>
    <t>19,56</t>
  </si>
  <si>
    <t>24,08</t>
  </si>
  <si>
    <t>58,09</t>
  </si>
  <si>
    <t>19,81</t>
  </si>
  <si>
    <t>26,12</t>
  </si>
  <si>
    <t>54,57</t>
  </si>
  <si>
    <t>16,83</t>
  </si>
  <si>
    <t>102,72</t>
  </si>
  <si>
    <t>35,92</t>
  </si>
  <si>
    <t>17,28</t>
  </si>
  <si>
    <t>25,39</t>
  </si>
  <si>
    <t>1,88</t>
  </si>
  <si>
    <t>2,28</t>
  </si>
  <si>
    <t>3,14</t>
  </si>
  <si>
    <t>3,56</t>
  </si>
  <si>
    <t>4,61</t>
  </si>
  <si>
    <t>5,03</t>
  </si>
  <si>
    <t>5,45</t>
  </si>
  <si>
    <t>14,10</t>
  </si>
  <si>
    <t>2,56</t>
  </si>
  <si>
    <t>3,37</t>
  </si>
  <si>
    <t>3,79</t>
  </si>
  <si>
    <t>4,21</t>
  </si>
  <si>
    <t>4,63</t>
  </si>
  <si>
    <t>5,05</t>
  </si>
  <si>
    <t>5,48</t>
  </si>
  <si>
    <t>5,69</t>
  </si>
  <si>
    <t>6,10</t>
  </si>
  <si>
    <t>6,53</t>
  </si>
  <si>
    <t>6,95</t>
  </si>
  <si>
    <t>7,36</t>
  </si>
  <si>
    <t>17,46</t>
  </si>
  <si>
    <t>3,13</t>
  </si>
  <si>
    <t>12,84</t>
  </si>
  <si>
    <t>0,62</t>
  </si>
  <si>
    <t>1,09</t>
  </si>
  <si>
    <t>19,15</t>
  </si>
  <si>
    <t>0,80</t>
  </si>
  <si>
    <t>1,38</t>
  </si>
  <si>
    <t>18,96</t>
  </si>
  <si>
    <t>22,02</t>
  </si>
  <si>
    <t>26,60</t>
  </si>
  <si>
    <t>1,39</t>
  </si>
  <si>
    <t>1,93</t>
  </si>
  <si>
    <t>2,45</t>
  </si>
  <si>
    <t>0,61</t>
  </si>
  <si>
    <t>0,85</t>
  </si>
  <si>
    <t>8,81</t>
  </si>
  <si>
    <t>11,94</t>
  </si>
  <si>
    <t>16,69</t>
  </si>
  <si>
    <t>13,75</t>
  </si>
  <si>
    <t>16,74</t>
  </si>
  <si>
    <t>19,75</t>
  </si>
  <si>
    <t>22,59</t>
  </si>
  <si>
    <t>25,65</t>
  </si>
  <si>
    <t>25,89</t>
  </si>
  <si>
    <t>47,97</t>
  </si>
  <si>
    <t>30,89</t>
  </si>
  <si>
    <t>101,55</t>
  </si>
  <si>
    <t>0,89</t>
  </si>
  <si>
    <t>0,66</t>
  </si>
  <si>
    <t>6,92</t>
  </si>
  <si>
    <t>10,10</t>
  </si>
  <si>
    <t>11,70</t>
  </si>
  <si>
    <t>13,27</t>
  </si>
  <si>
    <t>16,46</t>
  </si>
  <si>
    <t>1,57</t>
  </si>
  <si>
    <t>4,29</t>
  </si>
  <si>
    <t>5,10</t>
  </si>
  <si>
    <t>6,69</t>
  </si>
  <si>
    <t>99,53</t>
  </si>
  <si>
    <t>3,33</t>
  </si>
  <si>
    <t>4,92</t>
  </si>
  <si>
    <t>11,63</t>
  </si>
  <si>
    <t>20,85</t>
  </si>
  <si>
    <t>2,60</t>
  </si>
  <si>
    <t>139,32</t>
  </si>
  <si>
    <t>4,13</t>
  </si>
  <si>
    <t>2,98</t>
  </si>
  <si>
    <t>3,94</t>
  </si>
  <si>
    <t>13,89</t>
  </si>
  <si>
    <t>1,47</t>
  </si>
  <si>
    <t>2,14</t>
  </si>
  <si>
    <t>3,85</t>
  </si>
  <si>
    <t>1,55</t>
  </si>
  <si>
    <t>11,03</t>
  </si>
  <si>
    <t>13,80</t>
  </si>
  <si>
    <t>10,98</t>
  </si>
  <si>
    <t>11,39</t>
  </si>
  <si>
    <t>16,80</t>
  </si>
  <si>
    <t>16,07</t>
  </si>
  <si>
    <t>5,43</t>
  </si>
  <si>
    <t>10,33</t>
  </si>
  <si>
    <t>0,15</t>
  </si>
  <si>
    <t>21,85</t>
  </si>
  <si>
    <t>11,74</t>
  </si>
  <si>
    <t>17,93</t>
  </si>
  <si>
    <t>4,33</t>
  </si>
  <si>
    <t>0,06</t>
  </si>
  <si>
    <t>17,65</t>
  </si>
  <si>
    <t>3,70</t>
  </si>
  <si>
    <t>4,99</t>
  </si>
  <si>
    <t>1,30</t>
  </si>
  <si>
    <t>4,07</t>
  </si>
  <si>
    <t>35,83</t>
  </si>
  <si>
    <t>2,15</t>
  </si>
  <si>
    <t>112,65</t>
  </si>
  <si>
    <t>2,46</t>
  </si>
  <si>
    <t>49,98</t>
  </si>
  <si>
    <t>5,84</t>
  </si>
  <si>
    <t>16,56</t>
  </si>
  <si>
    <t>1,68</t>
  </si>
  <si>
    <t>2,43</t>
  </si>
  <si>
    <t>33,06</t>
  </si>
  <si>
    <t>46,74</t>
  </si>
  <si>
    <t>3,80</t>
  </si>
  <si>
    <t>0,24</t>
  </si>
  <si>
    <t>3,35</t>
  </si>
  <si>
    <t>0,32</t>
  </si>
  <si>
    <t>0,63</t>
  </si>
  <si>
    <t>0,75</t>
  </si>
  <si>
    <t>0,60</t>
  </si>
  <si>
    <t>3,92</t>
  </si>
  <si>
    <t>5,20</t>
  </si>
  <si>
    <t>0,23</t>
  </si>
  <si>
    <t>0,27</t>
  </si>
  <si>
    <t>3,09</t>
  </si>
  <si>
    <t>0,98</t>
  </si>
  <si>
    <t>1,18</t>
  </si>
  <si>
    <t>1,27</t>
  </si>
  <si>
    <t>3,01</t>
  </si>
  <si>
    <t>4,50</t>
  </si>
  <si>
    <t>0,71</t>
  </si>
  <si>
    <t>2,92</t>
  </si>
  <si>
    <t>3,82</t>
  </si>
  <si>
    <t>56,23</t>
  </si>
  <si>
    <t>8,32</t>
  </si>
  <si>
    <t>3,88</t>
  </si>
  <si>
    <t>0,84</t>
  </si>
  <si>
    <t>0,64</t>
  </si>
  <si>
    <t>35,16</t>
  </si>
  <si>
    <t>30,47</t>
  </si>
  <si>
    <t>4,95</t>
  </si>
  <si>
    <t>37,09</t>
  </si>
  <si>
    <t>0,69</t>
  </si>
  <si>
    <t>0,07</t>
  </si>
  <si>
    <t>25,63</t>
  </si>
  <si>
    <t>18,73</t>
  </si>
  <si>
    <t>2,68</t>
  </si>
  <si>
    <t>0,29</t>
  </si>
  <si>
    <t>18,20</t>
  </si>
  <si>
    <t>75,91</t>
  </si>
  <si>
    <t>0,04</t>
  </si>
  <si>
    <t>0,94</t>
  </si>
  <si>
    <t>0,72</t>
  </si>
  <si>
    <t>16,62</t>
  </si>
  <si>
    <t>4,77</t>
  </si>
  <si>
    <t>34,34</t>
  </si>
  <si>
    <t>31,04</t>
  </si>
  <si>
    <t>31,18</t>
  </si>
  <si>
    <t>0,11</t>
  </si>
  <si>
    <t>5,52</t>
  </si>
  <si>
    <t>26,84</t>
  </si>
  <si>
    <t>14,06</t>
  </si>
  <si>
    <t>19,20</t>
  </si>
  <si>
    <t>0,18</t>
  </si>
  <si>
    <t>3,76</t>
  </si>
  <si>
    <t>29,16</t>
  </si>
  <si>
    <t>5,79</t>
  </si>
  <si>
    <t>28,12</t>
  </si>
  <si>
    <t>26,24</t>
  </si>
  <si>
    <t>27,29</t>
  </si>
  <si>
    <t>12,97</t>
  </si>
  <si>
    <t>22,13</t>
  </si>
  <si>
    <t>1,92</t>
  </si>
  <si>
    <t>1,08</t>
  </si>
  <si>
    <t>5,11</t>
  </si>
  <si>
    <t>6,30</t>
  </si>
  <si>
    <t>5,58</t>
  </si>
  <si>
    <t>11,24</t>
  </si>
  <si>
    <t>21,11</t>
  </si>
  <si>
    <t>9,76</t>
  </si>
  <si>
    <t>10,67</t>
  </si>
  <si>
    <t>58,33</t>
  </si>
  <si>
    <t>35,00</t>
  </si>
  <si>
    <t>0,92</t>
  </si>
  <si>
    <t>34,94</t>
  </si>
  <si>
    <t>30,14</t>
  </si>
  <si>
    <t>1,63</t>
  </si>
  <si>
    <t>2,50</t>
  </si>
  <si>
    <t>2,23</t>
  </si>
  <si>
    <t>15,95</t>
  </si>
  <si>
    <t>4,19</t>
  </si>
  <si>
    <t>16,49</t>
  </si>
  <si>
    <t>10,30</t>
  </si>
  <si>
    <t>5,33</t>
  </si>
  <si>
    <t>6,66</t>
  </si>
  <si>
    <t>1,20</t>
  </si>
  <si>
    <t>0,35</t>
  </si>
  <si>
    <t>0,26</t>
  </si>
  <si>
    <t>0,25</t>
  </si>
  <si>
    <t>2,41</t>
  </si>
  <si>
    <t>0,52</t>
  </si>
  <si>
    <t>0,65</t>
  </si>
  <si>
    <t>2,66</t>
  </si>
  <si>
    <t>0,13</t>
  </si>
  <si>
    <t>0,77</t>
  </si>
  <si>
    <t>0,49</t>
  </si>
  <si>
    <t>1,59</t>
  </si>
  <si>
    <t>4,04</t>
  </si>
  <si>
    <t>0,95</t>
  </si>
  <si>
    <t>4,65</t>
  </si>
  <si>
    <t>0,83</t>
  </si>
  <si>
    <t>1,06</t>
  </si>
  <si>
    <t>5,26</t>
  </si>
  <si>
    <t>7,30</t>
  </si>
  <si>
    <t>30,52</t>
  </si>
  <si>
    <t>0,03</t>
  </si>
  <si>
    <t>1,70</t>
  </si>
  <si>
    <t>3,25</t>
  </si>
  <si>
    <t>11,25</t>
  </si>
  <si>
    <t>2,89</t>
  </si>
  <si>
    <t>12,20</t>
  </si>
  <si>
    <t>69,27</t>
  </si>
  <si>
    <t>29,62</t>
  </si>
  <si>
    <t>8,98</t>
  </si>
  <si>
    <t>0,05</t>
  </si>
  <si>
    <t>2,21</t>
  </si>
  <si>
    <t>0,88</t>
  </si>
  <si>
    <t>4,15</t>
  </si>
  <si>
    <t>16,31</t>
  </si>
  <si>
    <t>6,97</t>
  </si>
  <si>
    <t>7,15</t>
  </si>
  <si>
    <t>1,87</t>
  </si>
  <si>
    <t>5,18</t>
  </si>
  <si>
    <t>27,95</t>
  </si>
  <si>
    <t>7,18</t>
  </si>
  <si>
    <t>4,03</t>
  </si>
  <si>
    <t>14,39</t>
  </si>
  <si>
    <t>4,31</t>
  </si>
  <si>
    <t>2,12</t>
  </si>
  <si>
    <t>7,12</t>
  </si>
  <si>
    <t>21,74</t>
  </si>
  <si>
    <t>14,59</t>
  </si>
  <si>
    <t>9,30</t>
  </si>
  <si>
    <t>7,38</t>
  </si>
  <si>
    <t>0,59</t>
  </si>
  <si>
    <t>25,05</t>
  </si>
  <si>
    <t>1,75</t>
  </si>
  <si>
    <t>0,97</t>
  </si>
  <si>
    <t>0,91</t>
  </si>
  <si>
    <t>17,96</t>
  </si>
  <si>
    <t>1,29</t>
  </si>
  <si>
    <t>6,59</t>
  </si>
  <si>
    <t>1,36</t>
  </si>
  <si>
    <t>1,04</t>
  </si>
  <si>
    <t>1,31</t>
  </si>
  <si>
    <t>21,86</t>
  </si>
  <si>
    <t>5,74</t>
  </si>
  <si>
    <t>0,55</t>
  </si>
  <si>
    <t>2,70</t>
  </si>
  <si>
    <t>5,32</t>
  </si>
  <si>
    <t>3,68</t>
  </si>
  <si>
    <t>0,82</t>
  </si>
  <si>
    <t>0,58</t>
  </si>
  <si>
    <t>8,27</t>
  </si>
  <si>
    <t>2,39</t>
  </si>
  <si>
    <t>2,62</t>
  </si>
  <si>
    <t>2,57</t>
  </si>
  <si>
    <t>0,57</t>
  </si>
  <si>
    <t>2,81</t>
  </si>
  <si>
    <t>3,42</t>
  </si>
  <si>
    <t>9,56</t>
  </si>
  <si>
    <t>26,35</t>
  </si>
  <si>
    <t>6,45</t>
  </si>
  <si>
    <t>31,36</t>
  </si>
  <si>
    <t>2,77</t>
  </si>
  <si>
    <t>2,59</t>
  </si>
  <si>
    <t>0,68</t>
  </si>
  <si>
    <t>3,24</t>
  </si>
  <si>
    <t>1,73</t>
  </si>
  <si>
    <t>8,25</t>
  </si>
  <si>
    <t>3,08</t>
  </si>
  <si>
    <t>10,48</t>
  </si>
  <si>
    <t>19,66</t>
  </si>
  <si>
    <t>0,67</t>
  </si>
  <si>
    <t>0,17</t>
  </si>
  <si>
    <t>9,02</t>
  </si>
  <si>
    <t>8,21</t>
  </si>
  <si>
    <t>9,19</t>
  </si>
  <si>
    <t>3,67</t>
  </si>
  <si>
    <t>11,79</t>
  </si>
  <si>
    <t>2,76</t>
  </si>
  <si>
    <t>0,56</t>
  </si>
  <si>
    <t>4,64</t>
  </si>
  <si>
    <t>11,80</t>
  </si>
  <si>
    <t>4,71</t>
  </si>
  <si>
    <t>0,96</t>
  </si>
  <si>
    <t>0,81</t>
  </si>
  <si>
    <t>13,20</t>
  </si>
  <si>
    <t>4,47</t>
  </si>
  <si>
    <t>0,99</t>
  </si>
  <si>
    <t>1,23</t>
  </si>
  <si>
    <t>8,61</t>
  </si>
  <si>
    <t>16,14</t>
  </si>
  <si>
    <t>1,60</t>
  </si>
  <si>
    <t>36,80</t>
  </si>
  <si>
    <t>2,69</t>
  </si>
  <si>
    <t>13,47</t>
  </si>
  <si>
    <t>5,38</t>
  </si>
  <si>
    <t>0,12</t>
  </si>
  <si>
    <t>7,27</t>
  </si>
  <si>
    <t>2,18</t>
  </si>
  <si>
    <t>9,08</t>
  </si>
  <si>
    <t>14,33</t>
  </si>
  <si>
    <t>1,17</t>
  </si>
  <si>
    <t>0,28</t>
  </si>
  <si>
    <t>2,19</t>
  </si>
  <si>
    <t>1,01</t>
  </si>
  <si>
    <t>1,21</t>
  </si>
  <si>
    <t>8,12</t>
  </si>
  <si>
    <t>5,15</t>
  </si>
  <si>
    <t>7,94</t>
  </si>
  <si>
    <t>3,65</t>
  </si>
  <si>
    <t>0,10</t>
  </si>
  <si>
    <t>38,33</t>
  </si>
  <si>
    <t>2,22</t>
  </si>
  <si>
    <t>0,76</t>
  </si>
  <si>
    <t>1,98</t>
  </si>
  <si>
    <t>3,46</t>
  </si>
  <si>
    <t>6,49</t>
  </si>
  <si>
    <t>0,78</t>
  </si>
  <si>
    <t>9,59</t>
  </si>
  <si>
    <t>11,30</t>
  </si>
  <si>
    <t>11,40</t>
  </si>
  <si>
    <t>3,41</t>
  </si>
  <si>
    <t>12,47</t>
  </si>
  <si>
    <t>18,41</t>
  </si>
  <si>
    <t>0,02</t>
  </si>
  <si>
    <t>25,96</t>
  </si>
  <si>
    <t>0,14</t>
  </si>
  <si>
    <t>0,70</t>
  </si>
  <si>
    <t>0,87</t>
  </si>
  <si>
    <t>0,79</t>
  </si>
  <si>
    <t>2,04</t>
  </si>
  <si>
    <t>0,54</t>
  </si>
  <si>
    <t>0,42</t>
  </si>
  <si>
    <t>22,95</t>
  </si>
  <si>
    <t>6,03</t>
  </si>
  <si>
    <t>28,72</t>
  </si>
  <si>
    <t>2,32</t>
  </si>
  <si>
    <t>2,90</t>
  </si>
  <si>
    <t>20,95</t>
  </si>
  <si>
    <t>29,64</t>
  </si>
  <si>
    <t>6,47</t>
  </si>
  <si>
    <t>6,23</t>
  </si>
  <si>
    <t>3,17</t>
  </si>
  <si>
    <t>3,05</t>
  </si>
  <si>
    <t>12,71</t>
  </si>
  <si>
    <t>11,52</t>
  </si>
  <si>
    <t>3,02</t>
  </si>
  <si>
    <t>8,91</t>
  </si>
  <si>
    <t>2,33</t>
  </si>
  <si>
    <t>15,57</t>
  </si>
  <si>
    <t>1,11</t>
  </si>
  <si>
    <t>29,20</t>
  </si>
  <si>
    <t>2,36</t>
  </si>
  <si>
    <t>3,31</t>
  </si>
  <si>
    <t>15,30</t>
  </si>
  <si>
    <t>3,93</t>
  </si>
  <si>
    <t>19,12</t>
  </si>
  <si>
    <t>14,54</t>
  </si>
  <si>
    <t>40,93</t>
  </si>
  <si>
    <t>0,09</t>
  </si>
  <si>
    <t>1,07</t>
  </si>
  <si>
    <t>31,86</t>
  </si>
  <si>
    <t>6,68</t>
  </si>
  <si>
    <t>3,90</t>
  </si>
  <si>
    <t>1,66</t>
  </si>
  <si>
    <t>5,08</t>
  </si>
  <si>
    <t>62,60</t>
  </si>
  <si>
    <t>61,48</t>
  </si>
  <si>
    <t>26,92</t>
  </si>
  <si>
    <t>24,25</t>
  </si>
  <si>
    <t>16,21</t>
  </si>
  <si>
    <t>15,24</t>
  </si>
  <si>
    <t>2,11</t>
  </si>
  <si>
    <t>357,29</t>
  </si>
  <si>
    <t>29,89</t>
  </si>
  <si>
    <t>41,65</t>
  </si>
  <si>
    <t>10,50</t>
  </si>
  <si>
    <t>7,98</t>
  </si>
  <si>
    <t>15,17</t>
  </si>
  <si>
    <t>17,69</t>
  </si>
  <si>
    <t>33,54</t>
  </si>
  <si>
    <t>12,30</t>
  </si>
  <si>
    <t>37,05</t>
  </si>
  <si>
    <t>35,58</t>
  </si>
  <si>
    <t>8,01</t>
  </si>
  <si>
    <t>94,41</t>
  </si>
  <si>
    <t>23,14</t>
  </si>
  <si>
    <t>10,04</t>
  </si>
  <si>
    <t>64,38</t>
  </si>
  <si>
    <t>40,98</t>
  </si>
  <si>
    <t>43,86</t>
  </si>
  <si>
    <t>30,60</t>
  </si>
  <si>
    <t>43,50</t>
  </si>
  <si>
    <t>14,46</t>
  </si>
  <si>
    <t>15,48</t>
  </si>
  <si>
    <t>331,31</t>
  </si>
  <si>
    <t>149,68</t>
  </si>
  <si>
    <t>93,05</t>
  </si>
  <si>
    <t>19,80</t>
  </si>
  <si>
    <t>28,96</t>
  </si>
  <si>
    <t>53,27</t>
  </si>
  <si>
    <t>41,34</t>
  </si>
  <si>
    <t>58,58</t>
  </si>
  <si>
    <t>25,90</t>
  </si>
  <si>
    <t>39,80</t>
  </si>
  <si>
    <t>5,42</t>
  </si>
  <si>
    <t>12,54</t>
  </si>
  <si>
    <t>18,26</t>
  </si>
  <si>
    <t>20,64</t>
  </si>
  <si>
    <t>11,69</t>
  </si>
  <si>
    <t>23,32</t>
  </si>
  <si>
    <t>28,24</t>
  </si>
  <si>
    <t>34,19</t>
  </si>
  <si>
    <t>7,76</t>
  </si>
  <si>
    <t>330,97</t>
  </si>
  <si>
    <t>20,89</t>
  </si>
  <si>
    <t>22,00</t>
  </si>
  <si>
    <t>23,13</t>
  </si>
  <si>
    <t>46,66</t>
  </si>
  <si>
    <t>125,37</t>
  </si>
  <si>
    <t>15,80</t>
  </si>
  <si>
    <t>42,72</t>
  </si>
  <si>
    <t>32,06</t>
  </si>
  <si>
    <t>20,20</t>
  </si>
  <si>
    <t>70,67</t>
  </si>
  <si>
    <t>15,04</t>
  </si>
  <si>
    <t>25,13</t>
  </si>
  <si>
    <t>5,67</t>
  </si>
  <si>
    <t>6,31</t>
  </si>
  <si>
    <t>18,76</t>
  </si>
  <si>
    <t>154,21</t>
  </si>
  <si>
    <t>38,53</t>
  </si>
  <si>
    <t>0,43</t>
  </si>
  <si>
    <t>18,19</t>
  </si>
  <si>
    <t>13,92</t>
  </si>
  <si>
    <t>12,81</t>
  </si>
  <si>
    <t>14,81</t>
  </si>
  <si>
    <t>14,05</t>
  </si>
  <si>
    <t>10,86</t>
  </si>
  <si>
    <t>11,75</t>
  </si>
  <si>
    <t>33,64</t>
  </si>
  <si>
    <t>75,83</t>
  </si>
  <si>
    <t>15,36</t>
  </si>
  <si>
    <t>35,71</t>
  </si>
  <si>
    <t>31,71</t>
  </si>
  <si>
    <t>27,74</t>
  </si>
  <si>
    <t>35,91</t>
  </si>
  <si>
    <t>49,75</t>
  </si>
  <si>
    <t>69,16</t>
  </si>
  <si>
    <t>63,81</t>
  </si>
  <si>
    <t>34,09</t>
  </si>
  <si>
    <t>32,46</t>
  </si>
  <si>
    <t>32,33</t>
  </si>
  <si>
    <t>32,37</t>
  </si>
  <si>
    <t>32,26</t>
  </si>
  <si>
    <t>44,77</t>
  </si>
  <si>
    <t>18,10</t>
  </si>
  <si>
    <t>16,53</t>
  </si>
  <si>
    <t>41,56</t>
  </si>
  <si>
    <t>15,76</t>
  </si>
  <si>
    <t>15,21</t>
  </si>
  <si>
    <t>39,47</t>
  </si>
  <si>
    <t>15,00</t>
  </si>
  <si>
    <t>122,28</t>
  </si>
  <si>
    <t>48,10</t>
  </si>
  <si>
    <t>79,65</t>
  </si>
  <si>
    <t>20,05</t>
  </si>
  <si>
    <t>12,83</t>
  </si>
  <si>
    <t>6,38</t>
  </si>
  <si>
    <t>5,53</t>
  </si>
  <si>
    <t>6,01</t>
  </si>
  <si>
    <t>9,66</t>
  </si>
  <si>
    <t>7,34</t>
  </si>
  <si>
    <t>8,73</t>
  </si>
  <si>
    <t>9,11</t>
  </si>
  <si>
    <t>9,96</t>
  </si>
  <si>
    <t>8,87</t>
  </si>
  <si>
    <t>6,12</t>
  </si>
  <si>
    <t>9,38</t>
  </si>
  <si>
    <t>8,28</t>
  </si>
  <si>
    <t>7,85</t>
  </si>
  <si>
    <t>6,33</t>
  </si>
  <si>
    <t>8,35</t>
  </si>
  <si>
    <t>6,79</t>
  </si>
  <si>
    <t>6,11</t>
  </si>
  <si>
    <t>5,75</t>
  </si>
  <si>
    <t>8,37</t>
  </si>
  <si>
    <t>7,56</t>
  </si>
  <si>
    <t>7,69</t>
  </si>
  <si>
    <t>6,32</t>
  </si>
  <si>
    <t>5,16</t>
  </si>
  <si>
    <t>9,92</t>
  </si>
  <si>
    <t>9,46</t>
  </si>
  <si>
    <t>6,75</t>
  </si>
  <si>
    <t>6,19</t>
  </si>
  <si>
    <t>5,62</t>
  </si>
  <si>
    <t>6,07</t>
  </si>
  <si>
    <t>11,32</t>
  </si>
  <si>
    <t>9,79</t>
  </si>
  <si>
    <t>8,64</t>
  </si>
  <si>
    <t>8,48</t>
  </si>
  <si>
    <t>6,90</t>
  </si>
  <si>
    <t>6,16</t>
  </si>
  <si>
    <t>6,04</t>
  </si>
  <si>
    <t>4,96</t>
  </si>
  <si>
    <t>6,09</t>
  </si>
  <si>
    <t>4,98</t>
  </si>
  <si>
    <t>4,72</t>
  </si>
  <si>
    <t>5,85</t>
  </si>
  <si>
    <t>8,41</t>
  </si>
  <si>
    <t>6,70</t>
  </si>
  <si>
    <t>5,95</t>
  </si>
  <si>
    <t>5,87</t>
  </si>
  <si>
    <t>7,23</t>
  </si>
  <si>
    <t>5,97</t>
  </si>
  <si>
    <t>5,98</t>
  </si>
  <si>
    <t>6,98</t>
  </si>
  <si>
    <t>6,02</t>
  </si>
  <si>
    <t>6,21</t>
  </si>
  <si>
    <t>10,82</t>
  </si>
  <si>
    <t>8,86</t>
  </si>
  <si>
    <t>7,25</t>
  </si>
  <si>
    <t>6,20</t>
  </si>
  <si>
    <t>5,77</t>
  </si>
  <si>
    <t>13,29</t>
  </si>
  <si>
    <t>10,34</t>
  </si>
  <si>
    <t>13,95</t>
  </si>
  <si>
    <t>12,23</t>
  </si>
  <si>
    <t>10,28</t>
  </si>
  <si>
    <t>9,87</t>
  </si>
  <si>
    <t>7,73</t>
  </si>
  <si>
    <t>6,86</t>
  </si>
  <si>
    <t>6,35</t>
  </si>
  <si>
    <t>6,29</t>
  </si>
  <si>
    <t>8,42</t>
  </si>
  <si>
    <t>304,69</t>
  </si>
  <si>
    <t>26,97</t>
  </si>
  <si>
    <t>26,11</t>
  </si>
  <si>
    <t>26,55</t>
  </si>
  <si>
    <t>21,64</t>
  </si>
  <si>
    <t>2,07</t>
  </si>
  <si>
    <t>4,32</t>
  </si>
  <si>
    <t>7,93</t>
  </si>
  <si>
    <t>70,18</t>
  </si>
  <si>
    <t>81,39</t>
  </si>
  <si>
    <t>27,42</t>
  </si>
  <si>
    <t>6,83</t>
  </si>
  <si>
    <t>25,57</t>
  </si>
  <si>
    <t>21,17</t>
  </si>
  <si>
    <t>31,98</t>
  </si>
  <si>
    <t>32,86</t>
  </si>
  <si>
    <t>5,28</t>
  </si>
  <si>
    <t>5,56</t>
  </si>
  <si>
    <t>6,37</t>
  </si>
  <si>
    <t>7,32</t>
  </si>
  <si>
    <t>9,20</t>
  </si>
  <si>
    <t>8,16</t>
  </si>
  <si>
    <t>3,75</t>
  </si>
  <si>
    <t>8,00</t>
  </si>
  <si>
    <t>7,50</t>
  </si>
  <si>
    <t>7,01</t>
  </si>
  <si>
    <t>5,51</t>
  </si>
  <si>
    <t>5,80</t>
  </si>
  <si>
    <t>7,77</t>
  </si>
  <si>
    <t>9,50</t>
  </si>
  <si>
    <t>7,13</t>
  </si>
  <si>
    <t>8,34</t>
  </si>
  <si>
    <t>10,64</t>
  </si>
  <si>
    <t>10,55</t>
  </si>
  <si>
    <t>10,31</t>
  </si>
  <si>
    <t>15,11</t>
  </si>
  <si>
    <t>38,37</t>
  </si>
  <si>
    <t>4,66</t>
  </si>
  <si>
    <t>7,29</t>
  </si>
  <si>
    <t>12,09</t>
  </si>
  <si>
    <t>14,98</t>
  </si>
  <si>
    <t>16,60</t>
  </si>
  <si>
    <t>19,39</t>
  </si>
  <si>
    <t>28,37</t>
  </si>
  <si>
    <t>8,70</t>
  </si>
  <si>
    <t>17,80</t>
  </si>
  <si>
    <t>6,65</t>
  </si>
  <si>
    <t>8,51</t>
  </si>
  <si>
    <t>7,11</t>
  </si>
  <si>
    <t>5,99</t>
  </si>
  <si>
    <t>5,78</t>
  </si>
  <si>
    <t>8,54</t>
  </si>
  <si>
    <t>11,16</t>
  </si>
  <si>
    <t>11,93</t>
  </si>
  <si>
    <t>13,43</t>
  </si>
  <si>
    <t>7,35</t>
  </si>
  <si>
    <t>7,14</t>
  </si>
  <si>
    <t>9,91</t>
  </si>
  <si>
    <t>11,12</t>
  </si>
  <si>
    <t>12,53</t>
  </si>
  <si>
    <t>14,83</t>
  </si>
  <si>
    <t>8,93</t>
  </si>
  <si>
    <t>9,73</t>
  </si>
  <si>
    <t>11,84</t>
  </si>
  <si>
    <t>13,25</t>
  </si>
  <si>
    <t>13,50</t>
  </si>
  <si>
    <t>9,81</t>
  </si>
  <si>
    <t>12,04</t>
  </si>
  <si>
    <t>21,97</t>
  </si>
  <si>
    <t>14,97</t>
  </si>
  <si>
    <t>31,73</t>
  </si>
  <si>
    <t>4,52</t>
  </si>
  <si>
    <t>9,80</t>
  </si>
  <si>
    <t>11,87</t>
  </si>
  <si>
    <t>2,91</t>
  </si>
  <si>
    <t>3,64</t>
  </si>
  <si>
    <t>4,08</t>
  </si>
  <si>
    <t>5,49</t>
  </si>
  <si>
    <t>12,33</t>
  </si>
  <si>
    <t>13,06</t>
  </si>
  <si>
    <t>5,09</t>
  </si>
  <si>
    <t>8,46</t>
  </si>
  <si>
    <t>13,82</t>
  </si>
  <si>
    <t>18,51</t>
  </si>
  <si>
    <t>19,03</t>
  </si>
  <si>
    <t>26,49</t>
  </si>
  <si>
    <t>121,51</t>
  </si>
  <si>
    <t>7,65</t>
  </si>
  <si>
    <t>6,71</t>
  </si>
  <si>
    <t>23,21</t>
  </si>
  <si>
    <t>6,44</t>
  </si>
  <si>
    <t>5,89</t>
  </si>
  <si>
    <t>11,43</t>
  </si>
  <si>
    <t>7,61</t>
  </si>
  <si>
    <t>23,61</t>
  </si>
  <si>
    <t>17,27</t>
  </si>
  <si>
    <t>19,51</t>
  </si>
  <si>
    <t>10,37</t>
  </si>
  <si>
    <t>12,75</t>
  </si>
  <si>
    <t>12,49</t>
  </si>
  <si>
    <t>16,87</t>
  </si>
  <si>
    <t>66,34</t>
  </si>
  <si>
    <t>11,29</t>
  </si>
  <si>
    <t>12,06</t>
  </si>
  <si>
    <t>13,02</t>
  </si>
  <si>
    <t>20,90</t>
  </si>
  <si>
    <t>75,77</t>
  </si>
  <si>
    <t>9,57</t>
  </si>
  <si>
    <t>11,91</t>
  </si>
  <si>
    <t>21,88</t>
  </si>
  <si>
    <t>40,00</t>
  </si>
  <si>
    <t>45,23</t>
  </si>
  <si>
    <t>49,29</t>
  </si>
  <si>
    <t>50,27</t>
  </si>
  <si>
    <t>30,61</t>
  </si>
  <si>
    <t>11,17</t>
  </si>
  <si>
    <t>16,40</t>
  </si>
  <si>
    <t>13,86</t>
  </si>
  <si>
    <t>19,09</t>
  </si>
  <si>
    <t>21,40</t>
  </si>
  <si>
    <t>26,63</t>
  </si>
  <si>
    <t>12,88</t>
  </si>
  <si>
    <t>18,11</t>
  </si>
  <si>
    <t>28,54</t>
  </si>
  <si>
    <t>23,76</t>
  </si>
  <si>
    <t>28,99</t>
  </si>
  <si>
    <t>41,81</t>
  </si>
  <si>
    <t>39,88</t>
  </si>
  <si>
    <t>30,42</t>
  </si>
  <si>
    <t>26,20</t>
  </si>
  <si>
    <t>10,73</t>
  </si>
  <si>
    <t>38,79</t>
  </si>
  <si>
    <t>34,72</t>
  </si>
  <si>
    <t>16,98</t>
  </si>
  <si>
    <t>32,96</t>
  </si>
  <si>
    <t>8,04</t>
  </si>
  <si>
    <t>7,39</t>
  </si>
  <si>
    <t>61,69</t>
  </si>
  <si>
    <t>106,11</t>
  </si>
  <si>
    <t>32,03</t>
  </si>
  <si>
    <t>51,47</t>
  </si>
  <si>
    <t>23,64</t>
  </si>
  <si>
    <t>33,08</t>
  </si>
  <si>
    <t>37,60</t>
  </si>
  <si>
    <t>36,25</t>
  </si>
  <si>
    <t>54,34</t>
  </si>
  <si>
    <t>16,63</t>
  </si>
  <si>
    <t>159,63</t>
  </si>
  <si>
    <t>1,49</t>
  </si>
  <si>
    <t>2,44</t>
  </si>
  <si>
    <t>2,86</t>
  </si>
  <si>
    <t>3,77</t>
  </si>
  <si>
    <t>4,70</t>
  </si>
  <si>
    <t>12,50</t>
  </si>
  <si>
    <t>1,80</t>
  </si>
  <si>
    <t>24,17</t>
  </si>
  <si>
    <t>1,85</t>
  </si>
  <si>
    <t>2,26</t>
  </si>
  <si>
    <t>2,84</t>
  </si>
  <si>
    <t>3,18</t>
  </si>
  <si>
    <t>18,13</t>
  </si>
  <si>
    <t>14,77</t>
  </si>
  <si>
    <t>5,22</t>
  </si>
  <si>
    <t>6,54</t>
  </si>
  <si>
    <t>9,37</t>
  </si>
  <si>
    <t>12,80</t>
  </si>
  <si>
    <t>25,59</t>
  </si>
  <si>
    <t>25,28</t>
  </si>
  <si>
    <t>49,62</t>
  </si>
  <si>
    <t>12,99</t>
  </si>
  <si>
    <t>18,81</t>
  </si>
  <si>
    <t>22,98</t>
  </si>
  <si>
    <t>72,93</t>
  </si>
  <si>
    <t>15,07</t>
  </si>
  <si>
    <t>36,05</t>
  </si>
  <si>
    <t>8,84</t>
  </si>
  <si>
    <t>40,99</t>
  </si>
  <si>
    <t>52,80</t>
  </si>
  <si>
    <t>38,26</t>
  </si>
  <si>
    <t>29,50</t>
  </si>
  <si>
    <t>38,01</t>
  </si>
  <si>
    <t>96,93</t>
  </si>
  <si>
    <t>17,13</t>
  </si>
  <si>
    <t>116,28</t>
  </si>
  <si>
    <t>6,87</t>
  </si>
  <si>
    <t>14,43</t>
  </si>
  <si>
    <t>15,65</t>
  </si>
  <si>
    <t>20,40</t>
  </si>
  <si>
    <t>17,15</t>
  </si>
  <si>
    <t>21,78</t>
  </si>
  <si>
    <t>8,23</t>
  </si>
  <si>
    <t>13,55</t>
  </si>
  <si>
    <t>69,10</t>
  </si>
  <si>
    <t>32,20</t>
  </si>
  <si>
    <t>7,75</t>
  </si>
  <si>
    <t>10,81</t>
  </si>
  <si>
    <t>16,27</t>
  </si>
  <si>
    <t>18,29</t>
  </si>
  <si>
    <t>28,66</t>
  </si>
  <si>
    <t>28,92</t>
  </si>
  <si>
    <t>43,56</t>
  </si>
  <si>
    <t>42,28</t>
  </si>
  <si>
    <t>29,24</t>
  </si>
  <si>
    <t>50,84</t>
  </si>
  <si>
    <t>34,30</t>
  </si>
  <si>
    <t>30,07</t>
  </si>
  <si>
    <t>4,81</t>
  </si>
  <si>
    <t>7,21</t>
  </si>
  <si>
    <t>9,90</t>
  </si>
  <si>
    <t>104,49</t>
  </si>
  <si>
    <t>8,08</t>
  </si>
  <si>
    <t>9,51</t>
  </si>
  <si>
    <t>11,28</t>
  </si>
  <si>
    <t>9,21</t>
  </si>
  <si>
    <t>10,69</t>
  </si>
  <si>
    <t>4,45</t>
  </si>
  <si>
    <t>20,99</t>
  </si>
  <si>
    <t>7,66</t>
  </si>
  <si>
    <t>14,44</t>
  </si>
  <si>
    <t>6,96</t>
  </si>
  <si>
    <t>13,31</t>
  </si>
  <si>
    <t>13,09</t>
  </si>
  <si>
    <t>4,57</t>
  </si>
  <si>
    <t>4,00</t>
  </si>
  <si>
    <t>6,84</t>
  </si>
  <si>
    <t>3,03</t>
  </si>
  <si>
    <t>3,06</t>
  </si>
  <si>
    <t>9,36</t>
  </si>
  <si>
    <t>8,49</t>
  </si>
  <si>
    <t>6,06</t>
  </si>
  <si>
    <t>10,68</t>
  </si>
  <si>
    <t>8,62</t>
  </si>
  <si>
    <t>9,95</t>
  </si>
  <si>
    <t>3,52</t>
  </si>
  <si>
    <t>4,10</t>
  </si>
  <si>
    <t>7,33</t>
  </si>
  <si>
    <t>12,15</t>
  </si>
  <si>
    <t>8,11</t>
  </si>
  <si>
    <t>15,12</t>
  </si>
  <si>
    <t>22,45</t>
  </si>
  <si>
    <t>82,05</t>
  </si>
  <si>
    <t>14,78</t>
  </si>
  <si>
    <t>60,78</t>
  </si>
  <si>
    <t>8,69</t>
  </si>
  <si>
    <t>2,95</t>
  </si>
  <si>
    <t>6,48</t>
  </si>
  <si>
    <t>3,61</t>
  </si>
  <si>
    <t>18,64</t>
  </si>
  <si>
    <t>7,48</t>
  </si>
  <si>
    <t>21,44</t>
  </si>
  <si>
    <t>3,54</t>
  </si>
  <si>
    <t>13,88</t>
  </si>
  <si>
    <t>35,44</t>
  </si>
  <si>
    <t>12,34</t>
  </si>
  <si>
    <t>10,79</t>
  </si>
  <si>
    <t>44,34</t>
  </si>
  <si>
    <t>5,21</t>
  </si>
  <si>
    <t>6,93</t>
  </si>
  <si>
    <t>22,37</t>
  </si>
  <si>
    <t>7,10</t>
  </si>
  <si>
    <t>13,49</t>
  </si>
  <si>
    <t>20,24</t>
  </si>
  <si>
    <t>24,44</t>
  </si>
  <si>
    <t>9,28</t>
  </si>
  <si>
    <t>10,25</t>
  </si>
  <si>
    <t>11,18</t>
  </si>
  <si>
    <t>39,70</t>
  </si>
  <si>
    <t>15,68</t>
  </si>
  <si>
    <t>12,07</t>
  </si>
  <si>
    <t>18,86</t>
  </si>
  <si>
    <t>12,89</t>
  </si>
  <si>
    <t>52,24</t>
  </si>
  <si>
    <t>12,55</t>
  </si>
  <si>
    <t>15,82</t>
  </si>
  <si>
    <t>7,37</t>
  </si>
  <si>
    <t>20,47</t>
  </si>
  <si>
    <t>15,25</t>
  </si>
  <si>
    <t>29,78</t>
  </si>
  <si>
    <t>10,72</t>
  </si>
  <si>
    <t>6,25</t>
  </si>
  <si>
    <t>11,72</t>
  </si>
  <si>
    <t>16,26</t>
  </si>
  <si>
    <t>6,99</t>
  </si>
  <si>
    <t>11,10</t>
  </si>
  <si>
    <t>11,67</t>
  </si>
  <si>
    <t>11,81</t>
  </si>
  <si>
    <t>8,53</t>
  </si>
  <si>
    <t>18,93</t>
  </si>
  <si>
    <t>18,47</t>
  </si>
  <si>
    <t>36,88</t>
  </si>
  <si>
    <t>3,38</t>
  </si>
  <si>
    <t>6,73</t>
  </si>
  <si>
    <t>17,57</t>
  </si>
  <si>
    <t>12,44</t>
  </si>
  <si>
    <t>12,52</t>
  </si>
  <si>
    <t>12,48</t>
  </si>
  <si>
    <t>7,64</t>
  </si>
  <si>
    <t>7,79</t>
  </si>
  <si>
    <t>12,25</t>
  </si>
  <si>
    <t>44,92</t>
  </si>
  <si>
    <t>10,24</t>
  </si>
  <si>
    <t>24,91</t>
  </si>
  <si>
    <t>4,43</t>
  </si>
  <si>
    <t>8,19</t>
  </si>
  <si>
    <t>8,76</t>
  </si>
  <si>
    <t>8,74</t>
  </si>
  <si>
    <t>32,67</t>
  </si>
  <si>
    <t>8,14</t>
  </si>
  <si>
    <t>25,00</t>
  </si>
  <si>
    <t>10,22</t>
  </si>
  <si>
    <t>19,40</t>
  </si>
  <si>
    <t>24,33</t>
  </si>
  <si>
    <t>82,46</t>
  </si>
  <si>
    <t>11,35</t>
  </si>
  <si>
    <t>17,32</t>
  </si>
  <si>
    <t>3,34</t>
  </si>
  <si>
    <t>2,40</t>
  </si>
  <si>
    <t>16,94</t>
  </si>
  <si>
    <t>19,57</t>
  </si>
  <si>
    <t>12,11</t>
  </si>
  <si>
    <t>16,04</t>
  </si>
  <si>
    <t>22,27</t>
  </si>
  <si>
    <t>20,67</t>
  </si>
  <si>
    <t>13,05</t>
  </si>
  <si>
    <t>26,70</t>
  </si>
  <si>
    <t>55,66</t>
  </si>
  <si>
    <t>82,39</t>
  </si>
  <si>
    <t>151,70</t>
  </si>
  <si>
    <t>42,46</t>
  </si>
  <si>
    <t>118,00</t>
  </si>
  <si>
    <t>18,04</t>
  </si>
  <si>
    <t>64,06</t>
  </si>
  <si>
    <t>9,12</t>
  </si>
  <si>
    <t>12,68</t>
  </si>
  <si>
    <t>22,05</t>
  </si>
  <si>
    <t>17,09</t>
  </si>
  <si>
    <t>27,55</t>
  </si>
  <si>
    <t>29,18</t>
  </si>
  <si>
    <t>29,67</t>
  </si>
  <si>
    <t>33,87</t>
  </si>
  <si>
    <t>90,23</t>
  </si>
  <si>
    <t>35,64</t>
  </si>
  <si>
    <t>6,57</t>
  </si>
  <si>
    <t>24,06</t>
  </si>
  <si>
    <t>24,74</t>
  </si>
  <si>
    <t>12,17</t>
  </si>
  <si>
    <t>5,02</t>
  </si>
  <si>
    <t>12,98</t>
  </si>
  <si>
    <t>7,47</t>
  </si>
  <si>
    <t>9,70</t>
  </si>
  <si>
    <t>299,20</t>
  </si>
  <si>
    <t>43,00</t>
  </si>
  <si>
    <t>13,12</t>
  </si>
  <si>
    <t>14,41</t>
  </si>
  <si>
    <t>30,88</t>
  </si>
  <si>
    <t>48,18</t>
  </si>
  <si>
    <t>44,52</t>
  </si>
  <si>
    <t>84,04</t>
  </si>
  <si>
    <t>108,54</t>
  </si>
  <si>
    <t>17,40</t>
  </si>
  <si>
    <t>21,04</t>
  </si>
  <si>
    <t>23,30</t>
  </si>
  <si>
    <t>48,74</t>
  </si>
  <si>
    <t>9,41</t>
  </si>
  <si>
    <t>10,84</t>
  </si>
  <si>
    <t>7,26</t>
  </si>
  <si>
    <t>16,43</t>
  </si>
  <si>
    <t>16,84</t>
  </si>
  <si>
    <t>50,85</t>
  </si>
  <si>
    <t>4,42</t>
  </si>
  <si>
    <t>26,91</t>
  </si>
  <si>
    <t>8,55</t>
  </si>
  <si>
    <t>10,32</t>
  </si>
  <si>
    <t>23,01</t>
  </si>
  <si>
    <t>11,83</t>
  </si>
  <si>
    <t>27,87</t>
  </si>
  <si>
    <t>26,73</t>
  </si>
  <si>
    <t>9,16</t>
  </si>
  <si>
    <t>12,59</t>
  </si>
  <si>
    <t>32,77</t>
  </si>
  <si>
    <t>13,48</t>
  </si>
  <si>
    <t>13,45</t>
  </si>
  <si>
    <t>5,00</t>
  </si>
  <si>
    <t>9,29</t>
  </si>
  <si>
    <t>16,39</t>
  </si>
  <si>
    <t>15,96</t>
  </si>
  <si>
    <t>22,89</t>
  </si>
  <si>
    <t>52,85</t>
  </si>
  <si>
    <t>118,98</t>
  </si>
  <si>
    <t>3,48</t>
  </si>
  <si>
    <t>10,93</t>
  </si>
  <si>
    <t>53,54</t>
  </si>
  <si>
    <t>4,40</t>
  </si>
  <si>
    <t>13,03</t>
  </si>
  <si>
    <t>21,65</t>
  </si>
  <si>
    <t>8,71</t>
  </si>
  <si>
    <t>13,23</t>
  </si>
  <si>
    <t>36,24</t>
  </si>
  <si>
    <t>8,20</t>
  </si>
  <si>
    <t>118,95</t>
  </si>
  <si>
    <t>9,68</t>
  </si>
  <si>
    <t>15,94</t>
  </si>
  <si>
    <t>22,67</t>
  </si>
  <si>
    <t>9,65</t>
  </si>
  <si>
    <t>10,43</t>
  </si>
  <si>
    <t>9,89</t>
  </si>
  <si>
    <t>13,63</t>
  </si>
  <si>
    <t>17,60</t>
  </si>
  <si>
    <t>19,64</t>
  </si>
  <si>
    <t>28,50</t>
  </si>
  <si>
    <t>26,30</t>
  </si>
  <si>
    <t>14,68</t>
  </si>
  <si>
    <t>13,56</t>
  </si>
  <si>
    <t>15,14</t>
  </si>
  <si>
    <t>19,01</t>
  </si>
  <si>
    <t>24,63</t>
  </si>
  <si>
    <t>26,51</t>
  </si>
  <si>
    <t>12,56</t>
  </si>
  <si>
    <t>14,58</t>
  </si>
  <si>
    <t>20,88</t>
  </si>
  <si>
    <t>33,27</t>
  </si>
  <si>
    <t>20,70</t>
  </si>
  <si>
    <t>23,07</t>
  </si>
  <si>
    <t>132,98</t>
  </si>
  <si>
    <t>23,80</t>
  </si>
  <si>
    <t>26,86</t>
  </si>
  <si>
    <t>28,45</t>
  </si>
  <si>
    <t>43,27</t>
  </si>
  <si>
    <t>156,72</t>
  </si>
  <si>
    <t>29,59</t>
  </si>
  <si>
    <t>27,63</t>
  </si>
  <si>
    <t>142,90</t>
  </si>
  <si>
    <t>42,64</t>
  </si>
  <si>
    <t>18,31</t>
  </si>
  <si>
    <t>39,52</t>
  </si>
  <si>
    <t>16,91</t>
  </si>
  <si>
    <t>20,11</t>
  </si>
  <si>
    <t>5,55</t>
  </si>
  <si>
    <t>9,48</t>
  </si>
  <si>
    <t>386,42</t>
  </si>
  <si>
    <t>436,73</t>
  </si>
  <si>
    <t>32,32</t>
  </si>
  <si>
    <t>24,39</t>
  </si>
  <si>
    <t>75,33</t>
  </si>
  <si>
    <t>48,46</t>
  </si>
  <si>
    <t>25,83</t>
  </si>
  <si>
    <t>29,58</t>
  </si>
  <si>
    <t>33,35</t>
  </si>
  <si>
    <t>55,53</t>
  </si>
  <si>
    <t>21,55</t>
  </si>
  <si>
    <t>63,56</t>
  </si>
  <si>
    <t>10,13</t>
  </si>
  <si>
    <t>4,48</t>
  </si>
  <si>
    <t>2,88</t>
  </si>
  <si>
    <t>9,99</t>
  </si>
  <si>
    <t>3,21</t>
  </si>
  <si>
    <t>2,96</t>
  </si>
  <si>
    <t>6,74</t>
  </si>
  <si>
    <t>19,13</t>
  </si>
  <si>
    <t>14,18</t>
  </si>
  <si>
    <t>8,29</t>
  </si>
  <si>
    <t>2,48</t>
  </si>
  <si>
    <t>6,13</t>
  </si>
  <si>
    <t>1,77</t>
  </si>
  <si>
    <t>13,68</t>
  </si>
  <si>
    <t>8,63</t>
  </si>
  <si>
    <t>9,05</t>
  </si>
  <si>
    <t>4,14</t>
  </si>
  <si>
    <t>29,93</t>
  </si>
  <si>
    <t>4,11</t>
  </si>
  <si>
    <t>34,49</t>
  </si>
  <si>
    <t>67,88</t>
  </si>
  <si>
    <t>1,45</t>
  </si>
  <si>
    <t>1,43</t>
  </si>
  <si>
    <t>7,52</t>
  </si>
  <si>
    <t>18,79</t>
  </si>
  <si>
    <t>10,56</t>
  </si>
  <si>
    <t>13,79</t>
  </si>
  <si>
    <t>6,39</t>
  </si>
  <si>
    <t>13,98</t>
  </si>
  <si>
    <t>17,62</t>
  </si>
  <si>
    <t>9,31</t>
  </si>
  <si>
    <t>11,51</t>
  </si>
  <si>
    <t>12,76</t>
  </si>
  <si>
    <t>15,60</t>
  </si>
  <si>
    <t>67,73</t>
  </si>
  <si>
    <t>11,01</t>
  </si>
  <si>
    <t>12,69</t>
  </si>
  <si>
    <t>6,78</t>
  </si>
  <si>
    <t>3,58</t>
  </si>
  <si>
    <t>10,19</t>
  </si>
  <si>
    <t>7,78</t>
  </si>
  <si>
    <t>21,52</t>
  </si>
  <si>
    <t>18,98</t>
  </si>
  <si>
    <t>17,67</t>
  </si>
  <si>
    <t>32,31</t>
  </si>
  <si>
    <t>4,88</t>
  </si>
  <si>
    <t>0,90</t>
  </si>
  <si>
    <t>6,36</t>
  </si>
  <si>
    <t>13,14</t>
  </si>
  <si>
    <t>7,31</t>
  </si>
  <si>
    <t>8,05</t>
  </si>
  <si>
    <t>6,08</t>
  </si>
  <si>
    <t>7,19</t>
  </si>
  <si>
    <t>31,82</t>
  </si>
  <si>
    <t>3,83</t>
  </si>
  <si>
    <t>2,06</t>
  </si>
  <si>
    <t>1,32</t>
  </si>
  <si>
    <t>1,05</t>
  </si>
  <si>
    <t>1,15</t>
  </si>
  <si>
    <t>12,38</t>
  </si>
  <si>
    <t>3,96</t>
  </si>
  <si>
    <t>5,94</t>
  </si>
  <si>
    <t>1,65</t>
  </si>
  <si>
    <t>1,62</t>
  </si>
  <si>
    <t>1,00</t>
  </si>
  <si>
    <t>2,16</t>
  </si>
  <si>
    <t>1,10</t>
  </si>
  <si>
    <t>1,03</t>
  </si>
  <si>
    <t>0,73</t>
  </si>
  <si>
    <t>4,67</t>
  </si>
  <si>
    <t>2,05</t>
  </si>
  <si>
    <t>198,59</t>
  </si>
  <si>
    <t>2,93</t>
  </si>
  <si>
    <t>1,56</t>
  </si>
  <si>
    <t>47,01</t>
  </si>
  <si>
    <t>30,23</t>
  </si>
  <si>
    <t>60,10</t>
  </si>
  <si>
    <t>54,84</t>
  </si>
  <si>
    <t>51,01</t>
  </si>
  <si>
    <t>52,60</t>
  </si>
  <si>
    <t>59,79</t>
  </si>
  <si>
    <t>57,90</t>
  </si>
  <si>
    <t>53,14</t>
  </si>
  <si>
    <t>42,82</t>
  </si>
  <si>
    <t>44,42</t>
  </si>
  <si>
    <t>40,15</t>
  </si>
  <si>
    <t>40,73</t>
  </si>
  <si>
    <t>48,88</t>
  </si>
  <si>
    <t>51,49</t>
  </si>
  <si>
    <t>59,05</t>
  </si>
  <si>
    <t>39,61</t>
  </si>
  <si>
    <t>43,36</t>
  </si>
  <si>
    <t>50,44</t>
  </si>
  <si>
    <t>74,04</t>
  </si>
  <si>
    <t>15,49</t>
  </si>
  <si>
    <t>28,41</t>
  </si>
  <si>
    <t>13,62</t>
  </si>
  <si>
    <t>25,36</t>
  </si>
  <si>
    <t>1,22</t>
  </si>
  <si>
    <t>41,33</t>
  </si>
  <si>
    <t>117,83</t>
  </si>
  <si>
    <t>1,48</t>
  </si>
  <si>
    <t>1,72</t>
  </si>
  <si>
    <t>6,22</t>
  </si>
  <si>
    <t>4,02</t>
  </si>
  <si>
    <t>4,86</t>
  </si>
  <si>
    <t>12,21</t>
  </si>
  <si>
    <t>4,17</t>
  </si>
  <si>
    <t>11,04</t>
  </si>
  <si>
    <t>12,85</t>
  </si>
  <si>
    <t>4,93</t>
  </si>
  <si>
    <t>7,49</t>
  </si>
  <si>
    <t>14,71</t>
  </si>
  <si>
    <t>11,90</t>
  </si>
  <si>
    <t>1,67</t>
  </si>
  <si>
    <t>2,31</t>
  </si>
  <si>
    <t>15,61</t>
  </si>
  <si>
    <t>16,70</t>
  </si>
  <si>
    <t>11,55</t>
  </si>
  <si>
    <t>11,65</t>
  </si>
  <si>
    <t>3,00</t>
  </si>
  <si>
    <t>8,18</t>
  </si>
  <si>
    <t>7,72</t>
  </si>
  <si>
    <t>10,65</t>
  </si>
  <si>
    <t>11,23</t>
  </si>
  <si>
    <t>15,91</t>
  </si>
  <si>
    <t>10,41</t>
  </si>
  <si>
    <t>20,97</t>
  </si>
  <si>
    <t>19,88</t>
  </si>
  <si>
    <t>14,72</t>
  </si>
  <si>
    <t>17,58</t>
  </si>
  <si>
    <t>15,08</t>
  </si>
  <si>
    <t>43,62</t>
  </si>
  <si>
    <t>45,62</t>
  </si>
  <si>
    <t>39,93</t>
  </si>
  <si>
    <t>102,43</t>
  </si>
  <si>
    <t>43,10</t>
  </si>
  <si>
    <t>15,79</t>
  </si>
  <si>
    <t>6,55</t>
  </si>
  <si>
    <t>37,92</t>
  </si>
  <si>
    <t>71,36</t>
  </si>
  <si>
    <t>24,42</t>
  </si>
  <si>
    <t>35,18</t>
  </si>
  <si>
    <t>68,26</t>
  </si>
  <si>
    <t>71,49</t>
  </si>
  <si>
    <t>32,04</t>
  </si>
  <si>
    <t>77,58</t>
  </si>
  <si>
    <t>86,36</t>
  </si>
  <si>
    <t>29,91</t>
  </si>
  <si>
    <t>35,10</t>
  </si>
  <si>
    <t>37,89</t>
  </si>
  <si>
    <t>31,54</t>
  </si>
  <si>
    <t>35,70</t>
  </si>
  <si>
    <t>79,25</t>
  </si>
  <si>
    <t>51,98</t>
  </si>
  <si>
    <t>56,26</t>
  </si>
  <si>
    <t>11,66</t>
  </si>
  <si>
    <t>4,01</t>
  </si>
  <si>
    <t>2,87</t>
  </si>
  <si>
    <t>6,27</t>
  </si>
  <si>
    <t>16,93</t>
  </si>
  <si>
    <t>16,44</t>
  </si>
  <si>
    <t>4,59</t>
  </si>
  <si>
    <t>4,09</t>
  </si>
  <si>
    <t>8,22</t>
  </si>
  <si>
    <t>5,35</t>
  </si>
  <si>
    <t>16,67</t>
  </si>
  <si>
    <t>16,18</t>
  </si>
  <si>
    <t>11,95</t>
  </si>
  <si>
    <t>17,90</t>
  </si>
  <si>
    <t>22,63</t>
  </si>
  <si>
    <t>25,58</t>
  </si>
  <si>
    <t>12,62</t>
  </si>
  <si>
    <t>14,04</t>
  </si>
  <si>
    <t>20,54</t>
  </si>
  <si>
    <t>30,12</t>
  </si>
  <si>
    <t>30,98</t>
  </si>
  <si>
    <t>23,29</t>
  </si>
  <si>
    <t>30,39</t>
  </si>
  <si>
    <t>23,34</t>
  </si>
  <si>
    <t>23,25</t>
  </si>
  <si>
    <t>18,23</t>
  </si>
  <si>
    <t>16,16</t>
  </si>
  <si>
    <t>12,22</t>
  </si>
  <si>
    <t>39,85</t>
  </si>
  <si>
    <t>56,98</t>
  </si>
  <si>
    <t>57,96</t>
  </si>
  <si>
    <t>61,36</t>
  </si>
  <si>
    <t>68,11</t>
  </si>
  <si>
    <t>71,29</t>
  </si>
  <si>
    <t>49,59</t>
  </si>
  <si>
    <t>73,72</t>
  </si>
  <si>
    <t>109,27</t>
  </si>
  <si>
    <t>24,38</t>
  </si>
  <si>
    <t>31,70</t>
  </si>
  <si>
    <t>49,83</t>
  </si>
  <si>
    <t>54,43</t>
  </si>
  <si>
    <t>45,71</t>
  </si>
  <si>
    <t>37,19</t>
  </si>
  <si>
    <t>36,64</t>
  </si>
  <si>
    <t>3,73</t>
  </si>
  <si>
    <t>37,86</t>
  </si>
  <si>
    <t>2,47</t>
  </si>
  <si>
    <t>20,75</t>
  </si>
  <si>
    <t>10,21</t>
  </si>
  <si>
    <t>369,99</t>
  </si>
  <si>
    <t>285,41</t>
  </si>
  <si>
    <t>15,92</t>
  </si>
  <si>
    <t>19,90</t>
  </si>
  <si>
    <t>49,09</t>
  </si>
  <si>
    <t>0,36</t>
  </si>
  <si>
    <t>1,51</t>
  </si>
  <si>
    <t>2,67</t>
  </si>
  <si>
    <t>2,83</t>
  </si>
  <si>
    <t>1,53</t>
  </si>
  <si>
    <t>3,62</t>
  </si>
  <si>
    <t>4,78</t>
  </si>
  <si>
    <t>1,26</t>
  </si>
  <si>
    <t>0,93</t>
  </si>
  <si>
    <t>1,71</t>
  </si>
  <si>
    <t>7,05</t>
  </si>
  <si>
    <t>5,19</t>
  </si>
  <si>
    <t>11,61</t>
  </si>
  <si>
    <t>305,72</t>
  </si>
  <si>
    <t>26,96</t>
  </si>
  <si>
    <t>154,87</t>
  </si>
  <si>
    <t>15,23</t>
  </si>
  <si>
    <t>0,34</t>
  </si>
  <si>
    <t>1,02</t>
  </si>
  <si>
    <t>2,25</t>
  </si>
  <si>
    <t>8,10</t>
  </si>
  <si>
    <t>1,13</t>
  </si>
  <si>
    <t>3,15</t>
  </si>
  <si>
    <t>2,03</t>
  </si>
  <si>
    <t>5,83</t>
  </si>
  <si>
    <t>104,47</t>
  </si>
  <si>
    <t>15,15</t>
  </si>
  <si>
    <t>0,41</t>
  </si>
  <si>
    <t>0,31</t>
  </si>
  <si>
    <t>18,69</t>
  </si>
  <si>
    <t>0,86</t>
  </si>
  <si>
    <t>1,54</t>
  </si>
  <si>
    <t>1,37</t>
  </si>
  <si>
    <t>0,47</t>
  </si>
  <si>
    <t>1,19</t>
  </si>
  <si>
    <t>1,64</t>
  </si>
  <si>
    <t>1,82</t>
  </si>
  <si>
    <t>11,64</t>
  </si>
  <si>
    <t>15,18</t>
  </si>
  <si>
    <t>15,32</t>
  </si>
  <si>
    <t>16,52</t>
  </si>
  <si>
    <t>18,56</t>
  </si>
  <si>
    <t>20,65</t>
  </si>
  <si>
    <t>18,35</t>
  </si>
  <si>
    <t>19,92</t>
  </si>
  <si>
    <t>17,74</t>
  </si>
  <si>
    <t>20,44</t>
  </si>
  <si>
    <t>17,99</t>
  </si>
  <si>
    <t>15,53</t>
  </si>
  <si>
    <t>15,97</t>
  </si>
  <si>
    <t>19,43</t>
  </si>
  <si>
    <t>19,23</t>
  </si>
  <si>
    <t>46,18</t>
  </si>
  <si>
    <t>1,99</t>
  </si>
  <si>
    <t>SINAPI - Mar/2019</t>
  </si>
  <si>
    <t>SINAPI - Mar/2019 (Insumo)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</si>
  <si>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</si>
  <si>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</si>
  <si>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</si>
  <si>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</si>
  <si>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</si>
  <si>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</si>
  <si>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</si>
  <si>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</si>
  <si>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ACO CA-25, 32,0 MM, BARRA DE TRANSFERENCIA (COLETADO CAIXA)</t>
  </si>
  <si>
    <t>ACOPLAMENTO RIGIDO EM FERRO FUNDIDO PARA SISTEMA DE TUBULACAO RANHURADA, DN 80 MM (3")</t>
  </si>
  <si>
    <t>AGENTE DE CURA, PROTETOR DA EVAPORACAO DA AGUA DE HIDRATACAO DO CONCRETO (COLETADO CAIXA)</t>
  </si>
  <si>
    <t>AGREGADO RECICLADO, TIPO RACHAO RECICLADO CINZA, CLASSE A</t>
  </si>
  <si>
    <t>AJUDANTE DE ESTRUTURAS METALICAS</t>
  </si>
  <si>
    <t>ALIMENTACAO - HORISTA (COLETADO CAIXA)</t>
  </si>
  <si>
    <t>ALIMENTACAO - MENSALISTA (COLETADO CAIXA)</t>
  </si>
  <si>
    <t>ALONGADOR COM TRES ALTURAS, EM TUBO DE ACO CARBONO, PINTURA NO PROCESSO ELETROSTATICO - EQUIPAMENTO DE GINASTICA PARA ACADEMIA AO AR LIVRE / ACADEMIA DA TERCEIRA IDADE - ATI</t>
  </si>
  <si>
    <t>APONTADOR OU APROPRIADOR DE MAO DE OBRA (MENSALISTA)</t>
  </si>
  <si>
    <t>ARAME FARPADO GALVANIZADO, 16 BWG (1,65 MM), CLASSE 250</t>
  </si>
  <si>
    <t>ARAME PROTEGIDO COM POLIMERO PARA GABIAO, DIAMETRO 2,2 MM</t>
  </si>
  <si>
    <t>ASSENTADOR DE MANILHAS</t>
  </si>
  <si>
    <t>ASSENTADOR DE MANILHAS (MENSALISTA)</t>
  </si>
  <si>
    <t>AUXILIAR DE PEDREIRO</t>
  </si>
  <si>
    <t>BANCO COM ENCOSTO, 1,60M* DE COMPRIMENTO, EM TUBO DE ACO CARBONO E PINTURA NO PROCESSO ELETROSTATICO - PARA ACADEMIA AO AR LIVRE / ACADEMIA DA TERCEIRA IDADE - ATI</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</si>
  <si>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</si>
  <si>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</si>
  <si>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</si>
  <si>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</si>
  <si>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</si>
  <si>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</si>
  <si>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</si>
  <si>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</si>
  <si>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</si>
  <si>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</si>
  <si>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</si>
  <si>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</si>
  <si>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</si>
  <si>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CABO DE ACO GALVANIZADO, DIAMETRO 9,53 MM (3/8"), COM ALMA DE FIBRA 6 X 25 F  (COLETADO CAIXA)</t>
  </si>
  <si>
    <t>CACAMBA METALICA BASCULANTE COM CAPACIDADE DE 12 M3 (INCLUI MONTAGEM, NAO INCLUI CAMINHAO)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</si>
  <si>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</si>
  <si>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</si>
  <si>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</si>
  <si>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CANALETA CONCRETO 14 X 19 X 19 CM (CLASSE C - NBR 6136)</t>
  </si>
  <si>
    <t>CANALETA CONCRETO 19 X 19 X 19 CM (CLASSE C - NBR 6136)</t>
  </si>
  <si>
    <t>CANALETA CONCRETO 9 X 19 X 19 CM (CLASSE C - NBR 6136)</t>
  </si>
  <si>
    <t>CAP, PVC, JE, OCRE, DN 150 MM (CONEXAO PARA TUBO COLETOR DE ESGOTO)</t>
  </si>
  <si>
    <t>CAP, PVC, JE, OCRE, DN 200 MM (CONEXAO PARA TUBO COLETOR DE ESGOTO)</t>
  </si>
  <si>
    <t>CARPINTEIRO AUXILIAR</t>
  </si>
  <si>
    <t>CARVAO ANTRACITO PARA FILTRO, GRAO VARIANDO DE 0,8 ATE 1,1 MM, COEFICIENTE DE UNIFORMIDADE MENOR QUE 1,7 MM</t>
  </si>
  <si>
    <t>CARVAO ANTRACITO PARA FILTRO, GRAO VARIANDO DE 0,8 ATE 1,1 MM, COEFICIENTE DE UNIFORMIDADE MENOR QUE 1,7 MM (DISTRIBUIDOR)</t>
  </si>
  <si>
    <t>CINTA CIRCULAR EM ACO GALVANIZADO DE 150 MM DE DIAMETRO PARA FIXACAO DE CAIXA MEDICAO, INCLUI PARAFUSOS E PORCAS</t>
  </si>
  <si>
    <t>COORDENADOR / GERENTE DE OBRA</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</si>
  <si>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</si>
  <si>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</si>
  <si>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</si>
  <si>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</si>
  <si>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</si>
  <si>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</si>
  <si>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</si>
  <si>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</si>
  <si>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</si>
  <si>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</si>
  <si>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</si>
  <si>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</si>
  <si>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</si>
  <si>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</si>
  <si>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</si>
  <si>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</si>
  <si>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</si>
  <si>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</si>
  <si>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</si>
  <si>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</si>
  <si>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DESENHISTA TECNICO AUXILIAR</t>
  </si>
  <si>
    <t>ELETRICISTA DE MANUTENCAO INDUSTRIAL</t>
  </si>
  <si>
    <t>ESQUI TRIPLO, EM TUBO DE ACO CARBONO, PINTURA NO PROCESSO ELETROSTATICO - EQUIPAMENTO DE GINASTICA PARA ACADEMIA AO AR LIVRE / ACADEMIA DA TERCEIRA IDADE - ATI</t>
  </si>
  <si>
    <t>EXAMES - HORISTA (COLETADO CAIXA)</t>
  </si>
  <si>
    <t>EXAMES - MENSALISTA (COLETADO CAIXA)</t>
  </si>
  <si>
    <t>FELTRO EM LA DE ROCHA, 1 FACE REVESTIDA COM PAPEL ALUMINIZADO, EM ROLO, DENSIDADE = 32 KG/M3, E=*50* MM (COLETADO CAIXA)</t>
  </si>
  <si>
    <t>FITA ADESIVA ALUMINIZADA, PARA INSTALACAO DE MANTAS DE SUBCOBERTURA,  L = *5* CM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</si>
  <si>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</si>
  <si>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</si>
  <si>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</si>
  <si>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</si>
  <si>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</si>
  <si>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</si>
  <si>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</si>
  <si>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</si>
  <si>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</si>
  <si>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</si>
  <si>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</si>
  <si>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</si>
  <si>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</si>
  <si>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</si>
  <si>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</si>
  <si>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</si>
  <si>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</si>
  <si>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</si>
  <si>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GANCHO L COM ROSCA, PARA FIXAR TELHA EM MADEIRA, 1/4" X 350 MM (COLETADO CAIXA)</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</si>
  <si>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</si>
  <si>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</si>
  <si>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</si>
  <si>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</si>
  <si>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</si>
  <si>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</si>
  <si>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</si>
  <si>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</si>
  <si>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</si>
  <si>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</si>
  <si>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</si>
  <si>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</si>
  <si>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</si>
  <si>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</si>
  <si>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</si>
  <si>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</si>
  <si>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</si>
  <si>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</si>
  <si>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</si>
  <si>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</si>
  <si>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</si>
  <si>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</si>
  <si>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</si>
  <si>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</si>
  <si>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</si>
  <si>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KIT CAVALETE, PVC, COM REGISTRO, PARA HIDROMETRO, BITOLAS 1/2" OU 3/4" - COMPLETO</t>
  </si>
  <si>
    <t>LEITURISTA OU CADASTRISTA DE REDES DE AGUA E ESGOTO</t>
  </si>
  <si>
    <t>LIXEIRA DUPLA, COM CAPACIDADE VOLUMETRICA DE 60L*, FABRICADA EM TUBO DE ACO CARBONO, CESTOS EM CHAPA DE ACO E PINTURA NO PROCESSO ELETROSTATICO - PARA ACADEMIA AO AR LIVRE / ACADEMIA DA TERCEIRA IDADE - ATI</t>
  </si>
  <si>
    <t>M2XMES</t>
  </si>
  <si>
    <t xml:space="preserve">MXMES </t>
  </si>
  <si>
    <t>LONA PLASTICA PRETA, E= 200 MICRA (COLETADO CAIXA)</t>
  </si>
  <si>
    <t>LUMINARIA DE LED PARA ILUMINACAO PUBLICA, DE 98 W  ATE 137 W, INVOLUCRO EM ALUMINIO OU ACO INOX (COLETADO CAIXA)</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</si>
  <si>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</si>
  <si>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</si>
  <si>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</si>
  <si>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</si>
  <si>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</si>
  <si>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</si>
  <si>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</si>
  <si>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</si>
  <si>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</si>
  <si>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</si>
  <si>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</si>
  <si>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</si>
  <si>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</si>
  <si>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</si>
  <si>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</si>
  <si>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</si>
  <si>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MADEIRA SERRADA NAO APARELHADA DE PINUS, MISTA OU EQUIVALENTE DA REGIAO</t>
  </si>
  <si>
    <t>MANTA ALUMINIZADA NAS DUAS FACES, PARA SUBCOBERTURA,  E = *2* MM</t>
  </si>
  <si>
    <t>MANTA DE POLIETILENO EXPANDIDO, COM 1 FACE METALIZADA PARA SUBCOBERTURA,  E = *5* MM</t>
  </si>
  <si>
    <t>MAQUINA TRANSFORMADORA MONOFASICA PARA SOLDA ELETRICA, TENSAO DE 220 V, FREQUENCIA DE 60 HZ, FAIXA DE CORRENTE ENTRE 80 A (+/- 10 A) E 250 A, POTENCIA ENTRE 14,00 KVA E 15,0 KVA, CICLO DE TRABALHO ENTRE 10% E 20% A 250 A</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</si>
  <si>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</si>
  <si>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</si>
  <si>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</si>
  <si>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</si>
  <si>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</si>
  <si>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</si>
  <si>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MONTADOR DE ELETROELETRONICOS</t>
  </si>
  <si>
    <t>MONTADOR DE ESTRUTURAS METALICAS</t>
  </si>
  <si>
    <t>MONTADOR DE MAQUINAS</t>
  </si>
  <si>
    <t>MOTORISTA DE CAMINHAO (MENSALISTA)</t>
  </si>
  <si>
    <t>MOTORISTA DE CAMINHAO-BASCULANTE</t>
  </si>
  <si>
    <t>MOTORISTA DE CAMINHAO-CARRETA</t>
  </si>
  <si>
    <t>MOTORISTA DE CARRO DE PASSEIO</t>
  </si>
  <si>
    <t>MOTORISTA DE ONIBUS / MICRO-ONIBUS</t>
  </si>
  <si>
    <t>MOTORISTA OPERADOR DE CAMINHAO COM MUNCK</t>
  </si>
  <si>
    <t>MULTIEXERCITADOR COM SEIS FUNCOES, EM TUBO DE ACO CARBONO, PINTURA NO PROCESSO ELETROSTATICO - EQUIPAMENTO DE GINASTICA PARA ACADEMIA AO AR LIVRE / ACADEMIA DA TERCEIRA IDADE - ATI</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</si>
  <si>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</si>
  <si>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</si>
  <si>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</si>
  <si>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</si>
  <si>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</si>
  <si>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</si>
  <si>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</si>
  <si>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OPERADOR DE BATE-ESTACAS</t>
  </si>
  <si>
    <t>OPERADOR DE BETONEIRA ESTACIONARIA / MISTURADOR (MENSALISTA)</t>
  </si>
  <si>
    <t>OPERADOR DE BETONEIRA ESTACIONARIA/MISTURADOR</t>
  </si>
  <si>
    <t>OPERADOR DE MAQUINAS E TRATORES DIVERSOS (TERRAPLANAGEM)</t>
  </si>
  <si>
    <t>OPERADOR DE PAVIMENTADORA/MESA VIBROACABADORA (MENSALISTA)</t>
  </si>
  <si>
    <t>OPERADOR DE TRATOR - EXCLUSIVE AGROPECUARIA</t>
  </si>
  <si>
    <t>PASTA PARA SOLDA DE TUBOS E CONEXOES DE COBRE (EMBALAGEM COM 250 G)</t>
  </si>
  <si>
    <t>PLACA ORIENTATIVA SOBRE EXERCÍCIOS, 2,00M X 1,00M, EM TUBO DE ACO CARBONO, PINTURA NO PROCESSO ELETROSTATICO - PARA ACADEMIA AO AR LIVRE / ACADEMIA DA TERCEIRA IDADE - ATI</t>
  </si>
  <si>
    <t>PONTALETE DE MADEIRA NAO APARELHADA *7,5 X 7,5* CM (3 X 3 ") PINUS, MISTA OU EQUIVALENTE DA REGIAO</t>
  </si>
  <si>
    <t>PRESSAO DE PERNAS TRIPLO, EM TUBO DE ACO CARBONO, PINTURA NO PROCESSO ELETROSTATICO - EQUIPAMENTO DE GINASTICA PARA ACADEMIA AO AR LIVRE / ACADEMIA DA TERCEIRA IDADE - ATI</t>
  </si>
  <si>
    <t>RIPA DE MADEIRA NAO APARELHADA *1 X 3* CM, MACARANDUBA, ANGELIM OU EQUIVALENTE DA REGIAO</t>
  </si>
  <si>
    <t>RIPA DE MADEIRA NAO APARELHADA *2 X 7* CM, PINUS, MISTA OU EQUIVALENTE DA REGIAO</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</si>
  <si>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</si>
  <si>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</si>
  <si>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SARRAFO DE MADEIRA NAO APARELHADA *2,5 X 7,5* CM (1 X 3 ") PINUS, MISTA OU EQUIVALENTE DA REGIAO</t>
  </si>
  <si>
    <t>SARRAFO DE MADEIRA NAO APARELHADA 2,5 X 5 CM (1 X 2 ") PINUS, MISTA OU EQUIVALENTE DA REGIAO</t>
  </si>
  <si>
    <t>SEGURO - HORISTA (COLETADO CAIXA)</t>
  </si>
  <si>
    <t>SEGURO - MENSALISTA (COLETADO CAIXA)</t>
  </si>
  <si>
    <t>SELIM COMPACTO EM PVC, SEM TRAVA,  DN 150 X 100 MM, PARA REDE COLETORA ESGOTO (NBR 10569)</t>
  </si>
  <si>
    <t>SELIM COMPACTO EM PVC, SEM TRAVA,  DN 200 X 100 MM, PARA REDE COLETORA ESGOTO (NBR 10569)</t>
  </si>
  <si>
    <t>SELIM PVC, COM TRAVA, JE, 90 GRAUS,  DN 125 X 100 MM OU 150 X 100 MM, PARA REDE COLETORA ESGOTO (NBR 10569)</t>
  </si>
  <si>
    <t>SELIM PVC, SOLDAVEL, SEM TRAVA, JE, 90 GRAUS,  DN 200 X 100 MM, PARA REDE COLETORA ESGOTO (NBR 10569)</t>
  </si>
  <si>
    <t>SERVENTE DE OBRAS</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</si>
  <si>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</si>
  <si>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</si>
  <si>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</si>
  <si>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</si>
  <si>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</si>
  <si>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SOLDADOR ELETRICO (PARA SOLDA A SER TESTADA COM RAIOS "X")</t>
  </si>
  <si>
    <t>SURF DUPLO, EM TUBO DE ACO CARBONO, PINTURA NO PROCESSO ELETROSTATICO - EQUIPAMENTO DE GINASTICA PARA ACADEMIA AO AR LIVRE / ACADEMIA DA TERCEIRA IDADE - ATI</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</si>
  <si>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</si>
  <si>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</si>
  <si>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</si>
  <si>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</si>
  <si>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</si>
  <si>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</si>
  <si>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TAMPA PARA CONDULETE, EM PVC, PARA TOMADA HEXAGONAL</t>
  </si>
  <si>
    <t>TAMPA PARA CONDULETE, EM PVC, PARA 1 INTERRUPTOR</t>
  </si>
  <si>
    <t>TAMPA PARA CONDULETE, EM PVC, PARA 1 MODULO RJ</t>
  </si>
  <si>
    <t>TAMPA PARA CONDULETE, EM PVC, PARA 2 MODULOS RJ</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</si>
  <si>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</si>
  <si>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</si>
  <si>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</si>
  <si>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</si>
  <si>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TE DE REDUCAO, PVC, BBB, JE, 90 GRAUS, DN 200 X 150 MM, PARA TUBO CORRUGADO E/OU LISO, REDE COLETORA ESGOTO (NBR 10569)</t>
  </si>
  <si>
    <t>TE DE REDUCAO, PVC, BBB, JE, 90 GRAUS, DN 250 X 150 MM, PARA TUBO CORRUGADO E/OU LISO, REDE COLETORA ESGOTO (NBR 10569)</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</si>
  <si>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</si>
  <si>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</si>
  <si>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</si>
  <si>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</si>
  <si>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</si>
  <si>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</si>
  <si>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</si>
  <si>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</si>
  <si>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PVC, 90 GRAUS, BBB, JE, DN 100 MM, PARA TUBO CORRUGADO E/OU LISO, REDE COLETORA ESGOTO (NBR 10569</t>
  </si>
  <si>
    <t>TE, PVC, 90 GRAUS, BBB, JE, DN 150 MM, PARA TUBO CORRUGADO E/OU LISO,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</si>
  <si>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</si>
  <si>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</si>
  <si>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</si>
  <si>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TECNICO DE EDIFICACOES</t>
  </si>
  <si>
    <t>TECNICO DE EDIFICACOES (MENSALISTA)</t>
  </si>
  <si>
    <t>TECNICO EM SEGURANCA DO TRABALHO</t>
  </si>
  <si>
    <t>TECNICO EM SEGURANCA DO TRABALHO (MENSALISTA)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</si>
  <si>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</si>
  <si>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</si>
  <si>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</si>
  <si>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</si>
  <si>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</si>
  <si>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TELHADOR</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</si>
  <si>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</si>
  <si>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</si>
  <si>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</si>
  <si>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</si>
  <si>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</si>
  <si>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</si>
  <si>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</si>
  <si>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</si>
  <si>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</si>
  <si>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</si>
  <si>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</si>
  <si>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</si>
  <si>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</si>
  <si>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TRANSPORTE - HORISTA (COLETADO CAIXA)</t>
  </si>
  <si>
    <t>TRANSPORTE - MENSALISTA (COLETADO CAIXA)</t>
  </si>
  <si>
    <t>TRELICA NERVURADA (ESPACADOR), ALTURA = 120,0 MM, DIAMETRO DOS BANZOS INFERIORES E SUPERIOR = 6,0 MM, DIAMETRO DA DIAGONAL = 4,2 MM (COLETADO CAIXA)</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</si>
  <si>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</si>
  <si>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</si>
  <si>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</si>
  <si>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</si>
  <si>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</si>
  <si>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</si>
  <si>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</si>
  <si>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</si>
  <si>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</si>
  <si>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</si>
  <si>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</si>
  <si>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</si>
  <si>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</si>
  <si>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</si>
  <si>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</si>
  <si>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</si>
  <si>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</si>
  <si>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</si>
  <si>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</si>
  <si>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</si>
  <si>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</si>
  <si>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</si>
  <si>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</si>
  <si>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</si>
  <si>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</si>
  <si>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</si>
  <si>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</si>
  <si>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</si>
  <si>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</si>
  <si>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</si>
  <si>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</si>
  <si>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</si>
  <si>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</si>
  <si>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</si>
  <si>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</si>
  <si>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</si>
  <si>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</si>
  <si>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</si>
  <si>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</si>
  <si>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</si>
  <si>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</si>
  <si>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</si>
  <si>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</si>
  <si>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</si>
  <si>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</si>
  <si>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</si>
  <si>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</si>
  <si>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</si>
  <si>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PVC DEFOFO, JEI, 1 MPA, DN 150 MM, PARA REDE DE  AGUA (NBR 7665)</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</si>
  <si>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</si>
  <si>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</si>
  <si>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</si>
  <si>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</si>
  <si>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</si>
  <si>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VIGA DE MADEIRA NAO APARELHADA *7,5 X 15 CM (3 X 6 ") PINUS, MISTA OU EQUIVALENTE DA REGIAO</t>
  </si>
  <si>
    <t>81,70</t>
  </si>
  <si>
    <t>125,87</t>
  </si>
  <si>
    <t>106,65</t>
  </si>
  <si>
    <t>41,42</t>
  </si>
  <si>
    <t>29,00</t>
  </si>
  <si>
    <t>27,99</t>
  </si>
  <si>
    <t>178,85</t>
  </si>
  <si>
    <t>197,79</t>
  </si>
  <si>
    <t>42.990,00</t>
  </si>
  <si>
    <t>106,61</t>
  </si>
  <si>
    <t>1,14</t>
  </si>
  <si>
    <t>1,89</t>
  </si>
  <si>
    <t>6,56</t>
  </si>
  <si>
    <t>2,13</t>
  </si>
  <si>
    <t>46,38</t>
  </si>
  <si>
    <t>53,50</t>
  </si>
  <si>
    <t>5,86</t>
  </si>
  <si>
    <t>4,60</t>
  </si>
  <si>
    <t>5,46</t>
  </si>
  <si>
    <t>5,25</t>
  </si>
  <si>
    <t>5,29</t>
  </si>
  <si>
    <t>14,96</t>
  </si>
  <si>
    <t>16,79</t>
  </si>
  <si>
    <t>3,59</t>
  </si>
  <si>
    <t>7,45</t>
  </si>
  <si>
    <t>7,46</t>
  </si>
  <si>
    <t>13,71</t>
  </si>
  <si>
    <t>30,45</t>
  </si>
  <si>
    <t>7,44</t>
  </si>
  <si>
    <t>22,04</t>
  </si>
  <si>
    <t>229,76</t>
  </si>
  <si>
    <t>23,88</t>
  </si>
  <si>
    <t>36,51</t>
  </si>
  <si>
    <t>116,60</t>
  </si>
  <si>
    <t>162,79</t>
  </si>
  <si>
    <t>247,30</t>
  </si>
  <si>
    <t>22,22</t>
  </si>
  <si>
    <t>147,56</t>
  </si>
  <si>
    <t>172,75</t>
  </si>
  <si>
    <t>23,23</t>
  </si>
  <si>
    <t>28,20</t>
  </si>
  <si>
    <t>4,28</t>
  </si>
  <si>
    <t>40,76</t>
  </si>
  <si>
    <t>31,90</t>
  </si>
  <si>
    <t>36,89</t>
  </si>
  <si>
    <t>101,76</t>
  </si>
  <si>
    <t>23,44</t>
  </si>
  <si>
    <t>63,07</t>
  </si>
  <si>
    <t>16,45</t>
  </si>
  <si>
    <t>42,18</t>
  </si>
  <si>
    <t>23,18</t>
  </si>
  <si>
    <t>90,36</t>
  </si>
  <si>
    <t>40,33</t>
  </si>
  <si>
    <t>38,72</t>
  </si>
  <si>
    <t>53,23</t>
  </si>
  <si>
    <t>12,90</t>
  </si>
  <si>
    <t>40,65</t>
  </si>
  <si>
    <t>10,06</t>
  </si>
  <si>
    <t>111,91</t>
  </si>
  <si>
    <t>1.763,04</t>
  </si>
  <si>
    <t>1.528,59</t>
  </si>
  <si>
    <t>2.162,55</t>
  </si>
  <si>
    <t>2.646,20</t>
  </si>
  <si>
    <t>3.308,77</t>
  </si>
  <si>
    <t>6,42</t>
  </si>
  <si>
    <t>34,08</t>
  </si>
  <si>
    <t>10,11</t>
  </si>
  <si>
    <t>1.791,71</t>
  </si>
  <si>
    <t>1.806,79</t>
  </si>
  <si>
    <t>1.892,09</t>
  </si>
  <si>
    <t>10,47</t>
  </si>
  <si>
    <t>1.853,98</t>
  </si>
  <si>
    <t>10,85</t>
  </si>
  <si>
    <t>1.921,78</t>
  </si>
  <si>
    <t>12,31</t>
  </si>
  <si>
    <t>2.180,63</t>
  </si>
  <si>
    <t>7,95</t>
  </si>
  <si>
    <t>4,80</t>
  </si>
  <si>
    <t>22,53</t>
  </si>
  <si>
    <t>66,10</t>
  </si>
  <si>
    <t>53,15</t>
  </si>
  <si>
    <t>9.250,00</t>
  </si>
  <si>
    <t>16,96</t>
  </si>
  <si>
    <t>3.001,00</t>
  </si>
  <si>
    <t>1.800,00</t>
  </si>
  <si>
    <t>35,20</t>
  </si>
  <si>
    <t>1,74</t>
  </si>
  <si>
    <t>8,06</t>
  </si>
  <si>
    <t>6,24</t>
  </si>
  <si>
    <t>65,65</t>
  </si>
  <si>
    <t>100,84</t>
  </si>
  <si>
    <t>2,61</t>
  </si>
  <si>
    <t>3,99</t>
  </si>
  <si>
    <t>16,19</t>
  </si>
  <si>
    <t>33,18</t>
  </si>
  <si>
    <t>42,08</t>
  </si>
  <si>
    <t>1,94</t>
  </si>
  <si>
    <t>6,41</t>
  </si>
  <si>
    <t>21,62</t>
  </si>
  <si>
    <t>76,45</t>
  </si>
  <si>
    <t>31,33</t>
  </si>
  <si>
    <t>38,14</t>
  </si>
  <si>
    <t>46,48</t>
  </si>
  <si>
    <t>63,57</t>
  </si>
  <si>
    <t>92,64</t>
  </si>
  <si>
    <t>95,89</t>
  </si>
  <si>
    <t>111,52</t>
  </si>
  <si>
    <t>121,43</t>
  </si>
  <si>
    <t>190,73</t>
  </si>
  <si>
    <t>300,14</t>
  </si>
  <si>
    <t>390,55</t>
  </si>
  <si>
    <t>644,86</t>
  </si>
  <si>
    <t>60,20</t>
  </si>
  <si>
    <t>76,32</t>
  </si>
  <si>
    <t>93,63</t>
  </si>
  <si>
    <t>99,00</t>
  </si>
  <si>
    <t>123,61</t>
  </si>
  <si>
    <t>143,78</t>
  </si>
  <si>
    <t>1,69</t>
  </si>
  <si>
    <t>3.522,72</t>
  </si>
  <si>
    <t>82,63</t>
  </si>
  <si>
    <t>53,96</t>
  </si>
  <si>
    <t>114,81</t>
  </si>
  <si>
    <t>1.466,27</t>
  </si>
  <si>
    <t>16,54</t>
  </si>
  <si>
    <t>2.929,55</t>
  </si>
  <si>
    <t>2.344,57</t>
  </si>
  <si>
    <t>2.500,00</t>
  </si>
  <si>
    <t>5.441,87</t>
  </si>
  <si>
    <t>6.833,00</t>
  </si>
  <si>
    <t>8.851,40</t>
  </si>
  <si>
    <t>3.384,44</t>
  </si>
  <si>
    <t>202.992,51</t>
  </si>
  <si>
    <t>3.992,22</t>
  </si>
  <si>
    <t>6.175,47</t>
  </si>
  <si>
    <t>1.900,00</t>
  </si>
  <si>
    <t>3.220,77</t>
  </si>
  <si>
    <t>4.274,58</t>
  </si>
  <si>
    <t>1.436,75</t>
  </si>
  <si>
    <t>2.120,36</t>
  </si>
  <si>
    <t>1.295,49</t>
  </si>
  <si>
    <t>3.590,67</t>
  </si>
  <si>
    <t>3.751,45</t>
  </si>
  <si>
    <t>5.083,40</t>
  </si>
  <si>
    <t>6.457,82</t>
  </si>
  <si>
    <t>7.128,70</t>
  </si>
  <si>
    <t>61.638,40</t>
  </si>
  <si>
    <t>26.527,83</t>
  </si>
  <si>
    <t>32.074,82</t>
  </si>
  <si>
    <t>39.871,04</t>
  </si>
  <si>
    <t>5.725,18</t>
  </si>
  <si>
    <t>5.762,36</t>
  </si>
  <si>
    <t>5.979,78</t>
  </si>
  <si>
    <t>6.876,46</t>
  </si>
  <si>
    <t>7.986,07</t>
  </si>
  <si>
    <t>5.273,85</t>
  </si>
  <si>
    <t>1.653,64</t>
  </si>
  <si>
    <t>2.391,90</t>
  </si>
  <si>
    <t>2.968,92</t>
  </si>
  <si>
    <t>1.157,81</t>
  </si>
  <si>
    <t>1.449,88</t>
  </si>
  <si>
    <t>3.923,56</t>
  </si>
  <si>
    <t>12.036,93</t>
  </si>
  <si>
    <t>12,00</t>
  </si>
  <si>
    <t>15,86</t>
  </si>
  <si>
    <t>10,35</t>
  </si>
  <si>
    <t>10,00</t>
  </si>
  <si>
    <t>62,47</t>
  </si>
  <si>
    <t>67,74</t>
  </si>
  <si>
    <t>65,50</t>
  </si>
  <si>
    <t>66,67</t>
  </si>
  <si>
    <t>49,12</t>
  </si>
  <si>
    <t>1.072,56</t>
  </si>
  <si>
    <t>81,87</t>
  </si>
  <si>
    <t>0,40</t>
  </si>
  <si>
    <t>1,81</t>
  </si>
  <si>
    <t>1,35</t>
  </si>
  <si>
    <t>346,95</t>
  </si>
  <si>
    <t>187,42</t>
  </si>
  <si>
    <t>32,19</t>
  </si>
  <si>
    <t>58,17</t>
  </si>
  <si>
    <t>74,95</t>
  </si>
  <si>
    <t>63,63</t>
  </si>
  <si>
    <t>14,49</t>
  </si>
  <si>
    <t>2.568,30</t>
  </si>
  <si>
    <t>53,44</t>
  </si>
  <si>
    <t>9.456,36</t>
  </si>
  <si>
    <t>9.825,60</t>
  </si>
  <si>
    <t>13.431,97</t>
  </si>
  <si>
    <t>100,36</t>
  </si>
  <si>
    <t>17.758,27</t>
  </si>
  <si>
    <t>2,00</t>
  </si>
  <si>
    <t>1,41</t>
  </si>
  <si>
    <t>14,42</t>
  </si>
  <si>
    <t>2.554,75</t>
  </si>
  <si>
    <t>59,73</t>
  </si>
  <si>
    <t>28,07</t>
  </si>
  <si>
    <t>39,50</t>
  </si>
  <si>
    <t>2.299,51</t>
  </si>
  <si>
    <t>1.872,31</t>
  </si>
  <si>
    <t>1.821,02</t>
  </si>
  <si>
    <t>2.583,64</t>
  </si>
  <si>
    <t>3.749,12</t>
  </si>
  <si>
    <t>11,60</t>
  </si>
  <si>
    <t>2.053,52</t>
  </si>
  <si>
    <t>1.780,99</t>
  </si>
  <si>
    <t>1.808,84</t>
  </si>
  <si>
    <t>12,28</t>
  </si>
  <si>
    <t>2.280,98</t>
  </si>
  <si>
    <t>22,28</t>
  </si>
  <si>
    <t>3.944,78</t>
  </si>
  <si>
    <t>2.878,16</t>
  </si>
  <si>
    <t>332,54</t>
  </si>
  <si>
    <t>124,72</t>
  </si>
  <si>
    <t>166,91</t>
  </si>
  <si>
    <t>621,37</t>
  </si>
  <si>
    <t>466,68</t>
  </si>
  <si>
    <t>7,41</t>
  </si>
  <si>
    <t>121,81</t>
  </si>
  <si>
    <t>152,69</t>
  </si>
  <si>
    <t>344,08</t>
  </si>
  <si>
    <t>411,94</t>
  </si>
  <si>
    <t>360,85</t>
  </si>
  <si>
    <t>159,90</t>
  </si>
  <si>
    <t>212,63</t>
  </si>
  <si>
    <t>308,06</t>
  </si>
  <si>
    <t>156,30</t>
  </si>
  <si>
    <t>185,86</t>
  </si>
  <si>
    <t>434,33</t>
  </si>
  <si>
    <t>692,03</t>
  </si>
  <si>
    <t>867,07</t>
  </si>
  <si>
    <t>135,06</t>
  </si>
  <si>
    <t>752,89</t>
  </si>
  <si>
    <t>957,34</t>
  </si>
  <si>
    <t>7,53</t>
  </si>
  <si>
    <t>980,94</t>
  </si>
  <si>
    <t>992,65</t>
  </si>
  <si>
    <t>342,22</t>
  </si>
  <si>
    <t>523,17</t>
  </si>
  <si>
    <t>506,60</t>
  </si>
  <si>
    <t>333,48</t>
  </si>
  <si>
    <t>382,72</t>
  </si>
  <si>
    <t>414,09</t>
  </si>
  <si>
    <t>146,82</t>
  </si>
  <si>
    <t>163,06</t>
  </si>
  <si>
    <t>173,86</t>
  </si>
  <si>
    <t>182,15</t>
  </si>
  <si>
    <t>95,14</t>
  </si>
  <si>
    <t>109,09</t>
  </si>
  <si>
    <t>123,56</t>
  </si>
  <si>
    <t>4,76</t>
  </si>
  <si>
    <t>18,27</t>
  </si>
  <si>
    <t>8,99</t>
  </si>
  <si>
    <t>47,05</t>
  </si>
  <si>
    <t>13,69</t>
  </si>
  <si>
    <t>283,96</t>
  </si>
  <si>
    <t>46,37</t>
  </si>
  <si>
    <t>86,83</t>
  </si>
  <si>
    <t>314.921,87</t>
  </si>
  <si>
    <t>98,00</t>
  </si>
  <si>
    <t>64,77</t>
  </si>
  <si>
    <t>79,61</t>
  </si>
  <si>
    <t>79,33</t>
  </si>
  <si>
    <t>107,33</t>
  </si>
  <si>
    <t>255,05</t>
  </si>
  <si>
    <t>3.075,00</t>
  </si>
  <si>
    <t>4.193,46</t>
  </si>
  <si>
    <t>3.846,35</t>
  </si>
  <si>
    <t>16.730,08</t>
  </si>
  <si>
    <t>3.518,00</t>
  </si>
  <si>
    <t>12.508,47</t>
  </si>
  <si>
    <t>15.203,00</t>
  </si>
  <si>
    <t>2.089,74</t>
  </si>
  <si>
    <t>419,31</t>
  </si>
  <si>
    <t>1,86</t>
  </si>
  <si>
    <t>1,76</t>
  </si>
  <si>
    <t>1,78</t>
  </si>
  <si>
    <t>2,65</t>
  </si>
  <si>
    <t>2,52</t>
  </si>
  <si>
    <t>66,44</t>
  </si>
  <si>
    <t>470,08</t>
  </si>
  <si>
    <t>1,16</t>
  </si>
  <si>
    <t>1,50</t>
  </si>
  <si>
    <t>2,01</t>
  </si>
  <si>
    <t>1,52</t>
  </si>
  <si>
    <t>1,90</t>
  </si>
  <si>
    <t>74,61</t>
  </si>
  <si>
    <t>1,91</t>
  </si>
  <si>
    <t>45,40</t>
  </si>
  <si>
    <t>47,56</t>
  </si>
  <si>
    <t>57,42</t>
  </si>
  <si>
    <t>68,38</t>
  </si>
  <si>
    <t>53,40</t>
  </si>
  <si>
    <t>48,64</t>
  </si>
  <si>
    <t>42,16</t>
  </si>
  <si>
    <t>37,35</t>
  </si>
  <si>
    <t>36,68</t>
  </si>
  <si>
    <t>18,40</t>
  </si>
  <si>
    <t>154,36</t>
  </si>
  <si>
    <t>1.835,73</t>
  </si>
  <si>
    <t>1.543,51</t>
  </si>
  <si>
    <t>629,00</t>
  </si>
  <si>
    <t>9.088,99</t>
  </si>
  <si>
    <t>612,17</t>
  </si>
  <si>
    <t>955,34</t>
  </si>
  <si>
    <t>1.045,98</t>
  </si>
  <si>
    <t>1.031,92</t>
  </si>
  <si>
    <t>5.786,69</t>
  </si>
  <si>
    <t>2.683,25</t>
  </si>
  <si>
    <t>5.443,76</t>
  </si>
  <si>
    <t>1.106,21</t>
  </si>
  <si>
    <t>37.485,18</t>
  </si>
  <si>
    <t>40.160,73</t>
  </si>
  <si>
    <t>2.372,56</t>
  </si>
  <si>
    <t>3.411,27</t>
  </si>
  <si>
    <t>5.782,39</t>
  </si>
  <si>
    <t>5.489,92</t>
  </si>
  <si>
    <t>22.527,98</t>
  </si>
  <si>
    <t>8.285,37</t>
  </si>
  <si>
    <t>24.569,78</t>
  </si>
  <si>
    <t>11.156,25</t>
  </si>
  <si>
    <t>2.463,02</t>
  </si>
  <si>
    <t>2.975,00</t>
  </si>
  <si>
    <t>3.996,72</t>
  </si>
  <si>
    <t>22.312,50</t>
  </si>
  <si>
    <t>3.514,21</t>
  </si>
  <si>
    <t>5.578,12</t>
  </si>
  <si>
    <t>156.369,12</t>
  </si>
  <si>
    <t>57.579,95</t>
  </si>
  <si>
    <t>28,77</t>
  </si>
  <si>
    <t>47,95</t>
  </si>
  <si>
    <t>5,57</t>
  </si>
  <si>
    <t>17,88</t>
  </si>
  <si>
    <t>0,38</t>
  </si>
  <si>
    <t>4,62</t>
  </si>
  <si>
    <t>18,03</t>
  </si>
  <si>
    <t>25,42</t>
  </si>
  <si>
    <t>26,93</t>
  </si>
  <si>
    <t>4,16</t>
  </si>
  <si>
    <t>38,60</t>
  </si>
  <si>
    <t>73,36</t>
  </si>
  <si>
    <t>200,79</t>
  </si>
  <si>
    <t>212,15</t>
  </si>
  <si>
    <t>227,59</t>
  </si>
  <si>
    <t>10,90</t>
  </si>
  <si>
    <t>2,54</t>
  </si>
  <si>
    <t>2,78</t>
  </si>
  <si>
    <t>3,53</t>
  </si>
  <si>
    <t>11,27</t>
  </si>
  <si>
    <t>9,27</t>
  </si>
  <si>
    <t>9,72</t>
  </si>
  <si>
    <t>37,38</t>
  </si>
  <si>
    <t>39,05</t>
  </si>
  <si>
    <t>40,27</t>
  </si>
  <si>
    <t>35,97</t>
  </si>
  <si>
    <t>20,76</t>
  </si>
  <si>
    <t>24,35</t>
  </si>
  <si>
    <t>25,33</t>
  </si>
  <si>
    <t>44,69</t>
  </si>
  <si>
    <t>45,05</t>
  </si>
  <si>
    <t>36,37</t>
  </si>
  <si>
    <t>42,73</t>
  </si>
  <si>
    <t>73,01</t>
  </si>
  <si>
    <t>2,34</t>
  </si>
  <si>
    <t>2,38</t>
  </si>
  <si>
    <t>5,07</t>
  </si>
  <si>
    <t>15,67</t>
  </si>
  <si>
    <t>17,42</t>
  </si>
  <si>
    <t>25,98</t>
  </si>
  <si>
    <t>37,76</t>
  </si>
  <si>
    <t>14,34</t>
  </si>
  <si>
    <t>8,96</t>
  </si>
  <si>
    <t>27,09</t>
  </si>
  <si>
    <t>27,31</t>
  </si>
  <si>
    <t>27,75</t>
  </si>
  <si>
    <t>32,50</t>
  </si>
  <si>
    <t>34,23</t>
  </si>
  <si>
    <t>53,30</t>
  </si>
  <si>
    <t>67,78</t>
  </si>
  <si>
    <t>81,50</t>
  </si>
  <si>
    <t>140,44</t>
  </si>
  <si>
    <t>20,50</t>
  </si>
  <si>
    <t>235,86</t>
  </si>
  <si>
    <t>28,88</t>
  </si>
  <si>
    <t>40,68</t>
  </si>
  <si>
    <t>19,24</t>
  </si>
  <si>
    <t>29,06</t>
  </si>
  <si>
    <t>31,10</t>
  </si>
  <si>
    <t>44,37</t>
  </si>
  <si>
    <t>40,38</t>
  </si>
  <si>
    <t>47,58</t>
  </si>
  <si>
    <t>53,11</t>
  </si>
  <si>
    <t>63,58</t>
  </si>
  <si>
    <t>65,13</t>
  </si>
  <si>
    <t>55,98</t>
  </si>
  <si>
    <t>69,36</t>
  </si>
  <si>
    <t>85,02</t>
  </si>
  <si>
    <t>111,96</t>
  </si>
  <si>
    <t>11,89</t>
  </si>
  <si>
    <t>140,11</t>
  </si>
  <si>
    <t>182,78</t>
  </si>
  <si>
    <t>23,37</t>
  </si>
  <si>
    <t>234,79</t>
  </si>
  <si>
    <t>0,51</t>
  </si>
  <si>
    <t>55,39</t>
  </si>
  <si>
    <t>7,20</t>
  </si>
  <si>
    <t>84,16</t>
  </si>
  <si>
    <t>111,24</t>
  </si>
  <si>
    <t>15,88</t>
  </si>
  <si>
    <t>1,95</t>
  </si>
  <si>
    <t>2,73</t>
  </si>
  <si>
    <t>32,78</t>
  </si>
  <si>
    <t>42,97</t>
  </si>
  <si>
    <t>110,93</t>
  </si>
  <si>
    <t>130,41</t>
  </si>
  <si>
    <t>142,10</t>
  </si>
  <si>
    <t>176,66</t>
  </si>
  <si>
    <t>208,23</t>
  </si>
  <si>
    <t>245,00</t>
  </si>
  <si>
    <t>74,49</t>
  </si>
  <si>
    <t>334,88</t>
  </si>
  <si>
    <t>88,41</t>
  </si>
  <si>
    <t>105,48</t>
  </si>
  <si>
    <t>67,81</t>
  </si>
  <si>
    <t>83,22</t>
  </si>
  <si>
    <t>109,97</t>
  </si>
  <si>
    <t>136,11</t>
  </si>
  <si>
    <t>16,10</t>
  </si>
  <si>
    <t>176,10</t>
  </si>
  <si>
    <t>22,83</t>
  </si>
  <si>
    <t>218,19</t>
  </si>
  <si>
    <t>12,03</t>
  </si>
  <si>
    <t>7,90</t>
  </si>
  <si>
    <t>3,07</t>
  </si>
  <si>
    <t>15,89</t>
  </si>
  <si>
    <t>183,40</t>
  </si>
  <si>
    <t>24,85</t>
  </si>
  <si>
    <t>38,45</t>
  </si>
  <si>
    <t>52,07</t>
  </si>
  <si>
    <t>76,70</t>
  </si>
  <si>
    <t>107,63</t>
  </si>
  <si>
    <t>141,08</t>
  </si>
  <si>
    <t>8,67</t>
  </si>
  <si>
    <t>84,38</t>
  </si>
  <si>
    <t>34,25</t>
  </si>
  <si>
    <t>42,20</t>
  </si>
  <si>
    <t>13,72</t>
  </si>
  <si>
    <t>34.321,67</t>
  </si>
  <si>
    <t>38.974,35</t>
  </si>
  <si>
    <t>25.734,26</t>
  </si>
  <si>
    <t>31.009,79</t>
  </si>
  <si>
    <t>122,21</t>
  </si>
  <si>
    <t>14,00</t>
  </si>
  <si>
    <t>721,22</t>
  </si>
  <si>
    <t>10,62</t>
  </si>
  <si>
    <t>13,41</t>
  </si>
  <si>
    <t>9,97</t>
  </si>
  <si>
    <t>263,00</t>
  </si>
  <si>
    <t>336,50</t>
  </si>
  <si>
    <t>683,43</t>
  </si>
  <si>
    <t>767,66</t>
  </si>
  <si>
    <t>193,20</t>
  </si>
  <si>
    <t>361,46</t>
  </si>
  <si>
    <t>3.491,27</t>
  </si>
  <si>
    <t>586,46</t>
  </si>
  <si>
    <t>755,98</t>
  </si>
  <si>
    <t>1.683,69</t>
  </si>
  <si>
    <t>114,98</t>
  </si>
  <si>
    <t>30,65</t>
  </si>
  <si>
    <t>677,52</t>
  </si>
  <si>
    <t>324,00</t>
  </si>
  <si>
    <t>157,49</t>
  </si>
  <si>
    <t>199,21</t>
  </si>
  <si>
    <t>165,00</t>
  </si>
  <si>
    <t>201,56</t>
  </si>
  <si>
    <t>27,88</t>
  </si>
  <si>
    <t>9,85</t>
  </si>
  <si>
    <t>56,33</t>
  </si>
  <si>
    <t>58,52</t>
  </si>
  <si>
    <t>76,03</t>
  </si>
  <si>
    <t>133,16</t>
  </si>
  <si>
    <t>163,89</t>
  </si>
  <si>
    <t>196,67</t>
  </si>
  <si>
    <t>61,46</t>
  </si>
  <si>
    <t>80,92</t>
  </si>
  <si>
    <t>120,87</t>
  </si>
  <si>
    <t>129,85</t>
  </si>
  <si>
    <t>225,05</t>
  </si>
  <si>
    <t>399,24</t>
  </si>
  <si>
    <t>425,99</t>
  </si>
  <si>
    <t>571,96</t>
  </si>
  <si>
    <t>693,39</t>
  </si>
  <si>
    <t>1.869,53</t>
  </si>
  <si>
    <t>2.430,94</t>
  </si>
  <si>
    <t>3,32</t>
  </si>
  <si>
    <t>1.066,86</t>
  </si>
  <si>
    <t>179,59</t>
  </si>
  <si>
    <t>101,40</t>
  </si>
  <si>
    <t>86,89</t>
  </si>
  <si>
    <t>163,81</t>
  </si>
  <si>
    <t>121,25</t>
  </si>
  <si>
    <t>56,31</t>
  </si>
  <si>
    <t>45,41</t>
  </si>
  <si>
    <t>104,90</t>
  </si>
  <si>
    <t>92,19</t>
  </si>
  <si>
    <t>157,25</t>
  </si>
  <si>
    <t>31,97</t>
  </si>
  <si>
    <t>2.048,66</t>
  </si>
  <si>
    <t>296,03</t>
  </si>
  <si>
    <t>1.236,37</t>
  </si>
  <si>
    <t>2.781,06</t>
  </si>
  <si>
    <t>3.108,85</t>
  </si>
  <si>
    <t>53,26</t>
  </si>
  <si>
    <t>147,04</t>
  </si>
  <si>
    <t>22,76</t>
  </si>
  <si>
    <t>24,94</t>
  </si>
  <si>
    <t>31,02</t>
  </si>
  <si>
    <t>64,17</t>
  </si>
  <si>
    <t>3.129,08</t>
  </si>
  <si>
    <t>10,15</t>
  </si>
  <si>
    <t>1.798,66</t>
  </si>
  <si>
    <t>43,89</t>
  </si>
  <si>
    <t>73,26</t>
  </si>
  <si>
    <t>36,76</t>
  </si>
  <si>
    <t>21,54</t>
  </si>
  <si>
    <t>27,45</t>
  </si>
  <si>
    <t>98,26</t>
  </si>
  <si>
    <t>37,83</t>
  </si>
  <si>
    <t>229.397,00</t>
  </si>
  <si>
    <t>239.560,15</t>
  </si>
  <si>
    <t>243.879,49</t>
  </si>
  <si>
    <t>201.811,27</t>
  </si>
  <si>
    <t>280.938,72</t>
  </si>
  <si>
    <t>282.027,64</t>
  </si>
  <si>
    <t>282.027,62</t>
  </si>
  <si>
    <t>255.748,61</t>
  </si>
  <si>
    <t>269.323,68</t>
  </si>
  <si>
    <t>188.018,43</t>
  </si>
  <si>
    <t>206.130,61</t>
  </si>
  <si>
    <t>205.404,68</t>
  </si>
  <si>
    <t>204.678,73</t>
  </si>
  <si>
    <t>293.279,70</t>
  </si>
  <si>
    <t>331.028,58</t>
  </si>
  <si>
    <t>297.853,12</t>
  </si>
  <si>
    <t>314.331,97</t>
  </si>
  <si>
    <t>310.702,27</t>
  </si>
  <si>
    <t>46.194,01</t>
  </si>
  <si>
    <t>151.472,44</t>
  </si>
  <si>
    <t>90,10</t>
  </si>
  <si>
    <t>12,24</t>
  </si>
  <si>
    <t>1,42</t>
  </si>
  <si>
    <t>28,56</t>
  </si>
  <si>
    <t>28,46</t>
  </si>
  <si>
    <t>48,11</t>
  </si>
  <si>
    <t>30,40</t>
  </si>
  <si>
    <t>37,98</t>
  </si>
  <si>
    <t>11,56</t>
  </si>
  <si>
    <t>3,16</t>
  </si>
  <si>
    <t>42,94</t>
  </si>
  <si>
    <t>71,83</t>
  </si>
  <si>
    <t>1,83</t>
  </si>
  <si>
    <t>7,80</t>
  </si>
  <si>
    <t>20,71</t>
  </si>
  <si>
    <t>41,66</t>
  </si>
  <si>
    <t>3,86</t>
  </si>
  <si>
    <t>50,93</t>
  </si>
  <si>
    <t>14,28</t>
  </si>
  <si>
    <t>33,89</t>
  </si>
  <si>
    <t>34,96</t>
  </si>
  <si>
    <t>173,03</t>
  </si>
  <si>
    <t>293,99</t>
  </si>
  <si>
    <t>17,35</t>
  </si>
  <si>
    <t>82,00</t>
  </si>
  <si>
    <t>100,74</t>
  </si>
  <si>
    <t>102,87</t>
  </si>
  <si>
    <t>31,74</t>
  </si>
  <si>
    <t>54,04</t>
  </si>
  <si>
    <t>2.023,59</t>
  </si>
  <si>
    <t>2.258,89</t>
  </si>
  <si>
    <t>14,51</t>
  </si>
  <si>
    <t>2.568,49</t>
  </si>
  <si>
    <t>13,67</t>
  </si>
  <si>
    <t>3.898,01</t>
  </si>
  <si>
    <t>124,92</t>
  </si>
  <si>
    <t>8.000,00</t>
  </si>
  <si>
    <t>10.853,14</t>
  </si>
  <si>
    <t>11.748,25</t>
  </si>
  <si>
    <t>12.643,35</t>
  </si>
  <si>
    <t>13.538,46</t>
  </si>
  <si>
    <t>15.440,55</t>
  </si>
  <si>
    <t>1.808,33</t>
  </si>
  <si>
    <t>54,92</t>
  </si>
  <si>
    <t>9.896,97</t>
  </si>
  <si>
    <t>407.375,02</t>
  </si>
  <si>
    <t>349.380,73</t>
  </si>
  <si>
    <t>353.624,16</t>
  </si>
  <si>
    <t>402.000,00</t>
  </si>
  <si>
    <t>492.952,09</t>
  </si>
  <si>
    <t>1.953,48</t>
  </si>
  <si>
    <t>929,81</t>
  </si>
  <si>
    <t>619,87</t>
  </si>
  <si>
    <t>5,93</t>
  </si>
  <si>
    <t>56,53</t>
  </si>
  <si>
    <t>39,45</t>
  </si>
  <si>
    <t>1.508,37</t>
  </si>
  <si>
    <t>7,02</t>
  </si>
  <si>
    <t>27,46</t>
  </si>
  <si>
    <t>29,10</t>
  </si>
  <si>
    <t>30,87</t>
  </si>
  <si>
    <t>29,73</t>
  </si>
  <si>
    <t>21,13</t>
  </si>
  <si>
    <t>88,14</t>
  </si>
  <si>
    <t>29,42</t>
  </si>
  <si>
    <t>37,65</t>
  </si>
  <si>
    <t>38,65</t>
  </si>
  <si>
    <t>59,36</t>
  </si>
  <si>
    <t>67,64</t>
  </si>
  <si>
    <t>19,36</t>
  </si>
  <si>
    <t>31,37</t>
  </si>
  <si>
    <t>33,74</t>
  </si>
  <si>
    <t>59,64</t>
  </si>
  <si>
    <t>85,06</t>
  </si>
  <si>
    <t>32,17</t>
  </si>
  <si>
    <t>63,31</t>
  </si>
  <si>
    <t>31,64</t>
  </si>
  <si>
    <t>57,67</t>
  </si>
  <si>
    <t>30,03</t>
  </si>
  <si>
    <t>61,44</t>
  </si>
  <si>
    <t>23,00</t>
  </si>
  <si>
    <t>39,34</t>
  </si>
  <si>
    <t>13,81</t>
  </si>
  <si>
    <t>613,77</t>
  </si>
  <si>
    <t>207,56</t>
  </si>
  <si>
    <t>326,21</t>
  </si>
  <si>
    <t>487,19</t>
  </si>
  <si>
    <t>272,01</t>
  </si>
  <si>
    <t>429,09</t>
  </si>
  <si>
    <t>292,34</t>
  </si>
  <si>
    <t>317,11</t>
  </si>
  <si>
    <t>439,59</t>
  </si>
  <si>
    <t>12,43</t>
  </si>
  <si>
    <t>14,11</t>
  </si>
  <si>
    <t>157,10</t>
  </si>
  <si>
    <t>53,25</t>
  </si>
  <si>
    <t>172,24</t>
  </si>
  <si>
    <t>3.489,03</t>
  </si>
  <si>
    <t>17,73</t>
  </si>
  <si>
    <t>63,28</t>
  </si>
  <si>
    <t>26,77</t>
  </si>
  <si>
    <t>15,19</t>
  </si>
  <si>
    <t>6,76</t>
  </si>
  <si>
    <t>7,99</t>
  </si>
  <si>
    <t>15.000,00</t>
  </si>
  <si>
    <t>8.402,58</t>
  </si>
  <si>
    <t>148.569,23</t>
  </si>
  <si>
    <t>12.592,39</t>
  </si>
  <si>
    <t>10.869,56</t>
  </si>
  <si>
    <t>19.560,12</t>
  </si>
  <si>
    <t>18.586,95</t>
  </si>
  <si>
    <t>71.727,46</t>
  </si>
  <si>
    <t>57.800,91</t>
  </si>
  <si>
    <t>123.743,95</t>
  </si>
  <si>
    <t>134.411,42</t>
  </si>
  <si>
    <t>48.602,00</t>
  </si>
  <si>
    <t>31.294,42</t>
  </si>
  <si>
    <t>36.395,04</t>
  </si>
  <si>
    <t>48.741,46</t>
  </si>
  <si>
    <t>1.801,06</t>
  </si>
  <si>
    <t>27,02</t>
  </si>
  <si>
    <t>13,96</t>
  </si>
  <si>
    <t>278,05</t>
  </si>
  <si>
    <t>288,35</t>
  </si>
  <si>
    <t>298,64</t>
  </si>
  <si>
    <t>338,67</t>
  </si>
  <si>
    <t>365,50</t>
  </si>
  <si>
    <t>354,09</t>
  </si>
  <si>
    <t>252,30</t>
  </si>
  <si>
    <t>293,50</t>
  </si>
  <si>
    <t>309,78</t>
  </si>
  <si>
    <t>309,11</t>
  </si>
  <si>
    <t>374,21</t>
  </si>
  <si>
    <t>262,09</t>
  </si>
  <si>
    <t>305,85</t>
  </si>
  <si>
    <t>328,36</t>
  </si>
  <si>
    <t>341,45</t>
  </si>
  <si>
    <t>273,72</t>
  </si>
  <si>
    <t>316,15</t>
  </si>
  <si>
    <t>345,01</t>
  </si>
  <si>
    <t>368,05</t>
  </si>
  <si>
    <t>327,48</t>
  </si>
  <si>
    <t>298,13</t>
  </si>
  <si>
    <t>339,84</t>
  </si>
  <si>
    <t>382,06</t>
  </si>
  <si>
    <t>453,12</t>
  </si>
  <si>
    <t>581,85</t>
  </si>
  <si>
    <t>803,26</t>
  </si>
  <si>
    <t>251,75</t>
  </si>
  <si>
    <t>254,15</t>
  </si>
  <si>
    <t>7,40</t>
  </si>
  <si>
    <t>130,13</t>
  </si>
  <si>
    <t>25,53</t>
  </si>
  <si>
    <t>70,90</t>
  </si>
  <si>
    <t>118,11</t>
  </si>
  <si>
    <t>20,13</t>
  </si>
  <si>
    <t>30,66</t>
  </si>
  <si>
    <t>90,67</t>
  </si>
  <si>
    <t>141,46</t>
  </si>
  <si>
    <t>24,11</t>
  </si>
  <si>
    <t>7,57</t>
  </si>
  <si>
    <t>102,02</t>
  </si>
  <si>
    <t>139,99</t>
  </si>
  <si>
    <t>75,11</t>
  </si>
  <si>
    <t>19,17</t>
  </si>
  <si>
    <t>11,68</t>
  </si>
  <si>
    <t>34,54</t>
  </si>
  <si>
    <t>84,01</t>
  </si>
  <si>
    <t>139,85</t>
  </si>
  <si>
    <t>9,00</t>
  </si>
  <si>
    <t>8,26</t>
  </si>
  <si>
    <t>9,18</t>
  </si>
  <si>
    <t>89,44</t>
  </si>
  <si>
    <t>7,74</t>
  </si>
  <si>
    <t>13,93</t>
  </si>
  <si>
    <t>5,54</t>
  </si>
  <si>
    <t>66,32</t>
  </si>
  <si>
    <t>28,23</t>
  </si>
  <si>
    <t>79,97</t>
  </si>
  <si>
    <t>147,19</t>
  </si>
  <si>
    <t>30,05</t>
  </si>
  <si>
    <t>26,78</t>
  </si>
  <si>
    <t>7,92</t>
  </si>
  <si>
    <t>45,37</t>
  </si>
  <si>
    <t>1,79</t>
  </si>
  <si>
    <t>10,02</t>
  </si>
  <si>
    <t>21,10</t>
  </si>
  <si>
    <t>26,19</t>
  </si>
  <si>
    <t>35,63</t>
  </si>
  <si>
    <t>4,97</t>
  </si>
  <si>
    <t>13,00</t>
  </si>
  <si>
    <t>3,19</t>
  </si>
  <si>
    <t>2,27</t>
  </si>
  <si>
    <t>28,57</t>
  </si>
  <si>
    <t>12,87</t>
  </si>
  <si>
    <t>14,79</t>
  </si>
  <si>
    <t>97,35</t>
  </si>
  <si>
    <t>11,00</t>
  </si>
  <si>
    <t>14,48</t>
  </si>
  <si>
    <t>12,41</t>
  </si>
  <si>
    <t>20,17</t>
  </si>
  <si>
    <t>11,59</t>
  </si>
  <si>
    <t>5,65</t>
  </si>
  <si>
    <t>10,01</t>
  </si>
  <si>
    <t>55,33</t>
  </si>
  <si>
    <t>2.507,03</t>
  </si>
  <si>
    <t>1.521,98</t>
  </si>
  <si>
    <t>10.343,50</t>
  </si>
  <si>
    <t>1.736,64</t>
  </si>
  <si>
    <t>2.597,36</t>
  </si>
  <si>
    <t>181,41</t>
  </si>
  <si>
    <t>5.861,19</t>
  </si>
  <si>
    <t>382,16</t>
  </si>
  <si>
    <t>14.264,73</t>
  </si>
  <si>
    <t>730,48</t>
  </si>
  <si>
    <t>147,95</t>
  </si>
  <si>
    <t>203,52</t>
  </si>
  <si>
    <t>4.481,00</t>
  </si>
  <si>
    <t>6.891,85</t>
  </si>
  <si>
    <t>314,98</t>
  </si>
  <si>
    <t>8.227,38</t>
  </si>
  <si>
    <t>563,34</t>
  </si>
  <si>
    <t>20.223,30</t>
  </si>
  <si>
    <t>1.057,86</t>
  </si>
  <si>
    <t>139,33</t>
  </si>
  <si>
    <t>1.453,65</t>
  </si>
  <si>
    <t>26,90</t>
  </si>
  <si>
    <t>106,29</t>
  </si>
  <si>
    <t>18.806,35</t>
  </si>
  <si>
    <t>426,40</t>
  </si>
  <si>
    <t>22,90</t>
  </si>
  <si>
    <t>7.805,79</t>
  </si>
  <si>
    <t>64.348,27</t>
  </si>
  <si>
    <t>410,11</t>
  </si>
  <si>
    <t>10,38</t>
  </si>
  <si>
    <t>31,31</t>
  </si>
  <si>
    <t>49,70</t>
  </si>
  <si>
    <t>173,08</t>
  </si>
  <si>
    <t>165,97</t>
  </si>
  <si>
    <t>18,22</t>
  </si>
  <si>
    <t>64,95</t>
  </si>
  <si>
    <t>31,45</t>
  </si>
  <si>
    <t>88,87</t>
  </si>
  <si>
    <t>155,71</t>
  </si>
  <si>
    <t>147,38</t>
  </si>
  <si>
    <t>963,55</t>
  </si>
  <si>
    <t>29,56</t>
  </si>
  <si>
    <t>24,45</t>
  </si>
  <si>
    <t>20,15</t>
  </si>
  <si>
    <t>35,22</t>
  </si>
  <si>
    <t>19,59</t>
  </si>
  <si>
    <t>54,72</t>
  </si>
  <si>
    <t>77,19</t>
  </si>
  <si>
    <t>146,79</t>
  </si>
  <si>
    <t>214,19</t>
  </si>
  <si>
    <t>547,46</t>
  </si>
  <si>
    <t>1.374,15</t>
  </si>
  <si>
    <t>46,28</t>
  </si>
  <si>
    <t>53,32</t>
  </si>
  <si>
    <t>73,16</t>
  </si>
  <si>
    <t>55,02</t>
  </si>
  <si>
    <t>36,20</t>
  </si>
  <si>
    <t>12,96</t>
  </si>
  <si>
    <t>24,89</t>
  </si>
  <si>
    <t>115,47</t>
  </si>
  <si>
    <t>63,82</t>
  </si>
  <si>
    <t>17,79</t>
  </si>
  <si>
    <t>165,73</t>
  </si>
  <si>
    <t>127,55</t>
  </si>
  <si>
    <t>88,34</t>
  </si>
  <si>
    <t>116,01</t>
  </si>
  <si>
    <t>4,37</t>
  </si>
  <si>
    <t>19,26</t>
  </si>
  <si>
    <t>68,93</t>
  </si>
  <si>
    <t>34,85</t>
  </si>
  <si>
    <t>90,84</t>
  </si>
  <si>
    <t>1,58</t>
  </si>
  <si>
    <t>4,24</t>
  </si>
  <si>
    <t>21,06</t>
  </si>
  <si>
    <t>120,42</t>
  </si>
  <si>
    <t>24,97</t>
  </si>
  <si>
    <t>35,50</t>
  </si>
  <si>
    <t>14,31</t>
  </si>
  <si>
    <t>22,40</t>
  </si>
  <si>
    <t>22,96</t>
  </si>
  <si>
    <t>83,77</t>
  </si>
  <si>
    <t>345,39</t>
  </si>
  <si>
    <t>537,98</t>
  </si>
  <si>
    <t>25,23</t>
  </si>
  <si>
    <t>108,88</t>
  </si>
  <si>
    <t>23,15</t>
  </si>
  <si>
    <t>44,76</t>
  </si>
  <si>
    <t>107,82</t>
  </si>
  <si>
    <t>23,54</t>
  </si>
  <si>
    <t>131,58</t>
  </si>
  <si>
    <t>69,64</t>
  </si>
  <si>
    <t>2,79</t>
  </si>
  <si>
    <t>232,46</t>
  </si>
  <si>
    <t>343,66</t>
  </si>
  <si>
    <t>83,43</t>
  </si>
  <si>
    <t>2,29</t>
  </si>
  <si>
    <t>126,38</t>
  </si>
  <si>
    <t>12,12</t>
  </si>
  <si>
    <t>17,77</t>
  </si>
  <si>
    <t>47,60</t>
  </si>
  <si>
    <t>4,34</t>
  </si>
  <si>
    <t>11,71</t>
  </si>
  <si>
    <t>39,78</t>
  </si>
  <si>
    <t>59,09</t>
  </si>
  <si>
    <t>29,49</t>
  </si>
  <si>
    <t>120,62</t>
  </si>
  <si>
    <t>80,06</t>
  </si>
  <si>
    <t>175,42</t>
  </si>
  <si>
    <t>361,64</t>
  </si>
  <si>
    <t>38,23</t>
  </si>
  <si>
    <t>9,01</t>
  </si>
  <si>
    <t>19,70</t>
  </si>
  <si>
    <t>107,97</t>
  </si>
  <si>
    <t>59,88</t>
  </si>
  <si>
    <t>12,95</t>
  </si>
  <si>
    <t>151,18</t>
  </si>
  <si>
    <t>41,15</t>
  </si>
  <si>
    <t>28,17</t>
  </si>
  <si>
    <t>9,74</t>
  </si>
  <si>
    <t>18,43</t>
  </si>
  <si>
    <t>116,89</t>
  </si>
  <si>
    <t>58,51</t>
  </si>
  <si>
    <t>303,39</t>
  </si>
  <si>
    <t>83,95</t>
  </si>
  <si>
    <t>2,82</t>
  </si>
  <si>
    <t>50,96</t>
  </si>
  <si>
    <t>47,82</t>
  </si>
  <si>
    <t>9,52</t>
  </si>
  <si>
    <t>22,79</t>
  </si>
  <si>
    <t>138,22</t>
  </si>
  <si>
    <t>15,10</t>
  </si>
  <si>
    <t>186,58</t>
  </si>
  <si>
    <t>377,01</t>
  </si>
  <si>
    <t>44,84</t>
  </si>
  <si>
    <t>36,83</t>
  </si>
  <si>
    <t>21,37</t>
  </si>
  <si>
    <t>126,28</t>
  </si>
  <si>
    <t>75,16</t>
  </si>
  <si>
    <t>180,61</t>
  </si>
  <si>
    <t>362,09</t>
  </si>
  <si>
    <t>54,30</t>
  </si>
  <si>
    <t>9,94</t>
  </si>
  <si>
    <t>22,42</t>
  </si>
  <si>
    <t>172,19</t>
  </si>
  <si>
    <t>77,05</t>
  </si>
  <si>
    <t>13,77</t>
  </si>
  <si>
    <t>224,26</t>
  </si>
  <si>
    <t>428,15</t>
  </si>
  <si>
    <t>1.070,97</t>
  </si>
  <si>
    <t>125,57</t>
  </si>
  <si>
    <t>63,93</t>
  </si>
  <si>
    <t>264,46</t>
  </si>
  <si>
    <t>13,11</t>
  </si>
  <si>
    <t>6,51</t>
  </si>
  <si>
    <t>33,41</t>
  </si>
  <si>
    <t>89,29</t>
  </si>
  <si>
    <t>15,84</t>
  </si>
  <si>
    <t>40,10</t>
  </si>
  <si>
    <t>52,65</t>
  </si>
  <si>
    <t>33,15</t>
  </si>
  <si>
    <t>35,84</t>
  </si>
  <si>
    <t>4.186,01</t>
  </si>
  <si>
    <t>5.789,79</t>
  </si>
  <si>
    <t>49,08</t>
  </si>
  <si>
    <t>5.730,24</t>
  </si>
  <si>
    <t>43,64</t>
  </si>
  <si>
    <t>5.095,02</t>
  </si>
  <si>
    <t>11,73</t>
  </si>
  <si>
    <t>43,06</t>
  </si>
  <si>
    <t>36,33</t>
  </si>
  <si>
    <t>115,46</t>
  </si>
  <si>
    <t>28,00</t>
  </si>
  <si>
    <t>662,92</t>
  </si>
  <si>
    <t>29,51</t>
  </si>
  <si>
    <t>1.509,28</t>
  </si>
  <si>
    <t>1.187,29</t>
  </si>
  <si>
    <t>1.838,30</t>
  </si>
  <si>
    <t>4.294,84</t>
  </si>
  <si>
    <t>349,31</t>
  </si>
  <si>
    <t>396,28</t>
  </si>
  <si>
    <t>556,14</t>
  </si>
  <si>
    <t>931,33</t>
  </si>
  <si>
    <t>814,59</t>
  </si>
  <si>
    <t>1.509,44</t>
  </si>
  <si>
    <t>1.279,31</t>
  </si>
  <si>
    <t>2.107,02</t>
  </si>
  <si>
    <t>4.504,42</t>
  </si>
  <si>
    <t>13,52</t>
  </si>
  <si>
    <t>52,27</t>
  </si>
  <si>
    <t>64,04</t>
  </si>
  <si>
    <t>76,48</t>
  </si>
  <si>
    <t>97,49</t>
  </si>
  <si>
    <t>79,28</t>
  </si>
  <si>
    <t>111,69</t>
  </si>
  <si>
    <t>68,23</t>
  </si>
  <si>
    <t>76,76</t>
  </si>
  <si>
    <t>98,19</t>
  </si>
  <si>
    <t>174,53</t>
  </si>
  <si>
    <t>71,09</t>
  </si>
  <si>
    <t>87,35</t>
  </si>
  <si>
    <t>104,97</t>
  </si>
  <si>
    <t>182,39</t>
  </si>
  <si>
    <t>125,61</t>
  </si>
  <si>
    <t>142,52</t>
  </si>
  <si>
    <t>268,28</t>
  </si>
  <si>
    <t>131,45</t>
  </si>
  <si>
    <t>135,51</t>
  </si>
  <si>
    <t>159,67</t>
  </si>
  <si>
    <t>329,47</t>
  </si>
  <si>
    <t>279,64</t>
  </si>
  <si>
    <t>140,40</t>
  </si>
  <si>
    <t>152,82</t>
  </si>
  <si>
    <t>260,58</t>
  </si>
  <si>
    <t>158,98</t>
  </si>
  <si>
    <t>173,41</t>
  </si>
  <si>
    <t>174,44</t>
  </si>
  <si>
    <t>291,93</t>
  </si>
  <si>
    <t>323,29</t>
  </si>
  <si>
    <t>159,97</t>
  </si>
  <si>
    <t>160,09</t>
  </si>
  <si>
    <t>174,52</t>
  </si>
  <si>
    <t>325,67</t>
  </si>
  <si>
    <t>523,70</t>
  </si>
  <si>
    <t>198,63</t>
  </si>
  <si>
    <t>232,74</t>
  </si>
  <si>
    <t>224,31</t>
  </si>
  <si>
    <t>519,64</t>
  </si>
  <si>
    <t>249.588,52</t>
  </si>
  <si>
    <t>57.408,12</t>
  </si>
  <si>
    <t>29,01</t>
  </si>
  <si>
    <t>39,63</t>
  </si>
  <si>
    <t>31,88</t>
  </si>
  <si>
    <t>99,29</t>
  </si>
  <si>
    <t>107,60</t>
  </si>
  <si>
    <t>109,15</t>
  </si>
  <si>
    <t>106,77</t>
  </si>
  <si>
    <t>133,80</t>
  </si>
  <si>
    <t>92,20</t>
  </si>
  <si>
    <t>88,70</t>
  </si>
  <si>
    <t>103,24</t>
  </si>
  <si>
    <t>231,09</t>
  </si>
  <si>
    <t>102,24</t>
  </si>
  <si>
    <t>98,74</t>
  </si>
  <si>
    <t>84,03</t>
  </si>
  <si>
    <t>205,41</t>
  </si>
  <si>
    <t>198,41</t>
  </si>
  <si>
    <t>87,53</t>
  </si>
  <si>
    <t>93,37</t>
  </si>
  <si>
    <t>74,69</t>
  </si>
  <si>
    <t>182,07</t>
  </si>
  <si>
    <t>221,75</t>
  </si>
  <si>
    <t>328,73</t>
  </si>
  <si>
    <t>457,29</t>
  </si>
  <si>
    <t>105,21</t>
  </si>
  <si>
    <t>68.198,82</t>
  </si>
  <si>
    <t>37,90</t>
  </si>
  <si>
    <t>43,57</t>
  </si>
  <si>
    <t>110,29</t>
  </si>
  <si>
    <t>118,81</t>
  </si>
  <si>
    <t>116,82</t>
  </si>
  <si>
    <t>482,39</t>
  </si>
  <si>
    <t>1.018,77</t>
  </si>
  <si>
    <t>72,51</t>
  </si>
  <si>
    <t>313,31</t>
  </si>
  <si>
    <t>70.872,51</t>
  </si>
  <si>
    <t>2,75</t>
  </si>
  <si>
    <t>4,38</t>
  </si>
  <si>
    <t>7,58</t>
  </si>
  <si>
    <t>14,20</t>
  </si>
  <si>
    <t>10,17</t>
  </si>
  <si>
    <t>14,61</t>
  </si>
  <si>
    <t>2.585,91</t>
  </si>
  <si>
    <t>24,36</t>
  </si>
  <si>
    <t>22,31</t>
  </si>
  <si>
    <t>23,24</t>
  </si>
  <si>
    <t>1,24</t>
  </si>
  <si>
    <t>34,31</t>
  </si>
  <si>
    <t>11,77</t>
  </si>
  <si>
    <t>18,68</t>
  </si>
  <si>
    <t>34,45</t>
  </si>
  <si>
    <t>1,28</t>
  </si>
  <si>
    <t>6,72</t>
  </si>
  <si>
    <t>2.943,05</t>
  </si>
  <si>
    <t>34.906,64</t>
  </si>
  <si>
    <t>164.339,81</t>
  </si>
  <si>
    <t>402.049,99</t>
  </si>
  <si>
    <t>138.968,92</t>
  </si>
  <si>
    <t>119.000,00</t>
  </si>
  <si>
    <t>262.067,14</t>
  </si>
  <si>
    <t>274.124,99</t>
  </si>
  <si>
    <t>2.480,15</t>
  </si>
  <si>
    <t>6,46</t>
  </si>
  <si>
    <t>28,02</t>
  </si>
  <si>
    <t>4.957,31</t>
  </si>
  <si>
    <t>12.829,14</t>
  </si>
  <si>
    <t>82,52</t>
  </si>
  <si>
    <t>14.602,20</t>
  </si>
  <si>
    <t>112,81</t>
  </si>
  <si>
    <t>19.960,81</t>
  </si>
  <si>
    <t>73,56</t>
  </si>
  <si>
    <t>13.016,29</t>
  </si>
  <si>
    <t>82,99</t>
  </si>
  <si>
    <t>14.684,94</t>
  </si>
  <si>
    <t>113,73</t>
  </si>
  <si>
    <t>20.124,32</t>
  </si>
  <si>
    <t>72,60</t>
  </si>
  <si>
    <t>12.846,29</t>
  </si>
  <si>
    <t>56,79</t>
  </si>
  <si>
    <t>10.050,62</t>
  </si>
  <si>
    <t>30,94</t>
  </si>
  <si>
    <t>182.372,45</t>
  </si>
  <si>
    <t>818.750,00</t>
  </si>
  <si>
    <t>1.218.750,00</t>
  </si>
  <si>
    <t>232,58</t>
  </si>
  <si>
    <t>658,67</t>
  </si>
  <si>
    <t>449.665,25</t>
  </si>
  <si>
    <t>407.468,75</t>
  </si>
  <si>
    <t>426.643,75</t>
  </si>
  <si>
    <t>365.906,43</t>
  </si>
  <si>
    <t>437.190,00</t>
  </si>
  <si>
    <t>335.562,50</t>
  </si>
  <si>
    <t>400.278,12</t>
  </si>
  <si>
    <t>383.500,00</t>
  </si>
  <si>
    <t>432.887,13</t>
  </si>
  <si>
    <t>28,73</t>
  </si>
  <si>
    <t>67,08</t>
  </si>
  <si>
    <t>132,92</t>
  </si>
  <si>
    <t>33,66</t>
  </si>
  <si>
    <t>54,94</t>
  </si>
  <si>
    <t>60,26</t>
  </si>
  <si>
    <t>565,00</t>
  </si>
  <si>
    <t>74.000,00</t>
  </si>
  <si>
    <t>157.088,52</t>
  </si>
  <si>
    <t>1,61</t>
  </si>
  <si>
    <t>273,28</t>
  </si>
  <si>
    <t>10,03</t>
  </si>
  <si>
    <t>25,40</t>
  </si>
  <si>
    <t>23,75</t>
  </si>
  <si>
    <t>19,85</t>
  </si>
  <si>
    <t>4.775,51</t>
  </si>
  <si>
    <t>35,95</t>
  </si>
  <si>
    <t>125,28</t>
  </si>
  <si>
    <t>2.694,88</t>
  </si>
  <si>
    <t>3,11</t>
  </si>
  <si>
    <t>124,68</t>
  </si>
  <si>
    <t>394,61</t>
  </si>
  <si>
    <t>427,50</t>
  </si>
  <si>
    <t>197,30</t>
  </si>
  <si>
    <t>120,57</t>
  </si>
  <si>
    <t>142,50</t>
  </si>
  <si>
    <t>169,90</t>
  </si>
  <si>
    <t>158,59</t>
  </si>
  <si>
    <t>100,12</t>
  </si>
  <si>
    <t>130,38</t>
  </si>
  <si>
    <t>32,84</t>
  </si>
  <si>
    <t>248,87</t>
  </si>
  <si>
    <t>10,92</t>
  </si>
  <si>
    <t>41,35</t>
  </si>
  <si>
    <t>37,56</t>
  </si>
  <si>
    <t>48,29</t>
  </si>
  <si>
    <t>43,16</t>
  </si>
  <si>
    <t>26,75</t>
  </si>
  <si>
    <t>24,53</t>
  </si>
  <si>
    <t>42,79</t>
  </si>
  <si>
    <t>35,75</t>
  </si>
  <si>
    <t>54,10</t>
  </si>
  <si>
    <t>19,69</t>
  </si>
  <si>
    <t>49,02</t>
  </si>
  <si>
    <t>34,55</t>
  </si>
  <si>
    <t>28,90</t>
  </si>
  <si>
    <t>48,04</t>
  </si>
  <si>
    <t>33,44</t>
  </si>
  <si>
    <t>23,85</t>
  </si>
  <si>
    <t>32,52</t>
  </si>
  <si>
    <t>48,28</t>
  </si>
  <si>
    <t>21,99</t>
  </si>
  <si>
    <t>10,70</t>
  </si>
  <si>
    <t>5,47</t>
  </si>
  <si>
    <t>19,25</t>
  </si>
  <si>
    <t>19,55</t>
  </si>
  <si>
    <t>3,30</t>
  </si>
  <si>
    <t>549,49</t>
  </si>
  <si>
    <t>904,64</t>
  </si>
  <si>
    <t>2.316,26</t>
  </si>
  <si>
    <t>3.165,90</t>
  </si>
  <si>
    <t>43,53</t>
  </si>
  <si>
    <t>70,00</t>
  </si>
  <si>
    <t>45,73</t>
  </si>
  <si>
    <t>44,24</t>
  </si>
  <si>
    <t>1,12</t>
  </si>
  <si>
    <t>55,11</t>
  </si>
  <si>
    <t>58,96</t>
  </si>
  <si>
    <t>48,97</t>
  </si>
  <si>
    <t>50,31</t>
  </si>
  <si>
    <t>56,87</t>
  </si>
  <si>
    <t>43,66</t>
  </si>
  <si>
    <t>152,81</t>
  </si>
  <si>
    <t>25,31</t>
  </si>
  <si>
    <t>11,08</t>
  </si>
  <si>
    <t>59,45</t>
  </si>
  <si>
    <t>37,82</t>
  </si>
  <si>
    <t>80,38</t>
  </si>
  <si>
    <t>118,84</t>
  </si>
  <si>
    <t>199,66</t>
  </si>
  <si>
    <t>63,52</t>
  </si>
  <si>
    <t>83,96</t>
  </si>
  <si>
    <t>91,58</t>
  </si>
  <si>
    <t>98,22</t>
  </si>
  <si>
    <t>79,80</t>
  </si>
  <si>
    <t>16,76</t>
  </si>
  <si>
    <t>12,70</t>
  </si>
  <si>
    <t>2.588,53</t>
  </si>
  <si>
    <t>3.805,59</t>
  </si>
  <si>
    <t>4.083,06</t>
  </si>
  <si>
    <t>4.554,00</t>
  </si>
  <si>
    <t>1.467,74</t>
  </si>
  <si>
    <t>3.446,83</t>
  </si>
  <si>
    <t>581,28</t>
  </si>
  <si>
    <t>481,37</t>
  </si>
  <si>
    <t>3.684,95</t>
  </si>
  <si>
    <t>947,56</t>
  </si>
  <si>
    <t>2.915,88</t>
  </si>
  <si>
    <t>8.422,76</t>
  </si>
  <si>
    <t>3.628.266,07</t>
  </si>
  <si>
    <t>1.553.206,59</t>
  </si>
  <si>
    <t>68,45</t>
  </si>
  <si>
    <t>20,27</t>
  </si>
  <si>
    <t>48,37</t>
  </si>
  <si>
    <t>237,62</t>
  </si>
  <si>
    <t>652,58</t>
  </si>
  <si>
    <t>704,03</t>
  </si>
  <si>
    <t>774,48</t>
  </si>
  <si>
    <t>74,30</t>
  </si>
  <si>
    <t>224,39</t>
  </si>
  <si>
    <t>298,42</t>
  </si>
  <si>
    <t>418,36</t>
  </si>
  <si>
    <t>299,21</t>
  </si>
  <si>
    <t>347,95</t>
  </si>
  <si>
    <t>430,35</t>
  </si>
  <si>
    <t>553,41</t>
  </si>
  <si>
    <t>610,01</t>
  </si>
  <si>
    <t>311,66</t>
  </si>
  <si>
    <t>198,98</t>
  </si>
  <si>
    <t>167,27</t>
  </si>
  <si>
    <t>209,18</t>
  </si>
  <si>
    <t>139,36</t>
  </si>
  <si>
    <t>173,77</t>
  </si>
  <si>
    <t>25,26</t>
  </si>
  <si>
    <t>9,32</t>
  </si>
  <si>
    <t>3.010,40</t>
  </si>
  <si>
    <t>33.163,26</t>
  </si>
  <si>
    <t>26.000,00</t>
  </si>
  <si>
    <t>328,03</t>
  </si>
  <si>
    <t>14,62</t>
  </si>
  <si>
    <t>116,62</t>
  </si>
  <si>
    <t>101,34</t>
  </si>
  <si>
    <t>120,96</t>
  </si>
  <si>
    <t>136,25</t>
  </si>
  <si>
    <t>296,60</t>
  </si>
  <si>
    <t>134,08</t>
  </si>
  <si>
    <t>185,46</t>
  </si>
  <si>
    <t>102,32</t>
  </si>
  <si>
    <t>130,03</t>
  </si>
  <si>
    <t>358.142,18</t>
  </si>
  <si>
    <t>405.760,55</t>
  </si>
  <si>
    <t>753.749,21</t>
  </si>
  <si>
    <t>83.365,06</t>
  </si>
  <si>
    <t>74.519,10</t>
  </si>
  <si>
    <t>1.625,61</t>
  </si>
  <si>
    <t>53.828,81</t>
  </si>
  <si>
    <t>63.137,56</t>
  </si>
  <si>
    <t>76.898,31</t>
  </si>
  <si>
    <t>89.040,15</t>
  </si>
  <si>
    <t>47.935,98</t>
  </si>
  <si>
    <t>46.786,55</t>
  </si>
  <si>
    <t>67.233,40</t>
  </si>
  <si>
    <t>43.710,62</t>
  </si>
  <si>
    <t>36.501,85</t>
  </si>
  <si>
    <t>62.568,26</t>
  </si>
  <si>
    <t>55.707,31</t>
  </si>
  <si>
    <t>66.970,86</t>
  </si>
  <si>
    <t>39.366,83</t>
  </si>
  <si>
    <t>175,40</t>
  </si>
  <si>
    <t>200,04</t>
  </si>
  <si>
    <t>199,61</t>
  </si>
  <si>
    <t>2.544,27</t>
  </si>
  <si>
    <t>2.904,56</t>
  </si>
  <si>
    <t>5.057,28</t>
  </si>
  <si>
    <t>626.266,67</t>
  </si>
  <si>
    <t>1.204.358,98</t>
  </si>
  <si>
    <t>2.047.410,27</t>
  </si>
  <si>
    <t>125.480,08</t>
  </si>
  <si>
    <t>197.640,62</t>
  </si>
  <si>
    <t>731.921,87</t>
  </si>
  <si>
    <t>49.410,15</t>
  </si>
  <si>
    <t>69.500,00</t>
  </si>
  <si>
    <t>162.456,25</t>
  </si>
  <si>
    <t>46,98</t>
  </si>
  <si>
    <t>3.199,52</t>
  </si>
  <si>
    <t>2.898,04</t>
  </si>
  <si>
    <t>1.712,87</t>
  </si>
  <si>
    <t>1.803,98</t>
  </si>
  <si>
    <t>110.689,78</t>
  </si>
  <si>
    <t>117.756,29</t>
  </si>
  <si>
    <t>713,49</t>
  </si>
  <si>
    <t>1.185,81</t>
  </si>
  <si>
    <t>1.668,17</t>
  </si>
  <si>
    <t>522,56</t>
  </si>
  <si>
    <t>136,67</t>
  </si>
  <si>
    <t>146,71</t>
  </si>
  <si>
    <t>180,88</t>
  </si>
  <si>
    <t>2.693,20</t>
  </si>
  <si>
    <t>3.517,24</t>
  </si>
  <si>
    <t>55,90</t>
  </si>
  <si>
    <t>32,63</t>
  </si>
  <si>
    <t>14,19</t>
  </si>
  <si>
    <t>17,85</t>
  </si>
  <si>
    <t>16,11</t>
  </si>
  <si>
    <t>2.852,62</t>
  </si>
  <si>
    <t>12,64</t>
  </si>
  <si>
    <t>18,78</t>
  </si>
  <si>
    <t>10,95</t>
  </si>
  <si>
    <t>10,40</t>
  </si>
  <si>
    <t>4,69</t>
  </si>
  <si>
    <t>9,63</t>
  </si>
  <si>
    <t>1.229,46</t>
  </si>
  <si>
    <t>92,49</t>
  </si>
  <si>
    <t>488,22</t>
  </si>
  <si>
    <t>831,24</t>
  </si>
  <si>
    <t>28,31</t>
  </si>
  <si>
    <t>119,42</t>
  </si>
  <si>
    <t>227,86</t>
  </si>
  <si>
    <t>183,53</t>
  </si>
  <si>
    <t>169,25</t>
  </si>
  <si>
    <t>321,47</t>
  </si>
  <si>
    <t>170,84</t>
  </si>
  <si>
    <t>474,56</t>
  </si>
  <si>
    <t>341,25</t>
  </si>
  <si>
    <t>158,30</t>
  </si>
  <si>
    <t>186,17</t>
  </si>
  <si>
    <t>387,86</t>
  </si>
  <si>
    <t>291,26</t>
  </si>
  <si>
    <t>455,10</t>
  </si>
  <si>
    <t>703,94</t>
  </si>
  <si>
    <t>402,19</t>
  </si>
  <si>
    <t>619,51</t>
  </si>
  <si>
    <t>513,76</t>
  </si>
  <si>
    <t>714,72</t>
  </si>
  <si>
    <t>884,72</t>
  </si>
  <si>
    <t>294,79</t>
  </si>
  <si>
    <t>346,27</t>
  </si>
  <si>
    <t>286,79</t>
  </si>
  <si>
    <t>408,33</t>
  </si>
  <si>
    <t>301,60</t>
  </si>
  <si>
    <t>483,79</t>
  </si>
  <si>
    <t>335,69</t>
  </si>
  <si>
    <t>379,41</t>
  </si>
  <si>
    <t>473,21</t>
  </si>
  <si>
    <t>533,16</t>
  </si>
  <si>
    <t>874,26</t>
  </si>
  <si>
    <t>1.096,70</t>
  </si>
  <si>
    <t>1.352,46</t>
  </si>
  <si>
    <t>608,88</t>
  </si>
  <si>
    <t>455,70</t>
  </si>
  <si>
    <t>551,04</t>
  </si>
  <si>
    <t>609,28</t>
  </si>
  <si>
    <t>645,32</t>
  </si>
  <si>
    <t>617,75</t>
  </si>
  <si>
    <t>556,21</t>
  </si>
  <si>
    <t>698,54</t>
  </si>
  <si>
    <t>846,01</t>
  </si>
  <si>
    <t>671,44</t>
  </si>
  <si>
    <t>850,97</t>
  </si>
  <si>
    <t>523,20</t>
  </si>
  <si>
    <t>527,20</t>
  </si>
  <si>
    <t>255,64</t>
  </si>
  <si>
    <t>132,58</t>
  </si>
  <si>
    <t>172,78</t>
  </si>
  <si>
    <t>344,86</t>
  </si>
  <si>
    <t>743,48</t>
  </si>
  <si>
    <t>344,80</t>
  </si>
  <si>
    <t>718,34</t>
  </si>
  <si>
    <t>269,74</t>
  </si>
  <si>
    <t>2.486,03</t>
  </si>
  <si>
    <t>11,06</t>
  </si>
  <si>
    <t>38,90</t>
  </si>
  <si>
    <t>103,93</t>
  </si>
  <si>
    <t>121,24</t>
  </si>
  <si>
    <t>38,20</t>
  </si>
  <si>
    <t>101,35</t>
  </si>
  <si>
    <t>117,76</t>
  </si>
  <si>
    <t>2,51</t>
  </si>
  <si>
    <t>97,88</t>
  </si>
  <si>
    <t>65,27</t>
  </si>
  <si>
    <t>4,84</t>
  </si>
  <si>
    <t>152,49</t>
  </si>
  <si>
    <t>1,46</t>
  </si>
  <si>
    <t>72,28</t>
  </si>
  <si>
    <t>13,91</t>
  </si>
  <si>
    <t>19,02</t>
  </si>
  <si>
    <t>6,91</t>
  </si>
  <si>
    <t>10,27</t>
  </si>
  <si>
    <t>18,52</t>
  </si>
  <si>
    <t>83,51</t>
  </si>
  <si>
    <t>9,53</t>
  </si>
  <si>
    <t>11,05</t>
  </si>
  <si>
    <t>25,32</t>
  </si>
  <si>
    <t>15,01</t>
  </si>
  <si>
    <t>26,39</t>
  </si>
  <si>
    <t>9,03</t>
  </si>
  <si>
    <t>10,63</t>
  </si>
  <si>
    <t>27,12</t>
  </si>
  <si>
    <t>20,04</t>
  </si>
  <si>
    <t>8,58</t>
  </si>
  <si>
    <t>13,70</t>
  </si>
  <si>
    <t>17,89</t>
  </si>
  <si>
    <t>8,90</t>
  </si>
  <si>
    <t>13,04</t>
  </si>
  <si>
    <t>45,39</t>
  </si>
  <si>
    <t>58,47</t>
  </si>
  <si>
    <t>139,45</t>
  </si>
  <si>
    <t>52,03</t>
  </si>
  <si>
    <t>61,06</t>
  </si>
  <si>
    <t>15,78</t>
  </si>
  <si>
    <t>18,54</t>
  </si>
  <si>
    <t>302,18</t>
  </si>
  <si>
    <t>15,71</t>
  </si>
  <si>
    <t>33,45</t>
  </si>
  <si>
    <t>56,20</t>
  </si>
  <si>
    <t>12,26</t>
  </si>
  <si>
    <t>9,47</t>
  </si>
  <si>
    <t>75,50</t>
  </si>
  <si>
    <t>33,16</t>
  </si>
  <si>
    <t>30,97</t>
  </si>
  <si>
    <t>87,89</t>
  </si>
  <si>
    <t>99,11</t>
  </si>
  <si>
    <t>21,19</t>
  </si>
  <si>
    <t>46,80</t>
  </si>
  <si>
    <t>271,21</t>
  </si>
  <si>
    <t>408,45</t>
  </si>
  <si>
    <t>568,95</t>
  </si>
  <si>
    <t>336,64</t>
  </si>
  <si>
    <t>421,47</t>
  </si>
  <si>
    <t>584,56</t>
  </si>
  <si>
    <t>772,11</t>
  </si>
  <si>
    <t>230,86</t>
  </si>
  <si>
    <t>267,78</t>
  </si>
  <si>
    <t>294,12</t>
  </si>
  <si>
    <t>60,39</t>
  </si>
  <si>
    <t>89,85</t>
  </si>
  <si>
    <t>338,14</t>
  </si>
  <si>
    <t>279,75</t>
  </si>
  <si>
    <t>242,49</t>
  </si>
  <si>
    <t>51,78</t>
  </si>
  <si>
    <t>74,58</t>
  </si>
  <si>
    <t>81,78</t>
  </si>
  <si>
    <t>139,52</t>
  </si>
  <si>
    <t>120,06</t>
  </si>
  <si>
    <t>164,64</t>
  </si>
  <si>
    <t>164,09</t>
  </si>
  <si>
    <t>55,65</t>
  </si>
  <si>
    <t>26,79</t>
  </si>
  <si>
    <t>326,22</t>
  </si>
  <si>
    <t>287,41</t>
  </si>
  <si>
    <t>311,13</t>
  </si>
  <si>
    <t>290,37</t>
  </si>
  <si>
    <t>314,10</t>
  </si>
  <si>
    <t>293,34</t>
  </si>
  <si>
    <t>328,95</t>
  </si>
  <si>
    <t>308,19</t>
  </si>
  <si>
    <t>314,35</t>
  </si>
  <si>
    <t>356,35</t>
  </si>
  <si>
    <t>367,74</t>
  </si>
  <si>
    <t>337,96</t>
  </si>
  <si>
    <t>349,82</t>
  </si>
  <si>
    <t>391,46</t>
  </si>
  <si>
    <t>392,74</t>
  </si>
  <si>
    <t>436,72</t>
  </si>
  <si>
    <t>402,97</t>
  </si>
  <si>
    <t>473,76</t>
  </si>
  <si>
    <t>30,70</t>
  </si>
  <si>
    <t>36,34</t>
  </si>
  <si>
    <t>28,15</t>
  </si>
  <si>
    <t>33,00</t>
  </si>
  <si>
    <t>34,40</t>
  </si>
  <si>
    <t>34,27</t>
  </si>
  <si>
    <t>37,73</t>
  </si>
  <si>
    <t>39,65</t>
  </si>
  <si>
    <t>47,96</t>
  </si>
  <si>
    <t>466,54</t>
  </si>
  <si>
    <t>26,52</t>
  </si>
  <si>
    <t>125,25</t>
  </si>
  <si>
    <t>65,00</t>
  </si>
  <si>
    <t>48,44</t>
  </si>
  <si>
    <t>32,51</t>
  </si>
  <si>
    <t>37,59</t>
  </si>
  <si>
    <t>43,83</t>
  </si>
  <si>
    <t>36,50</t>
  </si>
  <si>
    <t>30,77</t>
  </si>
  <si>
    <t>60,22</t>
  </si>
  <si>
    <t>1.799,00</t>
  </si>
  <si>
    <t>125,71</t>
  </si>
  <si>
    <t>128,15</t>
  </si>
  <si>
    <t>184,57</t>
  </si>
  <si>
    <t>202,48</t>
  </si>
  <si>
    <t>97,07</t>
  </si>
  <si>
    <t>80,00</t>
  </si>
  <si>
    <t>87,12</t>
  </si>
  <si>
    <t>127,27</t>
  </si>
  <si>
    <t>228,20</t>
  </si>
  <si>
    <t>231,61</t>
  </si>
  <si>
    <t>2.557,67</t>
  </si>
  <si>
    <t>95.200,00</t>
  </si>
  <si>
    <t>80.840,85</t>
  </si>
  <si>
    <t>135.337,76</t>
  </si>
  <si>
    <t>229.689,78</t>
  </si>
  <si>
    <t>19,42</t>
  </si>
  <si>
    <t>3.522,14</t>
  </si>
  <si>
    <t>582,51</t>
  </si>
  <si>
    <t>979,59</t>
  </si>
  <si>
    <t>300,00</t>
  </si>
  <si>
    <t>505,00</t>
  </si>
  <si>
    <t>394,53</t>
  </si>
  <si>
    <t>631,25</t>
  </si>
  <si>
    <t>573,38</t>
  </si>
  <si>
    <t>49,78</t>
  </si>
  <si>
    <t>38,57</t>
  </si>
  <si>
    <t>418,61</t>
  </si>
  <si>
    <t>38,32</t>
  </si>
  <si>
    <t>121,13</t>
  </si>
  <si>
    <t>128,56</t>
  </si>
  <si>
    <t>30,34</t>
  </si>
  <si>
    <t>884,15</t>
  </si>
  <si>
    <t>22,94</t>
  </si>
  <si>
    <t>30,69</t>
  </si>
  <si>
    <t>47,19</t>
  </si>
  <si>
    <t>44,32</t>
  </si>
  <si>
    <t>62,68</t>
  </si>
  <si>
    <t>167,84</t>
  </si>
  <si>
    <t>72,80</t>
  </si>
  <si>
    <t>79,46</t>
  </si>
  <si>
    <t>61,41</t>
  </si>
  <si>
    <t>220,14</t>
  </si>
  <si>
    <t>28,38</t>
  </si>
  <si>
    <t>96,30</t>
  </si>
  <si>
    <t>61,32</t>
  </si>
  <si>
    <t>94,45</t>
  </si>
  <si>
    <t>258,50</t>
  </si>
  <si>
    <t>192,12</t>
  </si>
  <si>
    <t>12,67</t>
  </si>
  <si>
    <t>26,25</t>
  </si>
  <si>
    <t>86,05</t>
  </si>
  <si>
    <t>131,75</t>
  </si>
  <si>
    <t>41,69</t>
  </si>
  <si>
    <t>92,01</t>
  </si>
  <si>
    <t>164,12</t>
  </si>
  <si>
    <t>298,95</t>
  </si>
  <si>
    <t>410,31</t>
  </si>
  <si>
    <t>27,93</t>
  </si>
  <si>
    <t>8,80</t>
  </si>
  <si>
    <t>68,82</t>
  </si>
  <si>
    <t>112,52</t>
  </si>
  <si>
    <t>188,09</t>
  </si>
  <si>
    <t>14,14</t>
  </si>
  <si>
    <t>41,37</t>
  </si>
  <si>
    <t>25,99</t>
  </si>
  <si>
    <t>47,12</t>
  </si>
  <si>
    <t>7,70</t>
  </si>
  <si>
    <t>9,55</t>
  </si>
  <si>
    <t>38,61</t>
  </si>
  <si>
    <t>58,25</t>
  </si>
  <si>
    <t>91,86</t>
  </si>
  <si>
    <t>167,36</t>
  </si>
  <si>
    <t>276,04</t>
  </si>
  <si>
    <t>41,23</t>
  </si>
  <si>
    <t>23,50</t>
  </si>
  <si>
    <t>62,82</t>
  </si>
  <si>
    <t>108,47</t>
  </si>
  <si>
    <t>27,33</t>
  </si>
  <si>
    <t>86,72</t>
  </si>
  <si>
    <t>117,28</t>
  </si>
  <si>
    <t>10,49</t>
  </si>
  <si>
    <t>20,60</t>
  </si>
  <si>
    <t>98,83</t>
  </si>
  <si>
    <t>161,21</t>
  </si>
  <si>
    <t>8,03</t>
  </si>
  <si>
    <t>6,62</t>
  </si>
  <si>
    <t>21,32</t>
  </si>
  <si>
    <t>67,51</t>
  </si>
  <si>
    <t>33,60</t>
  </si>
  <si>
    <t>91,39</t>
  </si>
  <si>
    <t>10,80</t>
  </si>
  <si>
    <t>15,72</t>
  </si>
  <si>
    <t>1,25</t>
  </si>
  <si>
    <t>10,51</t>
  </si>
  <si>
    <t>23,94</t>
  </si>
  <si>
    <t>3,55</t>
  </si>
  <si>
    <t>70,45</t>
  </si>
  <si>
    <t>27,28</t>
  </si>
  <si>
    <t>44,03</t>
  </si>
  <si>
    <t>51,66</t>
  </si>
  <si>
    <t>31,84</t>
  </si>
  <si>
    <t>4,89</t>
  </si>
  <si>
    <t>25,30</t>
  </si>
  <si>
    <t>6,77</t>
  </si>
  <si>
    <t>3,63</t>
  </si>
  <si>
    <t>16,38</t>
  </si>
  <si>
    <t>1.691,86</t>
  </si>
  <si>
    <t>38,82</t>
  </si>
  <si>
    <t>133,79</t>
  </si>
  <si>
    <t>26,15</t>
  </si>
  <si>
    <t>2.248,95</t>
  </si>
  <si>
    <t>8,47</t>
  </si>
  <si>
    <t>42,12</t>
  </si>
  <si>
    <t>43,92</t>
  </si>
  <si>
    <t>88,80</t>
  </si>
  <si>
    <t>923,25</t>
  </si>
  <si>
    <t>19,98</t>
  </si>
  <si>
    <t>49,60</t>
  </si>
  <si>
    <t>351,56</t>
  </si>
  <si>
    <t>479,92</t>
  </si>
  <si>
    <t>140,54</t>
  </si>
  <si>
    <t>36,98</t>
  </si>
  <si>
    <t>61,78</t>
  </si>
  <si>
    <t>197,53</t>
  </si>
  <si>
    <t>220,00</t>
  </si>
  <si>
    <t>271,18</t>
  </si>
  <si>
    <t>337,62</t>
  </si>
  <si>
    <t>360,49</t>
  </si>
  <si>
    <t>325,64</t>
  </si>
  <si>
    <t>388,26</t>
  </si>
  <si>
    <t>392,07</t>
  </si>
  <si>
    <t>511,88</t>
  </si>
  <si>
    <t>550,00</t>
  </si>
  <si>
    <t>668,71</t>
  </si>
  <si>
    <t>762,37</t>
  </si>
  <si>
    <t>571,73</t>
  </si>
  <si>
    <t>286,30</t>
  </si>
  <si>
    <t>503.908,02</t>
  </si>
  <si>
    <t>448.000,00</t>
  </si>
  <si>
    <t>100,35</t>
  </si>
  <si>
    <t>159,18</t>
  </si>
  <si>
    <t>31,78</t>
  </si>
  <si>
    <t>32,88</t>
  </si>
  <si>
    <t>58,76</t>
  </si>
  <si>
    <t>18,48</t>
  </si>
  <si>
    <t>14,60</t>
  </si>
  <si>
    <t>18,70</t>
  </si>
  <si>
    <t>27,68</t>
  </si>
  <si>
    <t>37,41</t>
  </si>
  <si>
    <t>505.925,24</t>
  </si>
  <si>
    <t>34.252,73</t>
  </si>
  <si>
    <t>14.339,10</t>
  </si>
  <si>
    <t>9.956,12</t>
  </si>
  <si>
    <t>142.316,96</t>
  </si>
  <si>
    <t>14.375,23</t>
  </si>
  <si>
    <t>596,70</t>
  </si>
  <si>
    <t>2.625,35</t>
  </si>
  <si>
    <t>2.624,40</t>
  </si>
  <si>
    <t>17,17</t>
  </si>
  <si>
    <t>5.400,00</t>
  </si>
  <si>
    <t>10.067,63</t>
  </si>
  <si>
    <t>11.585,27</t>
  </si>
  <si>
    <t>10.942,12</t>
  </si>
  <si>
    <t>12.311,37</t>
  </si>
  <si>
    <t>22.653,77</t>
  </si>
  <si>
    <t>12.669,68</t>
  </si>
  <si>
    <t>12.430,89</t>
  </si>
  <si>
    <t>52,76</t>
  </si>
  <si>
    <t>69,25</t>
  </si>
  <si>
    <t>13,85</t>
  </si>
  <si>
    <t>43,38</t>
  </si>
  <si>
    <t>86,96</t>
  </si>
  <si>
    <t>30,33</t>
  </si>
  <si>
    <t>119,55</t>
  </si>
  <si>
    <t>843,87</t>
  </si>
  <si>
    <t>860,95</t>
  </si>
  <si>
    <t>3.589,56</t>
  </si>
  <si>
    <t>2.689,77</t>
  </si>
  <si>
    <t>2.105,15</t>
  </si>
  <si>
    <t>18,05</t>
  </si>
  <si>
    <t>17,50</t>
  </si>
  <si>
    <t>4.900,00</t>
  </si>
  <si>
    <t>42,52</t>
  </si>
  <si>
    <t>7.523,94</t>
  </si>
  <si>
    <t>10.474,06</t>
  </si>
  <si>
    <t>445,62</t>
  </si>
  <si>
    <t>531,60</t>
  </si>
  <si>
    <t>587,54</t>
  </si>
  <si>
    <t>283,53</t>
  </si>
  <si>
    <t>305,36</t>
  </si>
  <si>
    <t>180.000,00</t>
  </si>
  <si>
    <t>277.792,81</t>
  </si>
  <si>
    <t>273.238,83</t>
  </si>
  <si>
    <t>333.351,37</t>
  </si>
  <si>
    <t>343.380,51</t>
  </si>
  <si>
    <t>75,38</t>
  </si>
  <si>
    <t>62,39</t>
  </si>
  <si>
    <t>152,91</t>
  </si>
  <si>
    <t>247,57</t>
  </si>
  <si>
    <t>7.705,86</t>
  </si>
  <si>
    <t>8.150,24</t>
  </si>
  <si>
    <t>9.697,69</t>
  </si>
  <si>
    <t>189,67</t>
  </si>
  <si>
    <t>38.572,08</t>
  </si>
  <si>
    <t>36,16</t>
  </si>
  <si>
    <t>172,51</t>
  </si>
  <si>
    <t>163,71</t>
  </si>
  <si>
    <t>126,62</t>
  </si>
  <si>
    <t>107,77</t>
  </si>
  <si>
    <t>901,75</t>
  </si>
  <si>
    <t>2.328,50</t>
  </si>
  <si>
    <t>2.556,46</t>
  </si>
  <si>
    <t>15,85</t>
  </si>
  <si>
    <t>2.807,49</t>
  </si>
  <si>
    <t>217,84</t>
  </si>
  <si>
    <t>2.081,33</t>
  </si>
  <si>
    <t>5.560,93</t>
  </si>
  <si>
    <t>2.763,98</t>
  </si>
  <si>
    <t>2.597,81</t>
  </si>
  <si>
    <t>3.203,40</t>
  </si>
  <si>
    <t>520.000,00</t>
  </si>
  <si>
    <t>646.164,84</t>
  </si>
  <si>
    <t>680.171,85</t>
  </si>
  <si>
    <t>2.573,31</t>
  </si>
  <si>
    <t>1.276,02</t>
  </si>
  <si>
    <t>1.051,19</t>
  </si>
  <si>
    <t>1.028,33</t>
  </si>
  <si>
    <t>3.167,36</t>
  </si>
  <si>
    <t>13,87</t>
  </si>
  <si>
    <t>2.987,62</t>
  </si>
  <si>
    <t>19,65</t>
  </si>
  <si>
    <t>4.229,79</t>
  </si>
  <si>
    <t>2.931,82</t>
  </si>
  <si>
    <t>3.823,80</t>
  </si>
  <si>
    <t>3.343,96</t>
  </si>
  <si>
    <t>2.078,33</t>
  </si>
  <si>
    <t>29,14</t>
  </si>
  <si>
    <t>24,54</t>
  </si>
  <si>
    <t>51,72</t>
  </si>
  <si>
    <t>124,13</t>
  </si>
  <si>
    <t>38,27</t>
  </si>
  <si>
    <t>78,62</t>
  </si>
  <si>
    <t>242,63</t>
  </si>
  <si>
    <t>256,24</t>
  </si>
  <si>
    <t>246,63</t>
  </si>
  <si>
    <t>5.099,77</t>
  </si>
  <si>
    <t>3,40</t>
  </si>
  <si>
    <t>32,42</t>
  </si>
  <si>
    <t>21,18</t>
  </si>
  <si>
    <t>52,74</t>
  </si>
  <si>
    <t>84,91</t>
  </si>
  <si>
    <t>187,44</t>
  </si>
  <si>
    <t>311,43</t>
  </si>
  <si>
    <t>17,98</t>
  </si>
  <si>
    <t>14,47</t>
  </si>
  <si>
    <t>44,91</t>
  </si>
  <si>
    <t>27,13</t>
  </si>
  <si>
    <t>5,41</t>
  </si>
  <si>
    <t>82,02</t>
  </si>
  <si>
    <t>72,43</t>
  </si>
  <si>
    <t>15,47</t>
  </si>
  <si>
    <t>2.873,44</t>
  </si>
  <si>
    <t>5,92</t>
  </si>
  <si>
    <t>3,89</t>
  </si>
  <si>
    <t>3.231,08</t>
  </si>
  <si>
    <t>2.349,22</t>
  </si>
  <si>
    <t>2.267,08</t>
  </si>
  <si>
    <t>14,17</t>
  </si>
  <si>
    <t>2.510,31</t>
  </si>
  <si>
    <t>16,34</t>
  </si>
  <si>
    <t>2.891,36</t>
  </si>
  <si>
    <t>2.386,03</t>
  </si>
  <si>
    <t>20,53</t>
  </si>
  <si>
    <t>3.635,85</t>
  </si>
  <si>
    <t>15,27</t>
  </si>
  <si>
    <t>2.702,04</t>
  </si>
  <si>
    <t>2.244,01</t>
  </si>
  <si>
    <t>2.940,63</t>
  </si>
  <si>
    <t>20,38</t>
  </si>
  <si>
    <t>3.607,63</t>
  </si>
  <si>
    <t>17,82</t>
  </si>
  <si>
    <t>3.155,23</t>
  </si>
  <si>
    <t>3.035,92</t>
  </si>
  <si>
    <t>2.335,67</t>
  </si>
  <si>
    <t>2.840,52</t>
  </si>
  <si>
    <t>2.607,14</t>
  </si>
  <si>
    <t>319.680,00</t>
  </si>
  <si>
    <t>360.000,00</t>
  </si>
  <si>
    <t>499.199,97</t>
  </si>
  <si>
    <t>568.319,97</t>
  </si>
  <si>
    <t>331.679,98</t>
  </si>
  <si>
    <t>33,67</t>
  </si>
  <si>
    <t>103,65</t>
  </si>
  <si>
    <t>136,65</t>
  </si>
  <si>
    <t>157,29</t>
  </si>
  <si>
    <t>1.278,22</t>
  </si>
  <si>
    <t>61,02</t>
  </si>
  <si>
    <t>180,11</t>
  </si>
  <si>
    <t>69,38</t>
  </si>
  <si>
    <t>5,68</t>
  </si>
  <si>
    <t>12,32</t>
  </si>
  <si>
    <t>11,34</t>
  </si>
  <si>
    <t>2,85</t>
  </si>
  <si>
    <t>16,41</t>
  </si>
  <si>
    <t>28,26</t>
  </si>
  <si>
    <t>68,00</t>
  </si>
  <si>
    <t>28,13</t>
  </si>
  <si>
    <t>111,38</t>
  </si>
  <si>
    <t>48,32</t>
  </si>
  <si>
    <t>1.142,86</t>
  </si>
  <si>
    <t>14,88</t>
  </si>
  <si>
    <t>92,83</t>
  </si>
  <si>
    <t>149,00</t>
  </si>
  <si>
    <t>133,14</t>
  </si>
  <si>
    <t>155,34</t>
  </si>
  <si>
    <t>241,62</t>
  </si>
  <si>
    <t>447,40</t>
  </si>
  <si>
    <t>283,36</t>
  </si>
  <si>
    <t>499,00</t>
  </si>
  <si>
    <t>2.879,50</t>
  </si>
  <si>
    <t>173,35</t>
  </si>
  <si>
    <t>302,14</t>
  </si>
  <si>
    <t>253,62</t>
  </si>
  <si>
    <t>407,45</t>
  </si>
  <si>
    <t>17,66</t>
  </si>
  <si>
    <t>78,98</t>
  </si>
  <si>
    <t>73,79</t>
  </si>
  <si>
    <t>75,84</t>
  </si>
  <si>
    <t>73,18</t>
  </si>
  <si>
    <t>70,72</t>
  </si>
  <si>
    <t>67,97</t>
  </si>
  <si>
    <t>34,56</t>
  </si>
  <si>
    <t>20,56</t>
  </si>
  <si>
    <t>19,50</t>
  </si>
  <si>
    <t>62,53</t>
  </si>
  <si>
    <t>65,59</t>
  </si>
  <si>
    <t>70,84</t>
  </si>
  <si>
    <t>76,17</t>
  </si>
  <si>
    <t>105,44</t>
  </si>
  <si>
    <t>9.023,45</t>
  </si>
  <si>
    <t>77,43</t>
  </si>
  <si>
    <t>133,41</t>
  </si>
  <si>
    <t>6,17</t>
  </si>
  <si>
    <t>211,43</t>
  </si>
  <si>
    <t>6,15</t>
  </si>
  <si>
    <t>266,89</t>
  </si>
  <si>
    <t>413,79</t>
  </si>
  <si>
    <t>26,09</t>
  </si>
  <si>
    <t>137,75</t>
  </si>
  <si>
    <t>62,26</t>
  </si>
  <si>
    <t>1.882.177,61</t>
  </si>
  <si>
    <t>2.926.710,50</t>
  </si>
  <si>
    <t>716.539,49</t>
  </si>
  <si>
    <t>36.364,86</t>
  </si>
  <si>
    <t>5.240,55</t>
  </si>
  <si>
    <t>16.405,20</t>
  </si>
  <si>
    <t>8.972,23</t>
  </si>
  <si>
    <t>613.698,40</t>
  </si>
  <si>
    <t>393.087,50</t>
  </si>
  <si>
    <t>410.132,46</t>
  </si>
  <si>
    <t>84,40</t>
  </si>
  <si>
    <t>138,00</t>
  </si>
  <si>
    <t>48,08</t>
  </si>
  <si>
    <t>33,82</t>
  </si>
  <si>
    <t>35,43</t>
  </si>
  <si>
    <t>27,27</t>
  </si>
  <si>
    <t>2.762,66</t>
  </si>
  <si>
    <t>40,44</t>
  </si>
  <si>
    <t>184,20</t>
  </si>
  <si>
    <t>111,88</t>
  </si>
  <si>
    <t>30,76</t>
  </si>
  <si>
    <t>179,31</t>
  </si>
  <si>
    <t>204,18</t>
  </si>
  <si>
    <t>57,32</t>
  </si>
  <si>
    <t>55,00</t>
  </si>
  <si>
    <t>196,50</t>
  </si>
  <si>
    <t>148,30</t>
  </si>
  <si>
    <t>189,49</t>
  </si>
  <si>
    <t>214,21</t>
  </si>
  <si>
    <t>76,40</t>
  </si>
  <si>
    <t>90,08</t>
  </si>
  <si>
    <t>105,60</t>
  </si>
  <si>
    <t>61,51</t>
  </si>
  <si>
    <t>79,20</t>
  </si>
  <si>
    <t>146,08</t>
  </si>
  <si>
    <t>78,32</t>
  </si>
  <si>
    <t>86,24</t>
  </si>
  <si>
    <t>66,00</t>
  </si>
  <si>
    <t>122,97</t>
  </si>
  <si>
    <t>117,13</t>
  </si>
  <si>
    <t>304,47</t>
  </si>
  <si>
    <t>271,09</t>
  </si>
  <si>
    <t>102,52</t>
  </si>
  <si>
    <t>156,54</t>
  </si>
  <si>
    <t>291,87</t>
  </si>
  <si>
    <t>55,97</t>
  </si>
  <si>
    <t>77,55</t>
  </si>
  <si>
    <t>47,51</t>
  </si>
  <si>
    <t>38,89</t>
  </si>
  <si>
    <t>32,79</t>
  </si>
  <si>
    <t>13,39</t>
  </si>
  <si>
    <t>1.128,01</t>
  </si>
  <si>
    <t>708,53</t>
  </si>
  <si>
    <t>235,00</t>
  </si>
  <si>
    <t>19,68</t>
  </si>
  <si>
    <t>542,85</t>
  </si>
  <si>
    <t>676,80</t>
  </si>
  <si>
    <t>35,25</t>
  </si>
  <si>
    <t>1.657,13</t>
  </si>
  <si>
    <t>86,47</t>
  </si>
  <si>
    <t>51,99</t>
  </si>
  <si>
    <t>43,13</t>
  </si>
  <si>
    <t>25,12</t>
  </si>
  <si>
    <t>65,38</t>
  </si>
  <si>
    <t>62,92</t>
  </si>
  <si>
    <t>64,57</t>
  </si>
  <si>
    <t>8.508,09</t>
  </si>
  <si>
    <t>25,62</t>
  </si>
  <si>
    <t>197,10</t>
  </si>
  <si>
    <t>4,44</t>
  </si>
  <si>
    <t>186,30</t>
  </si>
  <si>
    <t>994,13</t>
  </si>
  <si>
    <t>447,15</t>
  </si>
  <si>
    <t>553,00</t>
  </si>
  <si>
    <t>602,32</t>
  </si>
  <si>
    <t>488,38</t>
  </si>
  <si>
    <t>337,28</t>
  </si>
  <si>
    <t>617,62</t>
  </si>
  <si>
    <t>480,56</t>
  </si>
  <si>
    <t>312,85</t>
  </si>
  <si>
    <t>333,00</t>
  </si>
  <si>
    <t>425,10</t>
  </si>
  <si>
    <t>528,54</t>
  </si>
  <si>
    <t>359,57</t>
  </si>
  <si>
    <t>242,73</t>
  </si>
  <si>
    <t>593,91</t>
  </si>
  <si>
    <t>493,26</t>
  </si>
  <si>
    <t>343,29</t>
  </si>
  <si>
    <t>88,47</t>
  </si>
  <si>
    <t>95,28</t>
  </si>
  <si>
    <t>100,83</t>
  </si>
  <si>
    <t>77,67</t>
  </si>
  <si>
    <t>201,54</t>
  </si>
  <si>
    <t>174,97</t>
  </si>
  <si>
    <t>164,41</t>
  </si>
  <si>
    <t>170,46</t>
  </si>
  <si>
    <t>166,07</t>
  </si>
  <si>
    <t>117,44</t>
  </si>
  <si>
    <t>183,75</t>
  </si>
  <si>
    <t>201,66</t>
  </si>
  <si>
    <t>200,00</t>
  </si>
  <si>
    <t>177,34</t>
  </si>
  <si>
    <t>188,40</t>
  </si>
  <si>
    <t>107,68</t>
  </si>
  <si>
    <t>260,97</t>
  </si>
  <si>
    <t>185,05</t>
  </si>
  <si>
    <t>283,51</t>
  </si>
  <si>
    <t>312,13</t>
  </si>
  <si>
    <t>648,19</t>
  </si>
  <si>
    <t>25,76</t>
  </si>
  <si>
    <t>212,49</t>
  </si>
  <si>
    <t>617,56</t>
  </si>
  <si>
    <t>474,19</t>
  </si>
  <si>
    <t>430,34</t>
  </si>
  <si>
    <t>885,19</t>
  </si>
  <si>
    <t>567,76</t>
  </si>
  <si>
    <t>168,17</t>
  </si>
  <si>
    <t>1.131,63</t>
  </si>
  <si>
    <t>1.286,17</t>
  </si>
  <si>
    <t>1.093,87</t>
  </si>
  <si>
    <t>1.092,28</t>
  </si>
  <si>
    <t>815,00</t>
  </si>
  <si>
    <t>825,35</t>
  </si>
  <si>
    <t>1.143,40</t>
  </si>
  <si>
    <t>281,42</t>
  </si>
  <si>
    <t>668,92</t>
  </si>
  <si>
    <t>550,19</t>
  </si>
  <si>
    <t>766,16</t>
  </si>
  <si>
    <t>540,54</t>
  </si>
  <si>
    <t>768,50</t>
  </si>
  <si>
    <t>598,15</t>
  </si>
  <si>
    <t>977,96</t>
  </si>
  <si>
    <t>1.632,54</t>
  </si>
  <si>
    <t>764,85</t>
  </si>
  <si>
    <t>1.055,43</t>
  </si>
  <si>
    <t>820,09</t>
  </si>
  <si>
    <t>657,71</t>
  </si>
  <si>
    <t>546,00</t>
  </si>
  <si>
    <t>444,99</t>
  </si>
  <si>
    <t>586,40</t>
  </si>
  <si>
    <t>871,75</t>
  </si>
  <si>
    <t>912,91</t>
  </si>
  <si>
    <t>166,58</t>
  </si>
  <si>
    <t>627,90</t>
  </si>
  <si>
    <t>1.506,96</t>
  </si>
  <si>
    <t>245,24</t>
  </si>
  <si>
    <t>53,65</t>
  </si>
  <si>
    <t>51,42</t>
  </si>
  <si>
    <t>56,82</t>
  </si>
  <si>
    <t>84,90</t>
  </si>
  <si>
    <t>88,96</t>
  </si>
  <si>
    <t>66,96</t>
  </si>
  <si>
    <t>8,50</t>
  </si>
  <si>
    <t>3.137,00</t>
  </si>
  <si>
    <t>205,98</t>
  </si>
  <si>
    <t>584,83</t>
  </si>
  <si>
    <t>50.138,91</t>
  </si>
  <si>
    <t>66.458,88</t>
  </si>
  <si>
    <t>398,69</t>
  </si>
  <si>
    <t>49,52</t>
  </si>
  <si>
    <t>42,80</t>
  </si>
  <si>
    <t>2,55</t>
  </si>
  <si>
    <t>169,83</t>
  </si>
  <si>
    <t>25,11</t>
  </si>
  <si>
    <t>28,63</t>
  </si>
  <si>
    <t>6,52</t>
  </si>
  <si>
    <t>8,89</t>
  </si>
  <si>
    <t>2.936,39</t>
  </si>
  <si>
    <t>23,73</t>
  </si>
  <si>
    <t>114,51</t>
  </si>
  <si>
    <t>148,42</t>
  </si>
  <si>
    <t>177,97</t>
  </si>
  <si>
    <t>238,15</t>
  </si>
  <si>
    <t>380,90</t>
  </si>
  <si>
    <t>384,99</t>
  </si>
  <si>
    <t>521,01</t>
  </si>
  <si>
    <t>600,77</t>
  </si>
  <si>
    <t>405,89</t>
  </si>
  <si>
    <t>405,99</t>
  </si>
  <si>
    <t>612,57</t>
  </si>
  <si>
    <t>185,72</t>
  </si>
  <si>
    <t>207,34</t>
  </si>
  <si>
    <t>264,92</t>
  </si>
  <si>
    <t>283,27</t>
  </si>
  <si>
    <t>367,71</t>
  </si>
  <si>
    <t>502,39</t>
  </si>
  <si>
    <t>504,70</t>
  </si>
  <si>
    <t>645,94</t>
  </si>
  <si>
    <t>28,68</t>
  </si>
  <si>
    <t>22,43</t>
  </si>
  <si>
    <t>105,16</t>
  </si>
  <si>
    <t>198,58</t>
  </si>
  <si>
    <t>279,95</t>
  </si>
  <si>
    <t>60,17</t>
  </si>
  <si>
    <t>79,90</t>
  </si>
  <si>
    <t>133,20</t>
  </si>
  <si>
    <t>67,83</t>
  </si>
  <si>
    <t>156,10</t>
  </si>
  <si>
    <t>29,41</t>
  </si>
  <si>
    <t>68,21</t>
  </si>
  <si>
    <t>107,44</t>
  </si>
  <si>
    <t>27,54</t>
  </si>
  <si>
    <t>8,78</t>
  </si>
  <si>
    <t>13,15</t>
  </si>
  <si>
    <t>32,73</t>
  </si>
  <si>
    <t>82,01</t>
  </si>
  <si>
    <t>112,26</t>
  </si>
  <si>
    <t>51,45</t>
  </si>
  <si>
    <t>70,68</t>
  </si>
  <si>
    <t>58,22</t>
  </si>
  <si>
    <t>66,18</t>
  </si>
  <si>
    <t>3.152.731,53</t>
  </si>
  <si>
    <t>86,10</t>
  </si>
  <si>
    <t>162,41</t>
  </si>
  <si>
    <t>4,90</t>
  </si>
  <si>
    <t>10,39</t>
  </si>
  <si>
    <t>4,27</t>
  </si>
  <si>
    <t>66,46</t>
  </si>
  <si>
    <t>51,19</t>
  </si>
  <si>
    <t>64,93</t>
  </si>
  <si>
    <t>34,21</t>
  </si>
  <si>
    <t>32,58</t>
  </si>
  <si>
    <t>52,36</t>
  </si>
  <si>
    <t>14,95</t>
  </si>
  <si>
    <t>15,16</t>
  </si>
  <si>
    <t>33,26</t>
  </si>
  <si>
    <t>60,91</t>
  </si>
  <si>
    <t>11,02</t>
  </si>
  <si>
    <t>32,02</t>
  </si>
  <si>
    <t>55,09</t>
  </si>
  <si>
    <t>76,74</t>
  </si>
  <si>
    <t>159,15</t>
  </si>
  <si>
    <t>192,68</t>
  </si>
  <si>
    <t>20,28</t>
  </si>
  <si>
    <t>401,48</t>
  </si>
  <si>
    <t>60,58</t>
  </si>
  <si>
    <t>88,10</t>
  </si>
  <si>
    <t>84,23</t>
  </si>
  <si>
    <t>43,87</t>
  </si>
  <si>
    <t>49,49</t>
  </si>
  <si>
    <t>23,63</t>
  </si>
  <si>
    <t>45,15</t>
  </si>
  <si>
    <t>46,67</t>
  </si>
  <si>
    <t>33,59</t>
  </si>
  <si>
    <t>7.759,38</t>
  </si>
  <si>
    <t>16.805,18</t>
  </si>
  <si>
    <t>60,81</t>
  </si>
  <si>
    <t>45,36</t>
  </si>
  <si>
    <t>150,60</t>
  </si>
  <si>
    <t>39,15</t>
  </si>
  <si>
    <t>55,58</t>
  </si>
  <si>
    <t>200.985,36</t>
  </si>
  <si>
    <t>218.000,00</t>
  </si>
  <si>
    <t>225.975,59</t>
  </si>
  <si>
    <t>130,08</t>
  </si>
  <si>
    <t>81,30</t>
  </si>
  <si>
    <t>35,76</t>
  </si>
  <si>
    <t>83,18</t>
  </si>
  <si>
    <t>62,17</t>
  </si>
  <si>
    <t>2.121,05</t>
  </si>
  <si>
    <t>5.764,56</t>
  </si>
  <si>
    <t>477.682,38</t>
  </si>
  <si>
    <t>450.000,00</t>
  </si>
  <si>
    <t>399.141,63</t>
  </si>
  <si>
    <t>299.365,69</t>
  </si>
  <si>
    <t>386.266,05</t>
  </si>
  <si>
    <t>287.935,60</t>
  </si>
  <si>
    <t>393.428,56</t>
  </si>
  <si>
    <t>86.914,30</t>
  </si>
  <si>
    <t>430.714,30</t>
  </si>
  <si>
    <t>353.571,43</t>
  </si>
  <si>
    <t>11,99</t>
  </si>
  <si>
    <t>26,59</t>
  </si>
  <si>
    <t>14.031,17</t>
  </si>
  <si>
    <t>1.921,77</t>
  </si>
  <si>
    <t>1.461,06</t>
  </si>
  <si>
    <t>26,16</t>
  </si>
  <si>
    <t>11,09</t>
  </si>
  <si>
    <t>15,13</t>
  </si>
  <si>
    <t>41,90</t>
  </si>
  <si>
    <t>179,70</t>
  </si>
  <si>
    <t>236,50</t>
  </si>
  <si>
    <t>14,53</t>
  </si>
  <si>
    <t>86,54</t>
  </si>
  <si>
    <t>289,90</t>
  </si>
  <si>
    <t>53,80</t>
  </si>
  <si>
    <t>25,75</t>
  </si>
  <si>
    <t>20,81</t>
  </si>
  <si>
    <t>36,99</t>
  </si>
  <si>
    <t>47,94</t>
  </si>
  <si>
    <t>99.916,08</t>
  </si>
  <si>
    <t>117.482,51</t>
  </si>
  <si>
    <t>90.853,14</t>
  </si>
  <si>
    <t>22,21</t>
  </si>
  <si>
    <t>850,17</t>
  </si>
  <si>
    <t>3.425,27</t>
  </si>
  <si>
    <t>1.680,16</t>
  </si>
  <si>
    <t>133,36</t>
  </si>
  <si>
    <t>134,99</t>
  </si>
  <si>
    <t>112,37</t>
  </si>
  <si>
    <t>13,46</t>
  </si>
  <si>
    <t>3.795,91</t>
  </si>
  <si>
    <t>4.102,04</t>
  </si>
  <si>
    <t>2.045,53</t>
  </si>
  <si>
    <t>37,48</t>
  </si>
  <si>
    <t>1.325,85</t>
  </si>
  <si>
    <t>1.126,16</t>
  </si>
  <si>
    <t>113,09</t>
  </si>
  <si>
    <t>130,61</t>
  </si>
  <si>
    <t>150,70</t>
  </si>
  <si>
    <t>17,26</t>
  </si>
  <si>
    <t>3.055,72</t>
  </si>
  <si>
    <t>41,40</t>
  </si>
  <si>
    <t>29,19</t>
  </si>
  <si>
    <t>35,30</t>
  </si>
  <si>
    <t>14,56</t>
  </si>
  <si>
    <t>2,30</t>
  </si>
  <si>
    <t>7,16</t>
  </si>
  <si>
    <t>21,46</t>
  </si>
  <si>
    <t>29,39</t>
  </si>
  <si>
    <t>21,00</t>
  </si>
  <si>
    <t>25,35</t>
  </si>
  <si>
    <t>30,80</t>
  </si>
  <si>
    <t>790,18</t>
  </si>
  <si>
    <t>4.141,65</t>
  </si>
  <si>
    <t>5.404,12</t>
  </si>
  <si>
    <t>5.676,60</t>
  </si>
  <si>
    <t>574,47</t>
  </si>
  <si>
    <t>2.801,97</t>
  </si>
  <si>
    <t>3.841,92</t>
  </si>
  <si>
    <t>195,14</t>
  </si>
  <si>
    <t>117,33</t>
  </si>
  <si>
    <t>21,48</t>
  </si>
  <si>
    <t>2.141,09</t>
  </si>
  <si>
    <t>159,68</t>
  </si>
  <si>
    <t>172,34</t>
  </si>
  <si>
    <t>213,91</t>
  </si>
  <si>
    <t>105,05</t>
  </si>
  <si>
    <t>20,63</t>
  </si>
  <si>
    <t>100,02</t>
  </si>
  <si>
    <t>133,61</t>
  </si>
  <si>
    <t>11.276,52</t>
  </si>
  <si>
    <t>815,90</t>
  </si>
  <si>
    <t>1.190,00</t>
  </si>
  <si>
    <t>2,24</t>
  </si>
  <si>
    <t>79,79</t>
  </si>
  <si>
    <t>98,81</t>
  </si>
  <si>
    <t>47,75</t>
  </si>
  <si>
    <t>119,37</t>
  </si>
  <si>
    <t>302,71</t>
  </si>
  <si>
    <t>370,93</t>
  </si>
  <si>
    <t>154,76</t>
  </si>
  <si>
    <t>72,48</t>
  </si>
  <si>
    <t>169,68</t>
  </si>
  <si>
    <t>110,85</t>
  </si>
  <si>
    <t>187,59</t>
  </si>
  <si>
    <t>238,75</t>
  </si>
  <si>
    <t>275,00</t>
  </si>
  <si>
    <t>327,86</t>
  </si>
  <si>
    <t>364,10</t>
  </si>
  <si>
    <t>1.160,11</t>
  </si>
  <si>
    <t>392,67</t>
  </si>
  <si>
    <t>319,06</t>
  </si>
  <si>
    <t>46.500,00</t>
  </si>
  <si>
    <t>57.230,76</t>
  </si>
  <si>
    <t>32.658,86</t>
  </si>
  <si>
    <t>38.801,84</t>
  </si>
  <si>
    <t>30.870,40</t>
  </si>
  <si>
    <t>64.656,77</t>
  </si>
  <si>
    <t>67.767,14</t>
  </si>
  <si>
    <t>79.547,65</t>
  </si>
  <si>
    <t>70,83</t>
  </si>
  <si>
    <t>544,55</t>
  </si>
  <si>
    <t>337,74</t>
  </si>
  <si>
    <t>224,71</t>
  </si>
  <si>
    <t>151,07</t>
  </si>
  <si>
    <t>3.151,89</t>
  </si>
  <si>
    <t>22,52</t>
  </si>
  <si>
    <t>22,33</t>
  </si>
  <si>
    <t>47,18</t>
  </si>
  <si>
    <t>113,92</t>
  </si>
  <si>
    <t>138,62</t>
  </si>
  <si>
    <t>723,65</t>
  </si>
  <si>
    <t>74,31</t>
  </si>
  <si>
    <t>211,54</t>
  </si>
  <si>
    <t>25,24</t>
  </si>
  <si>
    <t>13,01</t>
  </si>
  <si>
    <t>39,98</t>
  </si>
  <si>
    <t>101,67</t>
  </si>
  <si>
    <t>267,75</t>
  </si>
  <si>
    <t>627,59</t>
  </si>
  <si>
    <t>22,61</t>
  </si>
  <si>
    <t>29,77</t>
  </si>
  <si>
    <t>139,88</t>
  </si>
  <si>
    <t>16,99</t>
  </si>
  <si>
    <t>29,65</t>
  </si>
  <si>
    <t>84,43</t>
  </si>
  <si>
    <t>44,26</t>
  </si>
  <si>
    <t>118,02</t>
  </si>
  <si>
    <t>223,46</t>
  </si>
  <si>
    <t>21,80</t>
  </si>
  <si>
    <t>11,41</t>
  </si>
  <si>
    <t>22,16</t>
  </si>
  <si>
    <t>32,94</t>
  </si>
  <si>
    <t>18,71</t>
  </si>
  <si>
    <t>28,35</t>
  </si>
  <si>
    <t>242,43</t>
  </si>
  <si>
    <t>269,14</t>
  </si>
  <si>
    <t>2,17</t>
  </si>
  <si>
    <t>36,49</t>
  </si>
  <si>
    <t>49,87</t>
  </si>
  <si>
    <t>46,68</t>
  </si>
  <si>
    <t>121,47</t>
  </si>
  <si>
    <t>123,53</t>
  </si>
  <si>
    <t>187,24</t>
  </si>
  <si>
    <t>204,12</t>
  </si>
  <si>
    <t>207,31</t>
  </si>
  <si>
    <t>284,36</t>
  </si>
  <si>
    <t>96,41</t>
  </si>
  <si>
    <t>116,12</t>
  </si>
  <si>
    <t>26,29</t>
  </si>
  <si>
    <t>22,17</t>
  </si>
  <si>
    <t>29,83</t>
  </si>
  <si>
    <t>22,58</t>
  </si>
  <si>
    <t>23,74</t>
  </si>
  <si>
    <t>4,12</t>
  </si>
  <si>
    <t>106,50</t>
  </si>
  <si>
    <t>8,83</t>
  </si>
  <si>
    <t>66,55</t>
  </si>
  <si>
    <t>16,61</t>
  </si>
  <si>
    <t>36,12</t>
  </si>
  <si>
    <t>31,34</t>
  </si>
  <si>
    <t>33,36</t>
  </si>
  <si>
    <t>19,95</t>
  </si>
  <si>
    <t>13,65</t>
  </si>
  <si>
    <t>36,28</t>
  </si>
  <si>
    <t>7,86</t>
  </si>
  <si>
    <t>40,22</t>
  </si>
  <si>
    <t>65,97</t>
  </si>
  <si>
    <t>54,78</t>
  </si>
  <si>
    <t>42,22</t>
  </si>
  <si>
    <t>155,53</t>
  </si>
  <si>
    <t>83,48</t>
  </si>
  <si>
    <t>17,08</t>
  </si>
  <si>
    <t>245,85</t>
  </si>
  <si>
    <t>394,10</t>
  </si>
  <si>
    <t>60,66</t>
  </si>
  <si>
    <t>46,56</t>
  </si>
  <si>
    <t>30,31</t>
  </si>
  <si>
    <t>194,63</t>
  </si>
  <si>
    <t>99,67</t>
  </si>
  <si>
    <t>19,29</t>
  </si>
  <si>
    <t>318,42</t>
  </si>
  <si>
    <t>28,59</t>
  </si>
  <si>
    <t>42,81</t>
  </si>
  <si>
    <t>91,87</t>
  </si>
  <si>
    <t>19,83</t>
  </si>
  <si>
    <t>26,17</t>
  </si>
  <si>
    <t>70,92</t>
  </si>
  <si>
    <t>186,14</t>
  </si>
  <si>
    <t>278,39</t>
  </si>
  <si>
    <t>800,24</t>
  </si>
  <si>
    <t>996,04</t>
  </si>
  <si>
    <t>5.326,62</t>
  </si>
  <si>
    <t>26,38</t>
  </si>
  <si>
    <t>4.668,77</t>
  </si>
  <si>
    <t>4.465,77</t>
  </si>
  <si>
    <t>24,67</t>
  </si>
  <si>
    <t>4.367,29</t>
  </si>
  <si>
    <t>14,23</t>
  </si>
  <si>
    <t>58,57</t>
  </si>
  <si>
    <t>35,12</t>
  </si>
  <si>
    <t>23,02</t>
  </si>
  <si>
    <t>30,32</t>
  </si>
  <si>
    <t>69,80</t>
  </si>
  <si>
    <t>555,69</t>
  </si>
  <si>
    <t>35,24</t>
  </si>
  <si>
    <t>43,82</t>
  </si>
  <si>
    <t>62,01</t>
  </si>
  <si>
    <t>81,76</t>
  </si>
  <si>
    <t>175,30</t>
  </si>
  <si>
    <t>247,59</t>
  </si>
  <si>
    <t>925,00</t>
  </si>
  <si>
    <t>30,24</t>
  </si>
  <si>
    <t>119,23</t>
  </si>
  <si>
    <t>137,60</t>
  </si>
  <si>
    <t>112,54</t>
  </si>
  <si>
    <t>153,47</t>
  </si>
  <si>
    <t>171,88</t>
  </si>
  <si>
    <t>34,70</t>
  </si>
  <si>
    <t>17,20</t>
  </si>
  <si>
    <t>38,16</t>
  </si>
  <si>
    <t>45,55</t>
  </si>
  <si>
    <t>63,98</t>
  </si>
  <si>
    <t>23,82</t>
  </si>
  <si>
    <t>95,90</t>
  </si>
  <si>
    <t>27,90</t>
  </si>
  <si>
    <t>59,30</t>
  </si>
  <si>
    <t>69,11</t>
  </si>
  <si>
    <t>99,69</t>
  </si>
  <si>
    <t>110,11</t>
  </si>
  <si>
    <t>125,29</t>
  </si>
  <si>
    <t>139,22</t>
  </si>
  <si>
    <t>153,20</t>
  </si>
  <si>
    <t>167,09</t>
  </si>
  <si>
    <t>181,01</t>
  </si>
  <si>
    <t>200,42</t>
  </si>
  <si>
    <t>132,54</t>
  </si>
  <si>
    <t>211,21</t>
  </si>
  <si>
    <t>277,38</t>
  </si>
  <si>
    <t>341,02</t>
  </si>
  <si>
    <t>379,56</t>
  </si>
  <si>
    <t>424,94</t>
  </si>
  <si>
    <t>121,97</t>
  </si>
  <si>
    <t>104,79</t>
  </si>
  <si>
    <t>112,24</t>
  </si>
  <si>
    <t>89,74</t>
  </si>
  <si>
    <t>2.880,50</t>
  </si>
  <si>
    <t>3,29</t>
  </si>
  <si>
    <t>82,03</t>
  </si>
  <si>
    <t>23,04</t>
  </si>
  <si>
    <t>33,52</t>
  </si>
  <si>
    <t>4,23</t>
  </si>
  <si>
    <t>40,23</t>
  </si>
  <si>
    <t>630,44</t>
  </si>
  <si>
    <t>884,82</t>
  </si>
  <si>
    <t>85,71</t>
  </si>
  <si>
    <t>9,54</t>
  </si>
  <si>
    <t>1.755,04</t>
  </si>
  <si>
    <t>189,58</t>
  </si>
  <si>
    <t>13,17</t>
  </si>
  <si>
    <t>86,91</t>
  </si>
  <si>
    <t>53,70</t>
  </si>
  <si>
    <t>14,91</t>
  </si>
  <si>
    <t>13,60</t>
  </si>
  <si>
    <t>66,93</t>
  </si>
  <si>
    <t>64,85</t>
  </si>
  <si>
    <t>29,08</t>
  </si>
  <si>
    <t>30,95</t>
  </si>
  <si>
    <t>46,42</t>
  </si>
  <si>
    <t>38,05</t>
  </si>
  <si>
    <t>23,27</t>
  </si>
  <si>
    <t>30,08</t>
  </si>
  <si>
    <t>7,28</t>
  </si>
  <si>
    <t>10,58</t>
  </si>
  <si>
    <t>11,86</t>
  </si>
  <si>
    <t>30,10</t>
  </si>
  <si>
    <t>5.583,97</t>
  </si>
  <si>
    <t>42,65</t>
  </si>
  <si>
    <t>29,80</t>
  </si>
  <si>
    <t>72,38</t>
  </si>
  <si>
    <t>465,57</t>
  </si>
  <si>
    <t>119,87</t>
  </si>
  <si>
    <t>61,76</t>
  </si>
  <si>
    <t>35,90</t>
  </si>
  <si>
    <t>118,05</t>
  </si>
  <si>
    <t>72,16</t>
  </si>
  <si>
    <t>36,87</t>
  </si>
  <si>
    <t>26,22</t>
  </si>
  <si>
    <t>46,11</t>
  </si>
  <si>
    <t>49,26</t>
  </si>
  <si>
    <t>23,39</t>
  </si>
  <si>
    <t>11,26</t>
  </si>
  <si>
    <t>53.500,64</t>
  </si>
  <si>
    <t>8.270,05</t>
  </si>
  <si>
    <t>3.793,60</t>
  </si>
  <si>
    <t>10.430,51</t>
  </si>
  <si>
    <t>67.649,70</t>
  </si>
  <si>
    <t>14.632,46</t>
  </si>
  <si>
    <t>4.633,61</t>
  </si>
  <si>
    <t>17.071,21</t>
  </si>
  <si>
    <t>5.175,55</t>
  </si>
  <si>
    <t>27.857,51</t>
  </si>
  <si>
    <t>6.693,00</t>
  </si>
  <si>
    <t>38.211,33</t>
  </si>
  <si>
    <t>223,90</t>
  </si>
  <si>
    <t>540.672,76</t>
  </si>
  <si>
    <t>2.227.381,54</t>
  </si>
  <si>
    <t>524.531,60</t>
  </si>
  <si>
    <t>680.000,00</t>
  </si>
  <si>
    <t>675.840,91</t>
  </si>
  <si>
    <t>1.001.741,86</t>
  </si>
  <si>
    <t>548.990,79</t>
  </si>
  <si>
    <t>158.051,98</t>
  </si>
  <si>
    <t>183.139,60</t>
  </si>
  <si>
    <t>53.938,37</t>
  </si>
  <si>
    <t>87.469,22</t>
  </si>
  <si>
    <t>134.218,76</t>
  </si>
  <si>
    <t>129.295,30</t>
  </si>
  <si>
    <t>144.253,80</t>
  </si>
  <si>
    <t>117,38</t>
  </si>
  <si>
    <t>658,79</t>
  </si>
  <si>
    <t>51,65</t>
  </si>
  <si>
    <t>17,95</t>
  </si>
  <si>
    <t>25,17</t>
  </si>
  <si>
    <t>901,68</t>
  </si>
  <si>
    <t>84,54</t>
  </si>
  <si>
    <t>52,18</t>
  </si>
  <si>
    <t>1.730,15</t>
  </si>
  <si>
    <t>958,76</t>
  </si>
  <si>
    <t>25,87</t>
  </si>
  <si>
    <t>32,60</t>
  </si>
  <si>
    <t>221,40</t>
  </si>
  <si>
    <t>417,43</t>
  </si>
  <si>
    <t>273,46</t>
  </si>
  <si>
    <t>548,58</t>
  </si>
  <si>
    <t>317,28</t>
  </si>
  <si>
    <t>346,12</t>
  </si>
  <si>
    <t>411,74</t>
  </si>
  <si>
    <t>92,79</t>
  </si>
  <si>
    <t>18,95</t>
  </si>
  <si>
    <t>27,62</t>
  </si>
  <si>
    <t>39,83</t>
  </si>
  <si>
    <t>55,73</t>
  </si>
  <si>
    <t>64,02</t>
  </si>
  <si>
    <t>30,55</t>
  </si>
  <si>
    <t>11,11</t>
  </si>
  <si>
    <t>54,67</t>
  </si>
  <si>
    <t>44,05</t>
  </si>
  <si>
    <t>73,57</t>
  </si>
  <si>
    <t>101,32</t>
  </si>
  <si>
    <t>164,52</t>
  </si>
  <si>
    <t>45,64</t>
  </si>
  <si>
    <t>77,83</t>
  </si>
  <si>
    <t>155,69</t>
  </si>
  <si>
    <t>369,66</t>
  </si>
  <si>
    <t>75,29</t>
  </si>
  <si>
    <t>129,64</t>
  </si>
  <si>
    <t>201,17</t>
  </si>
  <si>
    <t>250,54</t>
  </si>
  <si>
    <t>340,46</t>
  </si>
  <si>
    <t>466,65</t>
  </si>
  <si>
    <t>125,14</t>
  </si>
  <si>
    <t>162,88</t>
  </si>
  <si>
    <t>215,09</t>
  </si>
  <si>
    <t>239,85</t>
  </si>
  <si>
    <t>295,09</t>
  </si>
  <si>
    <t>426,61</t>
  </si>
  <si>
    <t>216,30</t>
  </si>
  <si>
    <t>252,49</t>
  </si>
  <si>
    <t>306,53</t>
  </si>
  <si>
    <t>455,94</t>
  </si>
  <si>
    <t>993,33</t>
  </si>
  <si>
    <t>53,63</t>
  </si>
  <si>
    <t>56,67</t>
  </si>
  <si>
    <t>74,84</t>
  </si>
  <si>
    <t>138,96</t>
  </si>
  <si>
    <t>157,58</t>
  </si>
  <si>
    <t>194,54</t>
  </si>
  <si>
    <t>238,87</t>
  </si>
  <si>
    <t>257,03</t>
  </si>
  <si>
    <t>347,40</t>
  </si>
  <si>
    <t>535,33</t>
  </si>
  <si>
    <t>1.162,56</t>
  </si>
  <si>
    <t>56,40</t>
  </si>
  <si>
    <t>59,94</t>
  </si>
  <si>
    <t>72,61</t>
  </si>
  <si>
    <t>95,00</t>
  </si>
  <si>
    <t>146,49</t>
  </si>
  <si>
    <t>163,25</t>
  </si>
  <si>
    <t>245,22</t>
  </si>
  <si>
    <t>321,52</t>
  </si>
  <si>
    <t>337,87</t>
  </si>
  <si>
    <t>439,03</t>
  </si>
  <si>
    <t>644,40</t>
  </si>
  <si>
    <t>118,16</t>
  </si>
  <si>
    <t>173,02</t>
  </si>
  <si>
    <t>223,36</t>
  </si>
  <si>
    <t>305,62</t>
  </si>
  <si>
    <t>803,89</t>
  </si>
  <si>
    <t>229,19</t>
  </si>
  <si>
    <t>604,81</t>
  </si>
  <si>
    <t>1.261,71</t>
  </si>
  <si>
    <t>87,90</t>
  </si>
  <si>
    <t>103,96</t>
  </si>
  <si>
    <t>428,58</t>
  </si>
  <si>
    <t>21,03</t>
  </si>
  <si>
    <t>28,83</t>
  </si>
  <si>
    <t>43,95</t>
  </si>
  <si>
    <t>67,50</t>
  </si>
  <si>
    <t>106,97</t>
  </si>
  <si>
    <t>65,19</t>
  </si>
  <si>
    <t>77,32</t>
  </si>
  <si>
    <t>88,24</t>
  </si>
  <si>
    <t>107,10</t>
  </si>
  <si>
    <t>58,60</t>
  </si>
  <si>
    <t>47,10</t>
  </si>
  <si>
    <t>50,80</t>
  </si>
  <si>
    <t>92,31</t>
  </si>
  <si>
    <t>76,72</t>
  </si>
  <si>
    <t>24,68</t>
  </si>
  <si>
    <t>169,91</t>
  </si>
  <si>
    <t>250,33</t>
  </si>
  <si>
    <t>300,55</t>
  </si>
  <si>
    <t>34,80</t>
  </si>
  <si>
    <t>50,53</t>
  </si>
  <si>
    <t>68,24</t>
  </si>
  <si>
    <t>98,97</t>
  </si>
  <si>
    <t>139,43</t>
  </si>
  <si>
    <t>203,82</t>
  </si>
  <si>
    <t>66,94</t>
  </si>
  <si>
    <t>117,66</t>
  </si>
  <si>
    <t>96,83</t>
  </si>
  <si>
    <t>162,94</t>
  </si>
  <si>
    <t>211,40</t>
  </si>
  <si>
    <t>313,11</t>
  </si>
  <si>
    <t>460,88</t>
  </si>
  <si>
    <t>31,59</t>
  </si>
  <si>
    <t>131,34</t>
  </si>
  <si>
    <t>157,11</t>
  </si>
  <si>
    <t>193,72</t>
  </si>
  <si>
    <t>79,32</t>
  </si>
  <si>
    <t>37,37</t>
  </si>
  <si>
    <t>45,00</t>
  </si>
  <si>
    <t>59,49</t>
  </si>
  <si>
    <t>86,18</t>
  </si>
  <si>
    <t>109,83</t>
  </si>
  <si>
    <t>41,94</t>
  </si>
  <si>
    <t>48,81</t>
  </si>
  <si>
    <t>120,08</t>
  </si>
  <si>
    <t>3.242,80</t>
  </si>
  <si>
    <t>79,47</t>
  </si>
  <si>
    <t>5.687,38</t>
  </si>
  <si>
    <t>7.760,64</t>
  </si>
  <si>
    <t>170,59</t>
  </si>
  <si>
    <t>7.361,89</t>
  </si>
  <si>
    <t>2.941,20</t>
  </si>
  <si>
    <t>265,94</t>
  </si>
  <si>
    <t>651,62</t>
  </si>
  <si>
    <t>1.049,52</t>
  </si>
  <si>
    <t>1.842,58</t>
  </si>
  <si>
    <t>2.740,43</t>
  </si>
  <si>
    <t>1.374,26</t>
  </si>
  <si>
    <t>1.792,94</t>
  </si>
  <si>
    <t>57,86</t>
  </si>
  <si>
    <t>138,11</t>
  </si>
  <si>
    <t>364,39</t>
  </si>
  <si>
    <t>897,99</t>
  </si>
  <si>
    <t>1.647,26</t>
  </si>
  <si>
    <t>2.813,00</t>
  </si>
  <si>
    <t>12,16</t>
  </si>
  <si>
    <t>17,03</t>
  </si>
  <si>
    <t>7,51</t>
  </si>
  <si>
    <t>103,83</t>
  </si>
  <si>
    <t>17,23</t>
  </si>
  <si>
    <t>41,88</t>
  </si>
  <si>
    <t>58,74</t>
  </si>
  <si>
    <t>118,21</t>
  </si>
  <si>
    <t>58,78</t>
  </si>
  <si>
    <t>87,01</t>
  </si>
  <si>
    <t>21,15</t>
  </si>
  <si>
    <t>23,57</t>
  </si>
  <si>
    <t>88,93</t>
  </si>
  <si>
    <t>125,48</t>
  </si>
  <si>
    <t>145,49</t>
  </si>
  <si>
    <t>174,27</t>
  </si>
  <si>
    <t>76,36</t>
  </si>
  <si>
    <t>132,40</t>
  </si>
  <si>
    <t>221,46</t>
  </si>
  <si>
    <t>37,23</t>
  </si>
  <si>
    <t>100,20</t>
  </si>
  <si>
    <t>169,81</t>
  </si>
  <si>
    <t>258,51</t>
  </si>
  <si>
    <t>367,09</t>
  </si>
  <si>
    <t>44,62</t>
  </si>
  <si>
    <t>13,22</t>
  </si>
  <si>
    <t>53,53</t>
  </si>
  <si>
    <t>40,43</t>
  </si>
  <si>
    <t>48,25</t>
  </si>
  <si>
    <t>62,40</t>
  </si>
  <si>
    <t>108,34</t>
  </si>
  <si>
    <t>113,58</t>
  </si>
  <si>
    <t>20,41</t>
  </si>
  <si>
    <t>41,48</t>
  </si>
  <si>
    <t>52,61</t>
  </si>
  <si>
    <t>1.540,21</t>
  </si>
  <si>
    <t>1.963,41</t>
  </si>
  <si>
    <t>1.985,85</t>
  </si>
  <si>
    <t>27,37</t>
  </si>
  <si>
    <t>156,07</t>
  </si>
  <si>
    <t>100,18</t>
  </si>
  <si>
    <t>33,55</t>
  </si>
  <si>
    <t>252,37</t>
  </si>
  <si>
    <t>429,50</t>
  </si>
  <si>
    <t>88,33</t>
  </si>
  <si>
    <t>28,78</t>
  </si>
  <si>
    <t>174,03</t>
  </si>
  <si>
    <t>140,55</t>
  </si>
  <si>
    <t>45,11</t>
  </si>
  <si>
    <t>254,35</t>
  </si>
  <si>
    <t>321,30</t>
  </si>
  <si>
    <t>89,48</t>
  </si>
  <si>
    <t>55,96</t>
  </si>
  <si>
    <t>41,74</t>
  </si>
  <si>
    <t>14,63</t>
  </si>
  <si>
    <t>61,38</t>
  </si>
  <si>
    <t>19,38</t>
  </si>
  <si>
    <t>157,33</t>
  </si>
  <si>
    <t>220,87</t>
  </si>
  <si>
    <t>21,21</t>
  </si>
  <si>
    <t>25,72</t>
  </si>
  <si>
    <t>21,57</t>
  </si>
  <si>
    <t>57,23</t>
  </si>
  <si>
    <t>117,67</t>
  </si>
  <si>
    <t>149,01</t>
  </si>
  <si>
    <t>297,12</t>
  </si>
  <si>
    <t>20,58</t>
  </si>
  <si>
    <t>51,81</t>
  </si>
  <si>
    <t>104,56</t>
  </si>
  <si>
    <t>160,77</t>
  </si>
  <si>
    <t>81,52</t>
  </si>
  <si>
    <t>14,26</t>
  </si>
  <si>
    <t>77,69</t>
  </si>
  <si>
    <t>112,75</t>
  </si>
  <si>
    <t>166,25</t>
  </si>
  <si>
    <t>81.120,80</t>
  </si>
  <si>
    <t>101.034,88</t>
  </si>
  <si>
    <t>1.965.329,92</t>
  </si>
  <si>
    <t>5.174.644,32</t>
  </si>
  <si>
    <t>392.649,25</t>
  </si>
  <si>
    <t>527.982,35</t>
  </si>
  <si>
    <t>647.029,46</t>
  </si>
  <si>
    <t>700.000,00</t>
  </si>
  <si>
    <t>424.438,89</t>
  </si>
  <si>
    <t>1.600.000,00</t>
  </si>
  <si>
    <t>825.355,68</t>
  </si>
  <si>
    <t>156,66</t>
  </si>
  <si>
    <t>182,00</t>
  </si>
  <si>
    <t>147,44</t>
  </si>
  <si>
    <t>80,68</t>
  </si>
  <si>
    <t>124,42</t>
  </si>
  <si>
    <t>104,13</t>
  </si>
  <si>
    <t>97,58</t>
  </si>
  <si>
    <t>61,47</t>
  </si>
  <si>
    <t>281,87</t>
  </si>
  <si>
    <t>157,73</t>
  </si>
  <si>
    <t>55,59</t>
  </si>
  <si>
    <t>680,06</t>
  </si>
  <si>
    <t>202,04</t>
  </si>
  <si>
    <t>180,78</t>
  </si>
  <si>
    <t>73,31</t>
  </si>
  <si>
    <t>120,76</t>
  </si>
  <si>
    <t>404,78</t>
  </si>
  <si>
    <t>283,05</t>
  </si>
  <si>
    <t>88,85</t>
  </si>
  <si>
    <t>559,08</t>
  </si>
  <si>
    <t>867,14</t>
  </si>
  <si>
    <t>107,56</t>
  </si>
  <si>
    <t>93,36</t>
  </si>
  <si>
    <t>53,37</t>
  </si>
  <si>
    <t>62,23</t>
  </si>
  <si>
    <t>251,13</t>
  </si>
  <si>
    <t>56,96</t>
  </si>
  <si>
    <t>342,93</t>
  </si>
  <si>
    <t>595,18</t>
  </si>
  <si>
    <t>36,23</t>
  </si>
  <si>
    <t>16,22</t>
  </si>
  <si>
    <t>13,35</t>
  </si>
  <si>
    <t>53,47</t>
  </si>
  <si>
    <t>21,87</t>
  </si>
  <si>
    <t>35,23</t>
  </si>
  <si>
    <t>280,91</t>
  </si>
  <si>
    <t>35.153,06</t>
  </si>
  <si>
    <t>26,74</t>
  </si>
  <si>
    <t>20,26</t>
  </si>
  <si>
    <t>838,52</t>
  </si>
  <si>
    <t>911,44</t>
  </si>
  <si>
    <t>1.022,42</t>
  </si>
  <si>
    <t>2.199,62</t>
  </si>
  <si>
    <t>1.973,25</t>
  </si>
  <si>
    <t>2.403,65</t>
  </si>
  <si>
    <t>2.530.522,54</t>
  </si>
  <si>
    <t>1.065.320,62</t>
  </si>
  <si>
    <t>1.073.040,41</t>
  </si>
  <si>
    <t>1.300.000,00</t>
  </si>
  <si>
    <t>1.151.781,41</t>
  </si>
  <si>
    <t>2.084,66</t>
  </si>
  <si>
    <t>456,32</t>
  </si>
  <si>
    <t>397,22</t>
  </si>
  <si>
    <t>1.032,77</t>
  </si>
  <si>
    <t>1.207,55</t>
  </si>
  <si>
    <t>355,91</t>
  </si>
  <si>
    <t>111,22</t>
  </si>
  <si>
    <t>158,07</t>
  </si>
  <si>
    <t>256,60</t>
  </si>
  <si>
    <t>127,11</t>
  </si>
  <si>
    <t>190,66</t>
  </si>
  <si>
    <t>137,20</t>
  </si>
  <si>
    <t>238,33</t>
  </si>
  <si>
    <t>71,50</t>
  </si>
  <si>
    <t>95,33</t>
  </si>
  <si>
    <t>135,05</t>
  </si>
  <si>
    <t>197,02</t>
  </si>
  <si>
    <t>79,44</t>
  </si>
  <si>
    <t>246,27</t>
  </si>
  <si>
    <t>207,23</t>
  </si>
  <si>
    <t>224,15</t>
  </si>
  <si>
    <t>261,18</t>
  </si>
  <si>
    <t>199,35</t>
  </si>
  <si>
    <t>21,68</t>
  </si>
  <si>
    <t>36,77</t>
  </si>
  <si>
    <t>1.751,65</t>
  </si>
  <si>
    <t>18,38</t>
  </si>
  <si>
    <t>166,82</t>
  </si>
  <si>
    <t>CON-001</t>
  </si>
  <si>
    <t>CONSULTORIA (para uso exclusivo da Secretária de Estado de Transportes e Obras Públicas de Minas Gerais)</t>
  </si>
  <si>
    <t>CON-CON-015</t>
  </si>
  <si>
    <t xml:space="preserve">ENGENHEIRO/ARQUITETO CONSULTOR ESPECIAL </t>
  </si>
  <si>
    <t>CON-CON-030</t>
  </si>
  <si>
    <t xml:space="preserve">ENGENHEIRO/ARQUITETO CONSULTOR </t>
  </si>
  <si>
    <t>CON-COR-045</t>
  </si>
  <si>
    <t xml:space="preserve">ENGENHEIRO/ARQUITETO COORDENADOR </t>
  </si>
  <si>
    <t>CON-COR-060</t>
  </si>
  <si>
    <t xml:space="preserve">ENGENHEIRO/ARQUITETO SENIOR </t>
  </si>
  <si>
    <t>CON-COR-075</t>
  </si>
  <si>
    <t xml:space="preserve">ENGENHEIRO/ARQUITETO INTERMEDIÁRIO </t>
  </si>
  <si>
    <t>CON-COR-090</t>
  </si>
  <si>
    <t xml:space="preserve">ENGENHEIRO/ARQUITETO JÚNIOR </t>
  </si>
  <si>
    <t>CRI-001</t>
  </si>
  <si>
    <t>CRITÉRIOS P/ PAGAMENTO DE PRANCHAS DIFERENTE DE A1 (para uso exclusivo da Secretária de Estado de Transportes e Obras Públicas de Minas Gerais)</t>
  </si>
  <si>
    <t>CRI-PRA-005</t>
  </si>
  <si>
    <t>CRITÉRIOS P/ PAGAMENTO DE PRANCHAS - A0</t>
  </si>
  <si>
    <t>% A1</t>
  </si>
  <si>
    <t>CRI-PRA-010</t>
  </si>
  <si>
    <t>CRITÉRIOS P/ PAGAMENTO DE PRANCHAS - A1ALONGADO</t>
  </si>
  <si>
    <t>CRI-PRA-015</t>
  </si>
  <si>
    <t>CRITÉRIOS P/ PAGAMENTO DE PRANCHAS - A2</t>
  </si>
  <si>
    <t>CRI-PRA-020</t>
  </si>
  <si>
    <t>CRITÉRIOS P/ PAGAMENTO DE PRANCHAS - A3</t>
  </si>
  <si>
    <t>DIA-001</t>
  </si>
  <si>
    <t>DIÁRIAS (para uso exclusivo da Secretária de Estado de Transportes e Obras Públicas de Minas Gerais)</t>
  </si>
  <si>
    <t>DIA-EQU-015</t>
  </si>
  <si>
    <t xml:space="preserve">DIÁRIA DE EQUIPE COM PERNOITE </t>
  </si>
  <si>
    <t>DIA-EQU-030</t>
  </si>
  <si>
    <t xml:space="preserve">DIÁRIA DE EQUIPE SEM PERNOITE </t>
  </si>
  <si>
    <t>LEV-001</t>
  </si>
  <si>
    <t>LEVANTAMENTOS PLANIALTIMÉTRICOS COM ESTAÇÃO TOTAL (para uso exclusivo da Secretária de Estado de Transportes e Obras Públicas de Minas Gerais)</t>
  </si>
  <si>
    <t>LEV-PLA-020</t>
  </si>
  <si>
    <t xml:space="preserve">LEVANTAMENTO PLANIALTIMÉTRICO E CADASTRAL -TERRENO ATÉ 2.000 M² </t>
  </si>
  <si>
    <t>LEV-PLA-035</t>
  </si>
  <si>
    <t xml:space="preserve">LEVANTAMENTO PLANIALTIMÉTRICO E CADASTRAL -TERRENO DE 2.001 A 10.000 M² </t>
  </si>
  <si>
    <t>LEV-PLA-050</t>
  </si>
  <si>
    <t xml:space="preserve">LEVANTAMENTO PLANIALTIMÉTRICO E CADASTRAL -TERRENO DE 10.001 A 50.000 M² </t>
  </si>
  <si>
    <t>LEV-PLA-065</t>
  </si>
  <si>
    <t xml:space="preserve">LEVANTAMENTO PLANIALTIMÉTRICO E CADASTRAL - TERRENO MAIOR QUE 50.001 M² </t>
  </si>
  <si>
    <t>LEV-PLA-080</t>
  </si>
  <si>
    <t xml:space="preserve">DESLOCAMENTO INTERMUNICIPAL </t>
  </si>
  <si>
    <t>PLAN-001</t>
  </si>
  <si>
    <t>PLANILHA PARA PROJETOS (para uso exclusivo da Secretária de Estado de Transportes e Obras Públicas de Minas Gerais)</t>
  </si>
  <si>
    <t>PLAN-PRO-185</t>
  </si>
  <si>
    <t xml:space="preserve">PLANILHA ORÇAMENTÁRIA PARA PROJETOS DE IMPLANTAÇÃO DE EDIFICAÇÃO ÁREA ATÉ 6.000 m² </t>
  </si>
  <si>
    <t>PLAN-PRO-190</t>
  </si>
  <si>
    <t>PLANILHA ORÇAMENTÁRIA PARA PROJETOS DE IMPLANTAÇÃO DE EDIFICAÇÃO - ÁREA DE 6.001 M2 ATÉ 7.000 M2</t>
  </si>
  <si>
    <t>PLAN-PRO-195</t>
  </si>
  <si>
    <t>PLANILHA ORÇAMENTÁRIA PARA PROJETOS DE IMPLANTAÇÃO DE EDIFICAÇÃO - ÁREA DE 7.001 M2 ATÉ 9.000 M2</t>
  </si>
  <si>
    <t>PLAN-PRO-200</t>
  </si>
  <si>
    <t>PLANILHA ORÇAMENTÁRIA PARA PROJETOS DE IMPLANTAÇÃO DE EDIFICAÇÃO - ÁREA DE 9.001 M2 ATÉ 11.000 M2</t>
  </si>
  <si>
    <t>PLAN-PRO-205</t>
  </si>
  <si>
    <t>PLANILHA ORÇAMENTÁRIA PARA PROJETOS DE IMPLANTAÇÃO DE EDIFICAÇÃO - ÁREA DE 11.001 M2 ATÉ 13.000 M2</t>
  </si>
  <si>
    <t>PLAN-PRO-210</t>
  </si>
  <si>
    <t>PLANILHA ORÇAMENTÁRIA PARA PROJETOS DE IMPLANTAÇÃO DE EDIFICAÇÃO - ÁREA DE 13.001 M2 ATÉ 16.000 M2</t>
  </si>
  <si>
    <t>PLAN-PRO-215</t>
  </si>
  <si>
    <t>PLANILHA ORÇAMENTÁRIA PARA PROJETOS DE IMPLANTAÇÃO DE EDIFICAÇÃO - ÁREA ACIMA DE 16.000 M2</t>
  </si>
  <si>
    <t>PLAN-PRO-220</t>
  </si>
  <si>
    <t>PLANILHA ORÇAMENTÁRIA PARA CONSTRUÇÕES NOVAS - AREA ATÉ 1.000 M2</t>
  </si>
  <si>
    <t>PLAN-PRO-225</t>
  </si>
  <si>
    <t>PLANILHA ORÇAMENTÁRIA PARA CONSTRUÇÕES NOVAS - AREA DE 1.001 M2 A 2.000 M2</t>
  </si>
  <si>
    <t>PLAN-PRO-230</t>
  </si>
  <si>
    <t>PLANILHA ORÇAMENTÁRIA PARA CONSTRUÇÕES NOVAS - AREA DE 2.001 M2 A 4.000 M2</t>
  </si>
  <si>
    <t>PLAN-PRO-235</t>
  </si>
  <si>
    <t>PLANILHA ORÇAMENTÁRIA PARA CONSTRUÇÕES NOVAS - AREA DE 4.001 M2 A 6.000 M2</t>
  </si>
  <si>
    <t>PLAN-PRO-240</t>
  </si>
  <si>
    <t>PLANILHA ORÇAMENTÁRIA PARA CONSTRUÇÕES NOVAS - AREA DE 6.001 M2 A 8.000 M2</t>
  </si>
  <si>
    <t>PLAN-PRO-245</t>
  </si>
  <si>
    <t>PLANILHA ORÇAMENTÁRIA PARA CONSTRUÇÕES NOVAS - AREA DE 8.001 M2 A 10.000 M2</t>
  </si>
  <si>
    <t>PLAN-PRO-250</t>
  </si>
  <si>
    <t>PLANILHA ORÇAMENTÁRIA PARA CONSTRUÇÕES NOVAS - AREA ACIMA DE 10.000 M2</t>
  </si>
  <si>
    <t>PLAN-PRO-255</t>
  </si>
  <si>
    <t>PLANILHA ORÇAMENTÁRIA PARA REFORMA E/OU AMPLIAÇÃO DE EDIFICAÇÕES EXISTENTES- AREA ATÉ 1.000 M2</t>
  </si>
  <si>
    <t>PLAN-PRO-260</t>
  </si>
  <si>
    <t>PLANILHA ORÇAMENTÁRIA PARA REFORMA E/OU AMPLIAÇÃO DE EDIFICAÇÕES EXISTENTES - AREA DE 1.001 M2 A 2.000 M2</t>
  </si>
  <si>
    <t>PLAN-PRO-265</t>
  </si>
  <si>
    <t>PLANILHA ORÇAMENTÁRIA PARA REFORMA E/OU AMPLIAÇÃO DE EDIFICAÇÕES EXISTENTES - AREA DE 2.001 M2 A 4.000 M2</t>
  </si>
  <si>
    <t>PLAN-PRO-270</t>
  </si>
  <si>
    <t>PLANILHA ORÇAMENTÁRIA PARA REFORMA E/OU AMPLIAÇÃO DE EDIFICAÇÕES EXISTENTES - AREA DE 4.001 M2 A 6.000 M2</t>
  </si>
  <si>
    <t>PLAN-PRO-275</t>
  </si>
  <si>
    <t>PLANILHA ORÇAMENTÁRIA PARA REFORMA E/OU AMPLIAÇÃO DE EDIFICAÇÕES EXISTENTES - AREA DE 6.001 M2 A 8.000 M2</t>
  </si>
  <si>
    <t>PLAN-PRO-280</t>
  </si>
  <si>
    <t>PLANILHA ORÇAMENTÁRIA PARA REFORMA E/OU AMPLIAÇÃO DE EDIFICAÇÕES EXISTENTES - AREA DE 8.001 M2 A 10.000 M2</t>
  </si>
  <si>
    <t>PLAN-PRO-285</t>
  </si>
  <si>
    <t>PLANILHA ORÇAMENTÁRIA PARA REFORMA E/OU AMPLIAÇÃO DE EDIFICAÇÕES EXISTENTES - AREA ACIMA DE 10.000 M2</t>
  </si>
  <si>
    <t>PLAN-PRO-290</t>
  </si>
  <si>
    <t>PLANILHA ORÇAMENTÁRIA PARA REFORMA E/OU AMPLIAÇÃO DE PATRIMÔNIOS HISTÓRICOS - AREA ATÉ 1.000 M2</t>
  </si>
  <si>
    <t>PLAN-PRO-295</t>
  </si>
  <si>
    <t>PLANILHA ORÇAMENTÁRIA PARA REFORMA E/OU AMPLIAÇÃO DE PATRIMÔNIOS HISTÓRICOS - AREA DE 1.001 M2 A 2.000 M2</t>
  </si>
  <si>
    <t>PLAN-PRO-300</t>
  </si>
  <si>
    <t>PLANILHA ORÇAMENTÁRIA PARA REFORMA E/OU AMPLIAÇÃO DE PATRIMÔNIOS HISTÓRICOS - AREA DE 2.001 M2 A 4.000 M2</t>
  </si>
  <si>
    <t>PLAN-PRO-305</t>
  </si>
  <si>
    <t>PLAN-PRO-310</t>
  </si>
  <si>
    <t>PLANILHA ORÇAMENTÁRIA PARA REFORMA E/OU AMPLIAÇÃO DE PATRIMÔNIOS HISTÓRICOS - AREA DE 6.001 M2 A 8.000 M2</t>
  </si>
  <si>
    <t>PLAN-PRO-315</t>
  </si>
  <si>
    <t>PLANILHA ORÇAMENTÁRIA PARA REFORMA E/OU AMPLIAÇÃO DE PATRIMÔNIOS HISTÓRICOS - AREA DE 8.001 M2 A 10.000 M2</t>
  </si>
  <si>
    <t>PLAN-PRO-320</t>
  </si>
  <si>
    <t>PLANILHA ORÇAMENTÁRIA PARA REFORMA E/OU AMPLIAÇÃO DE PATRIMÔNIOS HISTÓRICOS - AREA ACIMA DE 10.000 M2</t>
  </si>
  <si>
    <t>PLAN-PRO-325</t>
  </si>
  <si>
    <t>PLANILHA ORÇAMENTÁRIA PARA OBRAS DE INFRAESTRUTURA</t>
  </si>
  <si>
    <t>PROJ-001</t>
  </si>
  <si>
    <t>PROJETOS DE EDIFICAÇÕES (para uso exclusivo da Secretária de Estado de Transportes e Obras Públicas de Minas Gerais)</t>
  </si>
  <si>
    <t>PROJ-ANT-015</t>
  </si>
  <si>
    <t xml:space="preserve">ANTEPROJETO DE EDIFICAÇÃO - AREA &lt;= 600 m² </t>
  </si>
  <si>
    <t>PROJ-ANT-030</t>
  </si>
  <si>
    <t xml:space="preserve">ANTEPROJETO DE EDIFICAÇÃO - 600 m² &lt; AREA &lt;= 1.500 m² </t>
  </si>
  <si>
    <t>PROJ-ANT-045</t>
  </si>
  <si>
    <t xml:space="preserve">ANTEPROJETO DE EDIFICAÇÃO - 1.500 m² &lt; AREA &lt;= 3.000 m² </t>
  </si>
  <si>
    <t>PROJ-ANT-060</t>
  </si>
  <si>
    <t xml:space="preserve">ANTEPROJETO DE EDIFICAÇÃO - ÁREA &gt; 3.000 m² </t>
  </si>
  <si>
    <t>PROJ-ANT-075</t>
  </si>
  <si>
    <t xml:space="preserve">ANTEPROJETO DE IMPLANTAÇÃO DE EDIFICAÇÃO PADRÃO COM ÁREA DE PROJEÇÃO &lt; = 600 m² </t>
  </si>
  <si>
    <t>PROJ-ANT-090</t>
  </si>
  <si>
    <t xml:space="preserve">ANTEPROJETO DE IMPLANTAÇÃO DE EDIFICAÇÃO PADRÃO COM 600 m² &lt; ÁREA DE PROJEÇÃO = 1.500 m² </t>
  </si>
  <si>
    <t>PROJ-ANT-105</t>
  </si>
  <si>
    <t>ANTEPROJETO DE IMPLANTAÇÃO DE EDIFICAÇÃO PADRÃO COM 1.500 &lt; ÁREA DE PROJEÇÃO &lt;= 3.000 m²</t>
  </si>
  <si>
    <t>PROJ-ANT-120</t>
  </si>
  <si>
    <t xml:space="preserve">ANTEPROJETO DE IMPLANTAÇÃO DE EDIFICAÇÃO PADRÃO COM ÁREA DE PROJEÇÃO &gt; 3.000 m² </t>
  </si>
  <si>
    <t>PROJ-EXE-015</t>
  </si>
  <si>
    <t xml:space="preserve">PROJETO EXECUTIVO DE ARQUITETURA </t>
  </si>
  <si>
    <t>PROJ-EXE-030</t>
  </si>
  <si>
    <t xml:space="preserve">DESENVOLVIMENTO E DETALHAMENTO DE PROJETO ARQUITETÔNICO </t>
  </si>
  <si>
    <t>PROJ-EXE-045</t>
  </si>
  <si>
    <t xml:space="preserve">PROJETO EXECUTIVO DE TERRAPLENAGEM - PLANTA </t>
  </si>
  <si>
    <t>PROJ-EXE-060</t>
  </si>
  <si>
    <t xml:space="preserve">PROJETO EXECUTIVO DE TERRAPLENAGEM - SEÇÕES </t>
  </si>
  <si>
    <t>PROJ-EXE-075</t>
  </si>
  <si>
    <t xml:space="preserve">PROJETO EXECUTIVO DE DRENAGEM PLUVIAL </t>
  </si>
  <si>
    <t>PROJ-EXE-090</t>
  </si>
  <si>
    <t xml:space="preserve">PROJETO EXECUTIVO DE ESTRUTURA DE CONCRETO </t>
  </si>
  <si>
    <t>PROJ-EXE-095</t>
  </si>
  <si>
    <t xml:space="preserve">PROJETO EXECUTIVO DE ESTRUTURA METÁLICA </t>
  </si>
  <si>
    <t>PROJ-EXE-120</t>
  </si>
  <si>
    <t xml:space="preserve">PROJETO EXECUTIVO DE AR CONDICIONADO / VENTILAÇÃO / CLIMATIZAÇÃO </t>
  </si>
  <si>
    <t>PROJ-EXE-135</t>
  </si>
  <si>
    <t xml:space="preserve">PROJETO EXECUTIVO DE INSTALAÇÕES HIDRO SANITÁRIAS </t>
  </si>
  <si>
    <t>PROJ-EXE-150</t>
  </si>
  <si>
    <t xml:space="preserve">PROJETO EXECUTIVO DE INSTALAÇÕES ELÉTRICAS </t>
  </si>
  <si>
    <t>PROJ-EXE-165</t>
  </si>
  <si>
    <t xml:space="preserve">PROJETO EXECUTIVO DE CABEAMENTO ESTRUTURADO </t>
  </si>
  <si>
    <t>PROJ-EXE-180</t>
  </si>
  <si>
    <t xml:space="preserve">PROJETO EXECUTIVO DE INFRAESTRUTURA DE CABEAMENTO ESTRUTURADO / CFTV / ALARME / SEGURANÇA / SONORIZAÇÃO </t>
  </si>
  <si>
    <t>PROJ-EXE-195</t>
  </si>
  <si>
    <t xml:space="preserve">PROJETO EXECUTIVO DE SPDA </t>
  </si>
  <si>
    <t>PROJ-EXE-210</t>
  </si>
  <si>
    <t xml:space="preserve">PROJETO EXECUTIVO DE PREVENÇÃO E COMBATE A INCÊNDIO </t>
  </si>
  <si>
    <t>PROJ-EXE-225</t>
  </si>
  <si>
    <t xml:space="preserve">PROJETO EXECUTIVO DE PROGRAMAÇÃO VISUAL </t>
  </si>
  <si>
    <t>PROJ-EXE-240</t>
  </si>
  <si>
    <t xml:space="preserve">DESENHO E CÓPIA DE PROJETOS </t>
  </si>
  <si>
    <t>PROJ-EXE-255</t>
  </si>
  <si>
    <t xml:space="preserve">PROJETO DE LAYOUT </t>
  </si>
  <si>
    <t>PROJ-EXE-270</t>
  </si>
  <si>
    <t xml:space="preserve">PROJETO EXECUTIVO DE SONORIZAÇÃO/ALARME/CFTV </t>
  </si>
  <si>
    <t>PROJ-EXE-285</t>
  </si>
  <si>
    <t xml:space="preserve">PROJETO EXECUTIVO LUMINOTÉCNICO </t>
  </si>
  <si>
    <t>PROJ-EXE-300</t>
  </si>
  <si>
    <t xml:space="preserve">PROJETO EXECUTIVO DE ENGRADAMENTO METÁLICO </t>
  </si>
  <si>
    <t>PROJ-EXE-315</t>
  </si>
  <si>
    <t xml:space="preserve">PROJETO EXECUTIVO DE IRRIGAÇÃO </t>
  </si>
  <si>
    <t>PROJ-EXE-330</t>
  </si>
  <si>
    <t xml:space="preserve">PROJETO EXECUTIVO DE IMPERMEABILIZAÇÃO </t>
  </si>
  <si>
    <t>PROJ-EXE-345</t>
  </si>
  <si>
    <t xml:space="preserve">PROJETO EXECUTIVO DE PAISAGISMO </t>
  </si>
  <si>
    <t>PROJ-EXE-360</t>
  </si>
  <si>
    <t xml:space="preserve">PROJETO EXECUTIVO DE ACÚSTICA </t>
  </si>
  <si>
    <t>PROJ-EXE-375</t>
  </si>
  <si>
    <t xml:space="preserve">PROJETO EXECUTIVO DE AQUECIMENTO SOLAR E REDE DE ÁGUA QUENTE </t>
  </si>
  <si>
    <t>PROJ-EXE-390</t>
  </si>
  <si>
    <t xml:space="preserve">PROJETO EXECUTIVO DE INSTALAÇÕES FLUIDO MECÂNICAS </t>
  </si>
  <si>
    <t>PROJ-EXE-405</t>
  </si>
  <si>
    <t xml:space="preserve">PROJETO EXECUTIVO DE GASES MEDICINAIS </t>
  </si>
  <si>
    <t>PROJ-EXE-420</t>
  </si>
  <si>
    <t xml:space="preserve">PROJETO EXECUTIVO DE GLP </t>
  </si>
  <si>
    <t>PROJ-EXE-435</t>
  </si>
  <si>
    <t xml:space="preserve">DESENVOLVIMENTO E DETALHAMENTO DE PROJETOS COMPLEMENTARES </t>
  </si>
  <si>
    <t>PROJ-EXE-450</t>
  </si>
  <si>
    <t xml:space="preserve">APROVAÇÃO DE PROJETO NA PREFEITURA (&gt; CAPITAL) </t>
  </si>
  <si>
    <t>PROJ-EXE-465</t>
  </si>
  <si>
    <t xml:space="preserve">APROVAÇÃO DE PROJETO NO CORPO DE BOMBEIROS (&gt; INTERIOR) </t>
  </si>
  <si>
    <t>PROJ-EXE-495</t>
  </si>
  <si>
    <t xml:space="preserve">PERSPECTIVA COLORIDA 50 X 70 </t>
  </si>
  <si>
    <t>PROJ-EXE-510</t>
  </si>
  <si>
    <t xml:space="preserve">VISTA TRATADA COLORIDA 50 X 70 </t>
  </si>
  <si>
    <t>PROJ-EXE-525</t>
  </si>
  <si>
    <t xml:space="preserve">PLANTA HUMANIZADA COLORIDA 50 X 70 </t>
  </si>
  <si>
    <t>PROJ-EXE-540</t>
  </si>
  <si>
    <t xml:space="preserve">DESENHO DE CADASTRO DE CONSTRUÇÕES EXISTENTES </t>
  </si>
  <si>
    <t>PROJ-EXE-545</t>
  </si>
  <si>
    <t>COMPATIBILIZAÇÃO DE PROJETOS COM ÁREA ATÉ 10.000 M2</t>
  </si>
  <si>
    <t>PROJ-EXE-550</t>
  </si>
  <si>
    <t>COMPATIBILIZAÇÃO DE PROJETOS COM ÁREA DE 10.001 M2 ATÉ 20.000 M2</t>
  </si>
  <si>
    <t>PROJ-EXE-560</t>
  </si>
  <si>
    <t>COMPATIBILIZAÇÃO DE PROJETOS COM ÁREA DE 20.001 M2 ATÉ 40.000 M2</t>
  </si>
  <si>
    <t>PROJ-EXE-565</t>
  </si>
  <si>
    <t>COMPATIBILIZAÇÃO DE PROJETOS COM ÁREA DE 40.001 M2 ATÉ 60.000 M2</t>
  </si>
  <si>
    <t>PROJ-EXE-570</t>
  </si>
  <si>
    <t>COMPATIBILIZAÇÃO DE PROJETOS COM ÁREA DE 60.001 M2 ATÉ 80.000 M2</t>
  </si>
  <si>
    <t>PROJ-EXE-575</t>
  </si>
  <si>
    <t>COMPATIBILIZAÇÃO DE PROJETOS COM ÁREA DE 80.001 M2 ATÉ 1000.000 M2</t>
  </si>
  <si>
    <t>PROJ-EXE-580</t>
  </si>
  <si>
    <t>COMPATIBILIZAÇÃO DE PROJETOS COM ACIMA DE 1000.000 M2</t>
  </si>
  <si>
    <t>PROJ-EXE-585</t>
  </si>
  <si>
    <t>COORDENAÇÃO DE PROJETOS</t>
  </si>
  <si>
    <t>SPT-001</t>
  </si>
  <si>
    <t>SONDAGENS A PERCUSSÃO D = 2 1/2", INCLUSIVE RELATÓRIO (para uso exclusivo da Secretária de Estado de Transportes e Obras Públicas de Minas Gerais)</t>
  </si>
  <si>
    <t>SPT-DES-015</t>
  </si>
  <si>
    <t xml:space="preserve">DESLOCAMENTO PARA SONDAGENS </t>
  </si>
  <si>
    <t>SPT-MOB-015</t>
  </si>
  <si>
    <t xml:space="preserve">MOBILIZAÇÃO E INSTALAÇÃO </t>
  </si>
  <si>
    <t>SPT-SON-015</t>
  </si>
  <si>
    <t xml:space="preserve">SONDAGEM A PERCUSSÃO </t>
  </si>
  <si>
    <t>VIS-001</t>
  </si>
  <si>
    <t>VISTORIAS E CADASTROS (para uso exclusivo da Secretária de Estado de Transportes e Obras Públicas de Minas Gerais)</t>
  </si>
  <si>
    <t>VIS-CAD-015</t>
  </si>
  <si>
    <t xml:space="preserve">TÉCNICO DE NÍVEL SUPERIOR </t>
  </si>
  <si>
    <t>HH</t>
  </si>
  <si>
    <t>VIS-CAD-030</t>
  </si>
  <si>
    <t xml:space="preserve">TÉCNICO DE NÍVEL MÉDIO </t>
  </si>
  <si>
    <t>VIS-CAD-045</t>
  </si>
  <si>
    <t>VIS-CAD-060</t>
  </si>
  <si>
    <t xml:space="preserve">DIÁRIA COM PERNOITE </t>
  </si>
  <si>
    <t>VIS-CAD-075</t>
  </si>
  <si>
    <t xml:space="preserve">DIÁRIA SEM PERNOITE </t>
  </si>
  <si>
    <t>REL-OO1</t>
  </si>
  <si>
    <t>RELATÓRIOS TÉCNICOS (para uso exclusivo da Secretária de Estado de Transportes e Obras Públicas de Minas Gerais)</t>
  </si>
  <si>
    <t>REL-TEC-005</t>
  </si>
  <si>
    <t xml:space="preserve">ESPECIFICAÇÃO DOS MATERIAIS COM MEMORIAL DESCRITIVO DE CADA AMBIENTE E EQUIPAMENTOS PARA PROJETOS DE IMPLANTAÇÃO DE EDIFICAÇÃO ÁREA ATÉ 6.000 M2 </t>
  </si>
  <si>
    <t>REL-TEC-010</t>
  </si>
  <si>
    <t>ESPECIFICAÇÃO DOS MATERIAIS COM MEMORIAL DESCRITIVO DE CADA AMBIENTE E EQUIPAMENTOS PARA PROJETOS DE IMPLANTAÇÃO DE EDIFICAÇÃO - ÁREA DE 6.001 M2 ATÉ 7.000 M2</t>
  </si>
  <si>
    <t>REL-TEC-015</t>
  </si>
  <si>
    <t>ESPECIFICAÇÃO DOS MATERIAIS COM MEMORIAL DESCRITIVO DE CADA AMBIENTE E EQUIPAMENTOS PARA PROJETOS DE IMPLANTAÇÃO DE EDIFICAÇÃO - ÁREA DE 7.001 M2 ATÉ 9.000 M2</t>
  </si>
  <si>
    <t>REL-TEC-020</t>
  </si>
  <si>
    <t>ESPECIFICAÇÃO DOS MATERIAIS COM MEMORIAL DESCRITIVO DE CADA AMBIENTE E EQUIPAMENTOS PARA PROJETOS DE IMPLANTAÇÃO DE EDIFICAÇÃO - ÁREA DE 9.001 M2 ATÉ 11.000 M2</t>
  </si>
  <si>
    <t>REL-TEC-025</t>
  </si>
  <si>
    <t>ESPECIFICAÇÃO DOS MATERIAIS COM MEMORIAL DESCRITIVO DE CADA AMBIENTE E EQUIPAMENTOS PARA PROJETOS DE IMPLANTAÇÃO DE EDIFICAÇÃO - ÁREA DE 11.001 M2 ATÉ 13.000 M2</t>
  </si>
  <si>
    <t>REL-TEC-030</t>
  </si>
  <si>
    <t>ESPECIFICAÇÃO DOS MATERIAIS COM MEMORIAL DESCRITIVO DE CADA AMBIENTE E EQUIPAMENTOS PARA PROJETOS DE IMPLANTAÇÃO DE EDIFICAÇÃO - ÁREA DE 13.001 M2 ATÉ 16.000 M2</t>
  </si>
  <si>
    <t>REL-TEC-035</t>
  </si>
  <si>
    <t>ESPECIFICAÇÃO DOS MATERIAIS COM MEMORIAL DESCRITIVO DE CADA AMBIENTE E EQUIPAMENTOS PARA PROJETOS DE IMPLANTAÇÃO DE EDIFICAÇÃO - ÁREA ACIMA DE 16.000 M2</t>
  </si>
  <si>
    <t>REL-TEC-040</t>
  </si>
  <si>
    <t>ESPECIFICAÇÃO DOS MATERIAIS COM MEMORIAL DESCRITIVO DE CADA AMBIENTE E EQUIPAMENTOS PARA CONSTRUÇÕES NOVAS - AREA ATÉ 1.000 M2</t>
  </si>
  <si>
    <t>REL-TEC-045</t>
  </si>
  <si>
    <t>ESPECIFICAÇÃO DOS MATERIAIS COM MEMORIAL DESCRITIVO DE CADA AMBIENTE E EQUIPAMENTOS PARA CONSTRUÇÕES NOVAS - AREA DE 1.001 M2 A 2.000 M2</t>
  </si>
  <si>
    <t>REL-TEC-050</t>
  </si>
  <si>
    <t>ESPECIFICAÇÃO DOS MATERIAIS COM MEMORIAL DESCRITIVO DE CADA AMBIENTE E EQUIPAMENTOS PARA CONSTRUÇÕES NOVAS - AREA DE 2.001 M2 A 4.000 M2</t>
  </si>
  <si>
    <t>REL-TEC-055</t>
  </si>
  <si>
    <t>ESPECIFICAÇÃO DOS MATERIAIS COM MEMORIAL DESCRITIVO DE CADA AMBIENTE E EQUIPAMENTOS PARA CONSTRUÇÕES NOVAS - AREA DE 4.001 M2 A 6.000 M2</t>
  </si>
  <si>
    <t>REL-TEC-060</t>
  </si>
  <si>
    <t>ESPECIFICAÇÃO DOS MATERIAIS COM MEMORIAL DESCRITIVO DE CADA AMBIENTE E EQUIPAMENTOS PARA CONSTRUÇÕES NOVAS - AREA DE 6.001 M2 A 8.000 M2</t>
  </si>
  <si>
    <t>REL-TEC-065</t>
  </si>
  <si>
    <t>ESPECIFICAÇÃO DOS MATERIAIS COM MEMORIAL DESCRITIVO DE CADA AMBIENTE E EQUIPAMENTOS PARA CONSTRUÇÕES NOVAS - AREA DE 8.001 M2 A 10.000 M2</t>
  </si>
  <si>
    <t>REL-TEC-070</t>
  </si>
  <si>
    <t>ESPECIFICAÇÃO DOS MATERIAIS COM MEMORIAL DESCRITIVO DE CADA AMBIENTE E EQUIPAMENTOS PARA CONSTRUÇÕES NOVAS - AREA ACIMA DE 10.000 M2</t>
  </si>
  <si>
    <t>REL-TEC-075</t>
  </si>
  <si>
    <t>ESPECIFICAÇÃO DOS MATERIAIS COM MEMORIAL DESCRITIVO DE CADA AMBIENTE E EQUIPAMENTOS PARA REFORMA E/OU AMPLIAÇÃO DE EDIFICAÇÕES EXISTENTES- AREA ATÉ 1.000 M2</t>
  </si>
  <si>
    <t>REL-TEC-080</t>
  </si>
  <si>
    <t>ESPECIFICAÇÃO DOS MATERIAIS COM MEMORIAL DESCRITIVO DE CADA AMBIENTE E EQUIPAMENTOS PARA REFORMA E/OU AMPLIAÇÃO DE EDIFICAÇÕES EXISTENTES - AREA DE 1.001 M2 A 2.000 M2</t>
  </si>
  <si>
    <t>REL-TEC-085</t>
  </si>
  <si>
    <t>ESPECIFICAÇÃO DOS MATERIAIS COM MEMORIAL DESCRITIVO DE CADA AMBIENTE E EQUIPAMENTOS PARA REFORMA E/OU AMPLIAÇÃO DE EDIFICAÇÕES EXISTENTES - AREA DE 2.001 M2 A 4.000 M2</t>
  </si>
  <si>
    <t>REL-TEC-090</t>
  </si>
  <si>
    <t>ESPECIFICAÇÃO DOS MATERIAIS COM MEMORIAL DESCRITIVO DE CADA AMBIENTE E EQUIPAMENTOS PARA REFORMA E/OU AMPLIAÇÃO DE EDIFICAÇÕES EXISTENTES - AREA DE 4.001 M2 A 6.000 M2</t>
  </si>
  <si>
    <t>REL-TEC-095</t>
  </si>
  <si>
    <t>ESPECIFICAÇÃO DOS MATERIAIS COM MEMORIAL DESCRITIVO DE CADA AMBIENTE E EQUIPAMENTOS PARA REFORMA E/OU AMPLIAÇÃO DE EDIFICAÇÕES EXISTENTES - AREA DE 6.001 M2 A 8.000 M2</t>
  </si>
  <si>
    <t>REL-TEC-100</t>
  </si>
  <si>
    <t>ESPECIFICAÇÃO DOS MATERIAIS COM MEMORIAL DESCRITIVO DE CADA AMBIENTE E EQUIPAMENTOS PARA REFORMA E/OU AMPLIAÇÃO DE EDIFICAÇÕES EXISTENTES - AREA DE 8.001 M2 A 10.000 M2</t>
  </si>
  <si>
    <t>REL-TEC-105</t>
  </si>
  <si>
    <t>ESPECIFICAÇÃO DOS MATERIAIS COM MEMORIAL DESCRITIVO DE CADA AMBIENTE E EQUIPAMENTOS PARA REFORMA E/OU AMPLIAÇÃO DE EDIFICAÇÕES EXISTENTES - AREA ACIMA DE 10.000 M2</t>
  </si>
  <si>
    <t>REL-TEC-110</t>
  </si>
  <si>
    <t>ESPECIFICAÇÃO DOS MATERIAIS COM MEMORIAL DESCRITIVO DE CADA AMBIENTE E EQUIPAMENTOS PARA REFORMA E/OU AMPLIAÇÃO DE PATRIMÔNIOS HISTÓRICOS - AREA ATÉ 1.000 M2</t>
  </si>
  <si>
    <t>REL-TEC-115</t>
  </si>
  <si>
    <t>ESPECIFICAÇÃO DOS MATERIAIS COM MEMORIAL DESCRITIVO DE CADA AMBIENTE E EQUIPAMENTOS PARA REFORMA E/OU AMPLIAÇÃO DE PATRIMÔNIOS HISTÓRICOS - AREA DE 1.001 M2 A 2.000 M2</t>
  </si>
  <si>
    <t>REL-TEC-120</t>
  </si>
  <si>
    <t>ESPECIFICAÇÃO DOS MATERIAIS COM MEMORIAL DESCRITIVO DE CADA AMBIENTE E EQUIPAMENTOS PARA REFORMA E/OU AMPLIAÇÃO DE PATRIMÔNIOS HISTÓRICOS - AREA DE 2.001 M2 A 4.000 M2</t>
  </si>
  <si>
    <t>REL-TEC-125</t>
  </si>
  <si>
    <t>REL-TEC-130</t>
  </si>
  <si>
    <t>ESPECIFICAÇÃO DOS MATERIAIS COM MEMORIAL DESCRITIVO DE CADA AMBIENTE E EQUIPAMENTOS PARA REFORMA E/OU AMPLIAÇÃO DE PATRIMÔNIOS HISTÓRICOS - AREA DE 6.001 M2 A 8.000 M2</t>
  </si>
  <si>
    <t>REL-TEC-135</t>
  </si>
  <si>
    <t>ESPECIFICAÇÃO DOS MATERIAIS COM MEMORIAL DESCRITIVO DE CADA AMBIENTE E EQUIPAMENTOS PARA REFORMA E/OU AMPLIAÇÃO DE PATRIMÔNIOS HISTÓRICOS - AREA DE 8.001 M2 A 10.000 M2</t>
  </si>
  <si>
    <t>REL-TEC-140</t>
  </si>
  <si>
    <t>ESPECIFICAÇÃO DOS MATERIAIS COM MEMORIAL DESCRITIVO DE CADA AMBIENTE E EQUIPAMENTOS PARA REFORMA E/OU AMPLIAÇÃO DE PATRIMÔNIOS HISTÓRICOS - AREA ACIMA DE 10.000 M2</t>
  </si>
  <si>
    <t>REL-TEC-145</t>
  </si>
  <si>
    <t>ESPECIFICAÇÃO DOS MATERIAIS COM MEMORIAL DESCRITIVO  PARA OBRAS DE INFRAESTRUTURA</t>
  </si>
  <si>
    <t>REL-TEC-150</t>
  </si>
  <si>
    <t>AS BUILT DE PROJETOS COM ÁREA ATÉ 10.000 M2</t>
  </si>
  <si>
    <t>REL-TEC-155</t>
  </si>
  <si>
    <t>AS BUILT DE PROJETOS COM ÁREA DE 10.001 M2 ATÉ 20.000 M2</t>
  </si>
  <si>
    <t>REL-TEC-160</t>
  </si>
  <si>
    <t>AS BUILT DE PROJETOS COM ÁREA DE 20.001 M2 ATÉ 40.000 M2</t>
  </si>
  <si>
    <t>REL-TEC-165</t>
  </si>
  <si>
    <t>AS BUILT DE PROJETOS COM ÁREA DE 40.001 M2 ATÉ 60.000 M2</t>
  </si>
  <si>
    <t>REL-TEC-170</t>
  </si>
  <si>
    <t>AS BUILT DE PROJETOS COM ÁREA DE 60.001 M2 ATÉ 80.000 M2</t>
  </si>
  <si>
    <t>REL-TEC-175</t>
  </si>
  <si>
    <t>AS BUILT DE PROJETOS COM ÁREA DE 80.001 M2 ATÉ 1000.000 M2</t>
  </si>
  <si>
    <t>REL-TEC-180</t>
  </si>
  <si>
    <t>AS BUILT DE PROJETOS COM  ACIMA DE 1000.000 M2</t>
  </si>
  <si>
    <t>REL-TEC-185</t>
  </si>
  <si>
    <t>MANUAL DE USO, OPERAÇÃO E MANUTENÇÃO DAS EDIFICAÇÕES PARA CONSTRUÇÕES NOVAS - AREA ATÉ 1.000 M2</t>
  </si>
  <si>
    <t>REL-TEC-190</t>
  </si>
  <si>
    <t>MANUAL DE USO, OPERAÇÃO E MANUTENÇÃO DAS EDIFICAÇÕES PARA CONSTRUÇÕES NOVAS - AREA DE 1.001 M2 A 2.000 M2</t>
  </si>
  <si>
    <t>REL-TEC-195</t>
  </si>
  <si>
    <t>MANUAL DE USO, OPERAÇÃO E MANUTENÇÃO DAS EDIFICAÇÕES PARA CONSTRUÇÕES NOVAS - AREA DE 2.001 M2 A 4.000 M2</t>
  </si>
  <si>
    <t>REL-TEC-200</t>
  </si>
  <si>
    <t>MANUAL DE USO, OPERAÇÃO E MANUTENÇÃO DAS EDIFICAÇÕES PARA CONSTRUÇÕES NOVAS - AREA DE 4.001 M2 A 6.000 M2</t>
  </si>
  <si>
    <t>REL-TEC-205</t>
  </si>
  <si>
    <t>MANUAL DE USO, OPERAÇÃO E MANUTENÇÃO DAS EDIFICAÇÕES PARA CONSTRUÇÕES NOVAS - AREA DE 6.001 M2 A 8.000 M2</t>
  </si>
  <si>
    <t>REL-TEC-210</t>
  </si>
  <si>
    <t>MANUAL DE USO, OPERAÇÃO E MANUTENÇÃO DAS EDIFICAÇÕES PARA CONSTRUÇÕES NOVAS - AREA DE 8.001 M2 A 10.000 M2</t>
  </si>
  <si>
    <t>REL-TEC-215</t>
  </si>
  <si>
    <t>MANUAL DE USO, OPERAÇÃO E MANUTENÇÃO DAS EDIFICAÇÕES PARA CONSTRUÇÕES NOVAS - AREA ACIMA DE 10.000 M2</t>
  </si>
  <si>
    <t>REL-TEC-220</t>
  </si>
  <si>
    <t xml:space="preserve"> MANUAL DE USO, OPERAÇÃO E MANUTENÇÃO DAS EDIFICAÇÕES PARA PARA REFORMA E/OU AMPLIAÇÃO DE EDIFICAÇÕES EXISTENTES- AREA ATÉ 1.000 M2</t>
  </si>
  <si>
    <t>REL-TEC-225</t>
  </si>
  <si>
    <t xml:space="preserve"> MANUAL DE USO, OPERAÇÃO E MANUTENÇÃO DAS EDIFICAÇÕES PARA PARA REFORMA E/OU AMPLIAÇÃO DE EDIFICAÇÕES EXISTENTES - AREA DE 1.001 M2 A 2.000 M2</t>
  </si>
  <si>
    <t>REL-TEC-230</t>
  </si>
  <si>
    <t xml:space="preserve"> MANUAL DE USO, OPERAÇÃO E MANUTENÇÃO DAS EDIFICAÇÕES PARA PARA REFORMA E/OU AMPLIAÇÃO DE EDIFICAÇÕES EXISTENTES - AREA DE 2.001 M2 A 4.000 M2</t>
  </si>
  <si>
    <t>REL-TEC-235</t>
  </si>
  <si>
    <t xml:space="preserve"> MANUAL DE USO, OPERAÇÃO E MANUTENÇÃO DAS EDIFICAÇÕES PARA PARA REFORMA E/OU AMPLIAÇÃO DE EDIFICAÇÕES EXISTENTES - AREA DE 4.001 M2 A 6.000 M2</t>
  </si>
  <si>
    <t>REL-TEC-240</t>
  </si>
  <si>
    <t xml:space="preserve"> MANUAL DE USO, OPERAÇÃO E MANUTENÇÃO DAS EDIFICAÇÕES PARA PARA REFORMA E/OU AMPLIAÇÃO DE EDIFICAÇÕES EXISTENTES - AREA DE 6.001 M2 A 8.000 M2</t>
  </si>
  <si>
    <t>REL-TEC-245</t>
  </si>
  <si>
    <t xml:space="preserve"> MANUAL DE USO, OPERAÇÃO E MANUTENÇÃO DAS EDIFICAÇÕES PARA PARA REFORMA E/OU AMPLIAÇÃO DE EDIFICAÇÕES EXISTENTES - AREA DE 8.001 M2 A 10.000 M2</t>
  </si>
  <si>
    <t>REL-TEC-250</t>
  </si>
  <si>
    <t xml:space="preserve"> MANUAL DE USO, OPERAÇÃO E MANUTENÇÃO DAS EDIFICAÇÕES PARA PARA REFORMA E/OU AMPLIAÇÃO DE EDIFICAÇÕES EXISTENTES - AREA ACIMA DE 10.000 M2</t>
  </si>
  <si>
    <t>REL-TEC-255</t>
  </si>
  <si>
    <t>MANUAL DE USO, OPERAÇÃO E MANUTENÇÃO DAS EDIFICAÇÕES PARA REFORMA E/OU AMPLIAÇÃO DE PATRIMÔNIOS HISTÓRICOS- AREA ATÉ 1.000 M2</t>
  </si>
  <si>
    <t>REL-TEC-260</t>
  </si>
  <si>
    <t>MANUAL DE USO, OPERAÇÃO E MANUTENÇÃO DAS EDIFICAÇÕES PARA REFORMA E/OU AMPLIAÇÃO DE PATRIMÔNIOS HISTÓRICOS - AREA DE 1.001 M2 A 2.000 M2</t>
  </si>
  <si>
    <t>REL-TEC-265</t>
  </si>
  <si>
    <t>MANUAL DE USO, OPERAÇÃO E MANUTENÇÃO DAS EDIFICAÇÕES PARA REFORMA E/OU AMPLIAÇÃO DE PATRIMÔNIOS HISTÓRICOS- AREA DE 2.001 M2 A 4.000 M2</t>
  </si>
  <si>
    <t>REL-TEC-270</t>
  </si>
  <si>
    <t>MANUAL DE USO, OPERAÇÃO E MANUTENÇÃO DAS EDIFICAÇÕES PARA REFORMA E/OU AMPLIAÇÃO DE PATRIMÔNIOS HISTÓRICOS - AREA DE 4.001 M2 A 6.000 M2</t>
  </si>
  <si>
    <t>REL-TEC-275</t>
  </si>
  <si>
    <t>MANUAL DE USO, OPERAÇÃO E MANUTENÇÃO DAS EDIFICAÇÕES PARA REFORMA E/OU AMPLIAÇÃO DE PATRIMÔNIOS HISTÓRICOS - AREA DE 6.001 M2 A 8.000 M2</t>
  </si>
  <si>
    <t>REL-TEC-280</t>
  </si>
  <si>
    <t>MANUAL DE USO, OPERAÇÃO E MANUTENÇÃO DAS EDIFICAÇÕES PARA REFORMA E/OU AMPLIAÇÃO DE PATRIMÔNIOS HISTÓRICOS - AREA DE 8.001 M2 A 10.000 M2</t>
  </si>
  <si>
    <t>REL-TEC-285</t>
  </si>
  <si>
    <t>MANUAL DE USO, OPERAÇÃO E MANUTENÇÃO DAS EDIFICAÇÕES PARA REFORMA E/OU AMPLIAÇÃO DE PATRIMÔNIOS HISTÓRICOS - AREA ACIMA DE 10.000 M2</t>
  </si>
  <si>
    <t>-</t>
  </si>
  <si>
    <t>ABE-001 - ABERTURA DE POÇOS</t>
  </si>
  <si>
    <t>ABERTURA MANUAL DE POÇO COM PROFUNDIDADE &lt;= 2,00M, DIÂMETRO DE 1,20M, INCLUSIVE AFASTAMENTO DO MATERIAL ESCAVADO</t>
  </si>
  <si>
    <t>ABERTURA MANUAL DE POÇO COM PROFUNDIDADE &gt; 2,00M, DIÂMETRO DE 1,20M, INCLUSIVE AFASTAMENTO DO MATERIAL ESCAVADO</t>
  </si>
  <si>
    <t>U</t>
  </si>
  <si>
    <t>ACE-001  - ACESSÓRIOS</t>
  </si>
  <si>
    <t>ASSENTO PARA VASO PNE (NBR 9050)</t>
  </si>
  <si>
    <t>BANCO ARTICULADO EM AÇO INOX COM CANTOS ARREDONDADOS, PROFUNDIDADE MÍNIMA DE 0,45 M E COMPRIMENTO MÍNIMO DE 0,70 M, CONFORME NBR 9050</t>
  </si>
  <si>
    <t>BANCO ARTICULADO EM FÓRMICA COM CANTOS ARREDONDADOS E SUPERFÍCIE ANTIDERRAPANTE IMPERMEÁVEL, PROFUNDIDADE MÍNIMA DE 0,45 M E COMPRIMENTO MÍNIMO DE 0,70 M, PARA ESFORÇO DE 1,5 KN CONFORME NBR 9050</t>
  </si>
  <si>
    <t>BARRA DE APOIO LAVATÓRIO DE CANTO, EM ACO INOX POLIDO, DIAMETRO MINIMO 3 CM</t>
  </si>
  <si>
    <t>BARRA DE APOIO P.N.E. L = 40 CM (PORTA)</t>
  </si>
  <si>
    <t>DISPENSER EM AÇO INOX PARA PAPEL TOALHA 2 OU 3 FOLHAS</t>
  </si>
  <si>
    <t>DISPENSER EM PLÁSTICO PARA PAPEL TOALHA 2 OU 3 FOLHAS</t>
  </si>
  <si>
    <t>DISPENSER PARA GEL/ÁLCOOL COM RESERVATORIO 800 ML</t>
  </si>
  <si>
    <t>SABONETEIRA EM AÇO INOX TIPO DISPENSER PARA SABONETE LIQUIDO COM RESERVATORIO 800 ML</t>
  </si>
  <si>
    <t>SABONETEIRA PLASTICA TIPO DISPENSER PARA SABONETE LIQUIDO COM RESERVATORIO 1500 ML</t>
  </si>
  <si>
    <t>SABONETEIRA PLASTICA TIPO DISPENSER PARA SABONETE LIQUIDO COM RESERVATORIO 800 ML</t>
  </si>
  <si>
    <t>ALV-001  - ALVENARIAS E DIVISÕES</t>
  </si>
  <si>
    <t>ALVENARIA DE BLOCO DE CONCRETO CHEIO COM ARMAÇÃO, EM CONCRETO COM FCK 15MPA , ESP. 14CM, PARA REVESTIMENTO, INCLUSIVE ARGAMASSA PARA ASSENTAMENTO (DETALHE D - CADERNO SEDS)</t>
  </si>
  <si>
    <t>ALVENARIA DE BLOCO DE CONCRETO CHEIO COM ARMAÇÃO, EM CONCRETO COM FCK 15MPA , ESP. 19CM, PARA REVESTIMENTO, INCLUSIVE ARGAMASSA PARA ASSENTAMENTO (DETALHE D - CADERNO SEDS)</t>
  </si>
  <si>
    <t>ALVENARIA DE BLOCO DE CONCRETO CHEIO COM ARMAÇÃO, EM CONCRETO COM FCK 15MPA , ESP. 9CM, PARA REVESTIMENTO, INCLUSIVE ARGAMASSA PARA ASSENTAMENTO (DETALHE D - CADERNO SEDS)</t>
  </si>
  <si>
    <t>ALVENARIA DE BLOCO DE CONCRETO CHEIO SEM ARMAÇÃO, EM CONCRETO COM FCK DE 20MPA , ESP. 14CM, PARA REVESTIMENTO, INCLUSIVE ARGAMASSA PARA ASSENTAMENTO (DETALHE D - CADERNO SEDS)</t>
  </si>
  <si>
    <t>ALVENARIA DE BLOCO DE CONCRETO CHEIO SEM ARMAÇÃO, EM CONCRETO COM FCK DE 20MPA , ESP. 19CM, PARA REVESTIMENTO, INCLUSIVE ARGAMASSA PARA ASSENTAMENTO (DETALHE D - CADERNO SEDS)</t>
  </si>
  <si>
    <t>ALVENARIA DE BLOCO DE CONCRETO CHEIO SEM ARMAÇÃO, EM CONCRETO COM FCK DE 20MPA , ESP. 9CM, PARA REVESTIMENTO, INCLUSIVE ARGAMASSA PARA ASSENTAMENTO (DETALHE D - CADERNO SEDS)</t>
  </si>
  <si>
    <t>ALVENARIA DE BLOCO DE CONCRETO CHEIO SEM ARMAÇÃO, EM CONCRETO COM FCK 15MPA , ESP. 14CM, PARA REVESTIMENTO, INCLUSIVE ARGAMASSA PARA ASSENTAMENTO (DETALHE D - CADERNO SEDS)</t>
  </si>
  <si>
    <t>ALVENARIA DE BLOCO DE CONCRETO CHEIO SEM ARMAÇÃO, EM CONCRETO COM FCK 15MPA , ESP. 19CM, PARA REVESTIMENTO, INCLUSIVE ARGAMASSA PARA ASSENTAMENTO (DETALHE D - CADERNO SEDS)</t>
  </si>
  <si>
    <t xml:space="preserve">ALVENARIA DE BLOCO DE CONCRETO CHEIO SEM ARMAÇÃO, EM CONCRETO COM FCK 15MPA , ESP. 9CM, PARA REVESTIMENTO, INCLUSIVE ARGAMASSA PARA ASSENTAMENTO (DETALHE D - CADERNO SEDS)
</t>
  </si>
  <si>
    <t>ALVENARIA DE VEDAÇÃO COM BLOCO DE CONCRETO, ESP. 14CM, COM ACABAMENTO APARENTE, INCLUSIVE ARGAMASSA PARA ASSENTAMENTO</t>
  </si>
  <si>
    <t>ALVENARIA DE VEDAÇÃO COM BLOCO DE CONCRETO, ESP. 14CM, PARA REVESTIMENTO, INCLUSIVE ARGAMASSA PARA ASSENTAMENTO</t>
  </si>
  <si>
    <t>ALVENARIA DE VEDAÇÃO COM BLOCO DE CONCRETO, ESP. 19CM, COM ACABAMENTO APARENTE, INCLUSIVE ARGAMASSA PARA ASSENTAMENTO</t>
  </si>
  <si>
    <t>ALVENARIA DE VEDAÇÃO COM BLOCO DE CONCRETO, ESP. 19CM, PARA REVESTIMENTO, INCLUSIVE ARGAMASSA PARA ASSENTAMENTO</t>
  </si>
  <si>
    <t>ALVENARIA DE VEDAÇÃO COM BLOCO DE CONCRETO, ESP. 9CM, COM ACABAMENTO APARENTE, INCLUSIVE ARGAMASSA PARA ASSENTAMENTO</t>
  </si>
  <si>
    <t>ALVENARIA DE VEDAÇÃO COM BLOCO DE CONCRETO, ESP. 9CM, PARA REVESTIMENTO, INCLUSIVE ARGAMASSA PARA ASSENTAMENTO</t>
  </si>
  <si>
    <t>ALVENARIA DE VEDAÇÃO COM BLOCOS DE CONCRETO CELULAR AUTOCLAVADO (CCA), ESP. 10CM, INCLUSIVE ARGAMASSA INDUSTRIALIZADA PARA ASSENTAMENTO</t>
  </si>
  <si>
    <t>ALVENARIA DE VEDAÇÃO COM BLOCOS DE CONCRETO CELULAR AUTOCLAVADO (CCA), ESP. 15CM, INCLUSIVE ARGAMASSA INDUSTRIALIZADA PARA ASSENTAMENTO</t>
  </si>
  <si>
    <t>ALVENARIA DE VEDAÇÃO COM BLOCOS DE CONCRETO CELULAR AUTOCLAVADO (CCA), ESP. 20CM, INCLUSIVE ARGAMASSA INDUSTRIALIZADA PARA ASSENTAMENTO</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</si>
  <si>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</si>
  <si>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</si>
  <si>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</si>
  <si>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VEDAÇÃO COM TIJOLO CERÂMICO LAMINADO, 18 FUROS, ESP. 11CM, COM ACABAMENTO APARENTE, INCLUSIVE ARGAMASSA PARA ASSENTAMENTO</t>
  </si>
  <si>
    <t>ALVENARIA DE VEDAÇÃO COM TIJOLO CERÂMICO LAMINADO, 18 FUROS, ESP. 23,5CM, COM ACABAMENTO APARENTE, INCLUSIVE ARGAMASSA PARA ASSENTAMENTO</t>
  </si>
  <si>
    <t>ALVENARIA DE VEDAÇÃO COM TIJOLO CERÂMICO LAMINADO, 18 FUROS, ESP. 5,5CM, COM ACABAMENTO APARENTE, INCLUSIVE ARGAMASSA PARA ASSENTAMENTO</t>
  </si>
  <si>
    <t>ALVENARIA DE VEDAÇÃO COM TIJOLO MACIÇO REQUEIMADO, ESP. 10CM, COM ACABAMENTO APARENTE, INCLUSIVE ARGAMASSA PARA ASSENTAMENTO</t>
  </si>
  <si>
    <t>ALVENARIA DE VEDAÇÃO COM TIJOLO MACIÇO REQUEIMADO, ESP. 10CM, PARA REVESTIMENTO, INCLUSIVE ARGAMASSA PARA ASSENTAMENTO</t>
  </si>
  <si>
    <t>ALVENARIA DE VEDAÇÃO COM TIJOLO MACIÇO REQUEIMADO, ESP. 20CM, COM ACABAMENTO APARENTE, INCLUSIVE ARGAMASSA PARA ASSENTAMENTO</t>
  </si>
  <si>
    <t>ALVENARIA DE VEDAÇÃO COM TIJOLO MACIÇO REQUEIMADO, ESP. 20CM, PARA REVESTIMENTO, INCLUSIVE ARGAMASSA PARA ASSENTAMENTO</t>
  </si>
  <si>
    <t>ALVENARIA DE VEDAÇÃO COM TIJOLO MACIÇO REQUEIMADO, ESP. 5CM, PARA REVESTIMENTO, INCLUSIVE ARGAMASSA PARA ASSENTAMENTO</t>
  </si>
  <si>
    <t>ALVENARIA ESTRUTURAL COM BLOCO DE CONCRETO, ESP. 14CM, (FBK 4,5MPA), COM ACABAMENTO APARENTE, INCLUSIVE ARGAMASSA PARA ASSENTAMENTO</t>
  </si>
  <si>
    <t>ALVENARIA ESTRUTURAL COM BLOCO DE CONCRETO, ESP. 14CM, (FBK 4,5MPA), PARA REVESTIMENTO, INCLUSIVE ARGAMASSA PARA ASSENTAMENTO</t>
  </si>
  <si>
    <t>ALVENARIA ESTRUTURAL COM BLOCO DE CONCRETO, ESP. 19CM, (FBK 4,5MPA), COM ACABAMENTO APARENTE, INCLUSIVE ARGAMASSA PARA ASSENTAMENTO</t>
  </si>
  <si>
    <t>ALVENARIA ESTRUTURAL COM BLOCO DE CONCRETO, ESP. 19CM, (FBK 4,5MPA), PARA REVESTIMENTO, INCLUSIVE ARGAMASSA PARA ASSENTAMENTO</t>
  </si>
  <si>
    <t>ALVENARIA ESTRUTURAL COM BLOCO DE CONCRETO, ESP. 9CM, (FBK 4,5MPA), COM ACABAMENTO APARENTE, INCLUSIVE ARGAMASSA PARA ASSENTAMENTO</t>
  </si>
  <si>
    <t>ALVENARIA ESTRUTURAL COM BLOCO DE CONCRETO, ESP. 9CM, (FBK 4,5MPA), PARA REVESTIMENTO, INCLUSIVE ARGAMASSA PARA ASSENTAMENTO</t>
  </si>
  <si>
    <t>PAREDE DE GESSO ACARTONADO (DRY-WALL), DIVISÃO ENTRE ÁREAS SECA E ÚMIDA DE UMA MESMA UNIDADE (ST/RU), ESP. 115 MM, INCLUSIVE MONTANTES, GUIAS E ACESSÓRIOS, EXCLUSIVE ISOLANTE TÉRMICO/ACÚSTICO</t>
  </si>
  <si>
    <t xml:space="preserve">PAREDE DE GESSO ACARTONADO (DRY-WALL), DIVISÃO ENTRE ÁREAS SECAS DE UMA MESMA UNIDADE (ST/ST), ESP. 115 MM, INCLUSIVE MONTANTES, GUIAS E ACESSÓRIOS, EXCLUSIVE ISOLANTE TÉRMICO/ACÚSTICO
</t>
  </si>
  <si>
    <t xml:space="preserve">PAREDE DE GESSO ACARTONADO (DRY-WALL), DIVISÃO ENTRE ÁREAS UMIDAS DE UMA MESMA UNIDADE (RU/RU), ESP. 115 MM, INCLUSIVE MONTANTES, GUIAS E ACESSÓRIOS, EXCLUSIVE ISOLANTE TÉRMICO/ACÚSTICO
</t>
  </si>
  <si>
    <t>AND-001  - ANDAIME</t>
  </si>
  <si>
    <t>DUTO DE ENTULHO (ALUGUEL MENSAL), INCLUSIVE MONTAGEM/DESMONTAGEM</t>
  </si>
  <si>
    <t>MXMÊS</t>
  </si>
  <si>
    <t xml:space="preserve">FORNECIMENTO DE ANDAIME EM MADEIRA PARA ALVENARIA, REAPROVEITAMENTO (6X), INCLUSIVE  MONTAGEM/DESMONTAGEM </t>
  </si>
  <si>
    <t>FORNECIMENTO DE ANDAIME METÁLICO PARA FACHADA (LOCAÇÃO), INCLUSIVE PISO METÁLICO E SAPATAS, EXCLUSIVE MONTAGEM E DESMONTAGEM</t>
  </si>
  <si>
    <t>FORNECIMENTO DE ANDAIME METÁLICO TUBULAR TIPO TORRE (LOCAÇÃO),INCLUSIVE RODÍZIOS, EXCLUSIVE MONTAGEM E DESMONTAGEM</t>
  </si>
  <si>
    <t>MONTAGEM E DESMONTAGEM DE ANDAIME METÁLICO PARA FACHADA COM PISO METÁLICO, EXCLUSIVE FORNECIMENTO DO ANDAIME E RODAPÉ/GUARDA-CORPO EM MADEIRA</t>
  </si>
  <si>
    <t>MONTAGEM E DESMONTAGEM DE ANDAIME METÁLICO PARA FACHADA COM PISO METÁLICO, INCLUSIVE RODAPÉ/GUARDA-CORPO EM MADEIRA, EXCLUSIVE FORNECIMENTO DO ANDAIME</t>
  </si>
  <si>
    <t>MONTAGEM E DESMONTAGEM DE ANDAIME METÁLICO TUBULAR TIPO TORRE, EXCLUSIVE FORNECIMENTO DO ANDAIME</t>
  </si>
  <si>
    <t>TELA DE PROTEÇÃO DE FACHADA INSTALADA EM ANDAIME FACHADEIRO</t>
  </si>
  <si>
    <t>ARC-001  - AR COMPRIMIDO</t>
  </si>
  <si>
    <t>CILINDRO DE PRESSÃO MÁXI,A 140 BAR, 3/4" NPT</t>
  </si>
  <si>
    <t>FILTRO TIPO "Y" EM BRONZE, DIÂMETRO DE 1" NPT</t>
  </si>
  <si>
    <t>FILTRO TIPO "Y" EM BRONZE, DIÂMETRO DE 1 1/2" NPT</t>
  </si>
  <si>
    <t>FILTRO TIPO "Y" EM BRONZE, DIÂMETRO DE 1 1/4" NPT</t>
  </si>
  <si>
    <t>FILTRO TIPO "Y" EM BRONZE, DIÂMETRO DE 1/2" NPT</t>
  </si>
  <si>
    <t>FILTRO TIPO "Y" EM BRONZE, DIÂMETRO DE 2" NPT</t>
  </si>
  <si>
    <t>FILTRO TIPO "Y" EM BRONZE, DIÂMETRO DE 3/4" NPT</t>
  </si>
  <si>
    <t>MANÔMETRO DE PRESSÃO PARA AR COMPRIMIDO 15 A 600 MBAR, COM ROSCA, 1/2 NPT</t>
  </si>
  <si>
    <t>MANÔMETRO DE PRESSÃO PARA AR COMPRIMIDO 15 A 600 MBAR, COM ROSCA, 1/4 NPT</t>
  </si>
  <si>
    <t>PRESSOSTATO PARA COMPRESSOR DE 125 A 175 PSI</t>
  </si>
  <si>
    <t>PRESSOSTATO PARA COMPRESSOR DE 80 A 125 PSI</t>
  </si>
  <si>
    <t>PURGADOR ELETRÔNICO DE AR COMPRIMIDO, 1/4" BSP</t>
  </si>
  <si>
    <t>REGULADOR DE1O. ESTAGIO DIÂMETRO DE 1/2"</t>
  </si>
  <si>
    <t>VÁLVULA DE ALÍVIO E SEGURANÇA, DIÂMETRO DE 1" NPT</t>
  </si>
  <si>
    <t>VÁLVULA DE ALÍVIO E SEGURANÇA, DIÂMETRO DE 1 1/2" NPT</t>
  </si>
  <si>
    <t>VÁLVULA DE ALÍVIO E SEGURANÇA, DIÂMETRO DE 1 1/4" NPT</t>
  </si>
  <si>
    <t>VÁLVULA DE ALÍVIO E SEGURANÇA, DIÂMETRO DE 1/2" NPT</t>
  </si>
  <si>
    <t>VÁLVULA DE ALÍVIO E SEGURANÇA, DIÂMETRO DE 2" NPT</t>
  </si>
  <si>
    <t>VÁLVULA DE ALÍVIO E SEGURANÇA, DIÂMETRO DE 2 1/2" NPT</t>
  </si>
  <si>
    <t>VÁLVULA DE ALÍVIO E SEGURANÇA, DIÂMETRO DE 3/4" NPT</t>
  </si>
  <si>
    <t>VÁLVULA DE ESFERA EM LATÃO, DIÂMETRO DE 1" NPT</t>
  </si>
  <si>
    <t>VÁLVULA DE ESFERA EM LATÃO, DIÂMETRO DE 1 1/2" NPT</t>
  </si>
  <si>
    <t>VÁLVULA DE ESFERA EM LATÃO, DIÂMETRO DE 1 1/4" NPT</t>
  </si>
  <si>
    <t>VÁLVULA DE ESFERA EM LATÃO, DIÂMETRO DE 1/2" NPT</t>
  </si>
  <si>
    <t>VÁLVULA DE ESFERA EM LATÃO, DIÂMETRO DE 2" NPT</t>
  </si>
  <si>
    <t>VÁLVULA DE ESFERA EM LATÃO, DIÂMETRO DE 2 1/2" NPT</t>
  </si>
  <si>
    <t>VÁLVULA DE ESFERA EM LATÃO, DIÂMETRO DE 3/4" NPT</t>
  </si>
  <si>
    <t>VÁLVULA DE RETENÇÃO EM LATÃO, DIÂMETRO DE 1" NPT</t>
  </si>
  <si>
    <t>VÁLVULA DE RETENÇÃO EM LATÃO, DIÂMETRO DE 1 1/2" NPT</t>
  </si>
  <si>
    <t>VÁLVULA DE RETENÇÃO EM LATÃO, DIÂMETRO DE 1 1/4" NPT</t>
  </si>
  <si>
    <t>VÁLVULA DE RETENÇÃO EM LATÃO, DIÂMETRO DE 1/2" NPT</t>
  </si>
  <si>
    <t>VÁLVULA DE RETENÇÃO EM LATÃO, DIÂMETRO DE 2" NPT</t>
  </si>
  <si>
    <t>VÁLVULA DE RETENÇÃO EM LATÃO, DIÂMETRO DE 2 1/2" NPT</t>
  </si>
  <si>
    <t>VÁLVULA DE RETENÇÃO EM LATÃO, DIÂMETRO DE 3/4" NPT</t>
  </si>
  <si>
    <t>VÁLVULA SOLENÓIDE 2/3 VIAS NF. AÇÃO DIRETA 1/2" BSP</t>
  </si>
  <si>
    <t>VÁLVULA SOLENÓIDE 2/3 VIAS NF. AÇÃO DIRETA 3/8" BSP</t>
  </si>
  <si>
    <t>ARM-001  - ARMAÇÃO</t>
  </si>
  <si>
    <t>ARMADURA DE TELA DE AÇO CA-60 B SOLDADA TIPO Q-138 (DIÂMETRO DO FIO: 4,20 MM / DIMENSÕES DA TRAMA: 100 X 100 MM / TIPO DA MALHA: QUADRANGULAR )</t>
  </si>
  <si>
    <t xml:space="preserve">CORTE, DOBRA E MONTAGEM DE AÇO CA-50 DIÂMETRO (16,0MM A 25,0MM) </t>
  </si>
  <si>
    <t>CORTE, DOBRA E MONTAGEM DE AÇO CA-50 DIÂMETRO (6,3MM A 12,5MM)</t>
  </si>
  <si>
    <t>CORTE, DOBRA E MONTAGEM DE AÇO CA-50/60</t>
  </si>
  <si>
    <t>CORTE, DOBRA E MONTAGEM DE AÇO CA-60 DIÂMETRO (4,2MM A 5,0MM)</t>
  </si>
  <si>
    <t>BAN-001  - BANCADA</t>
  </si>
  <si>
    <t>BAN-002  - BANCOS E MESAS</t>
  </si>
  <si>
    <t>CAB-001  - CABEAMENTO ESTRUTURADO</t>
  </si>
  <si>
    <t>CERTIFICAÇÃO DE GARANTIA DE TRANSMISSÃO DE CABOS LÓGICOS CAT. 5/6</t>
  </si>
  <si>
    <t>RÉGUA COM 8 TOMADAS (2P+T), PARA FIXAÇÃO NO RACK DE 19" (1U)</t>
  </si>
  <si>
    <t>CER-001  - CERCA DE MOURÃO CONCRETO</t>
  </si>
  <si>
    <t>CIN-001  - CINTAMENTO E VERGAS</t>
  </si>
  <si>
    <t>CINTA DE AMARRAÇÃO DE ALVENARIA COM BLOCO DE CONCRETO ESTRUTURAL, CANALETA TIPO "J", ESP. 14CM, (FBK 4,5MPA), COM ACABAMENTO APARENTE, INCLUSIVE ARGAMASSA PARA ASSENTAMENTO, EXCLUSIVE GRAUTE E ARMAÇÃO</t>
  </si>
  <si>
    <t>CINTA DE AMARRAÇÃO DE ALVENARIA COM BLOCO DE CONCRETO ESTRUTURAL, CANALETA TIPO "J", ESP. 14CM, (FBK 4,5MPA), PARA REVESTIMENTO, INCLUSIVE ARGAMASSA PARA ASSENTAMENTO, EXCLUSIVE GRAUTE E ARMAÇÃO</t>
  </si>
  <si>
    <t>CINTA DE AMARRAÇÃO DE ALVENARIA COM BLOCO DE CONCRETO ESTRUTURAL, CANALETA TIPO "U", ESP. 14CM, (FBK 4,5MPA), COM ACABAMENTO APARENTE, INCLUSIVE ARGAMASSA PARA ASSENTAMENTO, EXCLUSIVE GRAUTE E ARMAÇÃO</t>
  </si>
  <si>
    <t>CINTA DE AMARRAÇÃO DE ALVENARIA COM BLOCO DE CONCRETO ESTRUTURAL, CANALETA TIPO "U", ESP. 14CM, (FBK 4,5MPA), PARA REVESTIMENTO, INCLUSIVE ARGAMASSA PARA ASSENTAMENTO, EXCLUSIVE GRAUTE E ARMAÇÃO</t>
  </si>
  <si>
    <t>CINTA DE AMARRAÇÃO DE ALVENARIA COM BLOCO DE CONCRETO ESTRUTURAL, CANALETA TIPO "U", ESP. 19CM, (FBK 4,5MPA), COM ACABAMENTO APARENTE, INCLUSIVE ARGAMASSA PARA ASSENTAMENTO, EXCLUSIVE GRAUTE E ARMAÇÃO</t>
  </si>
  <si>
    <t>CINTA DE AMARRAÇÃO DE ALVENARIA COM BLOCO DE CONCRETO ESTRUTURAL, CANALETA TIPO "U", ESP. 19CM, (FBK 4,5MPA), PARA REVESTIMENTO, INCLUSIVE ARGAMASSA PARA ASSENTAMENTO, EXCLUSIVE GRAUTE E ARMAÇÃO</t>
  </si>
  <si>
    <t>CINTA DE AMARRAÇÃO DE ALVENARIA COM BLOCO DE CONCRETO ESTRUTURAL, CANALETA TIPO "U", ESP. 9CM, (FBK 4,5MPA), COM ACABAMENTO APARENTE, INCLUSIVE ARGAMASSA PARA ASSENTAMENTO, EXCLUSIVE GRAUTE E ARMAÇÃO</t>
  </si>
  <si>
    <t>CINTA DE AMARRAÇÃO DE ALVENARIA COM BLOCO DE CONCRETO ESTRUTURAL, CANALETA TIPO "U", ESP. 9CM, (FBK 4,5MPA), PARA REVESTIMENTO, INCLUSIVE ARGAMASSA PARA ASSENTAMENTO, EXCLUSIVE GRAUTE E ARMAÇÃO</t>
  </si>
  <si>
    <t>ENCUNHAMENTO DE ALVENARIA DE VEDAÇÃO COM ARGAMASSA, INCLUSIVE ADITIVO EXPANSOR PARA ENCUNHAMENTO</t>
  </si>
  <si>
    <t>ENCUNHAMENTO DE ALVENARIA DE VEDAÇÃO COM ESPUMA DE POLIURETANO EXPANSIVA</t>
  </si>
  <si>
    <t>COB-001  - COBERTURAS</t>
  </si>
  <si>
    <t>COBERTURA EM TELHA METÁLICA GALVANIZADA TRAPEZOIDAL, TIPO DUPLA TERMOACÚSTICA COM DUAS FACES TRAPEZOIDAIS, ESP. 0,43MM, PREENCHIMENTO EM POLIESTIRENO EXPANDIDO/ISOPOR COM ESP. 30MM, ACABAMENTO NATURAL, INCLUSIVE ACESSÓRIOS PARA FIXAÇÃO, FORNECIMENTO E INSTALAÇÃO</t>
  </si>
  <si>
    <t>COBERTURA EM TELHA METÁLICA GALVANIZADA TRAPEZOIDAL, TIPO SIMPLES, ESP. 0,50MM, ACABAMENTO NATURAL, INCLUSIVE ACESSÓRIOS PARA FIXAÇÃO, FORNECIMENTO E INSTALAÇÃO</t>
  </si>
  <si>
    <t>COLOCAÇÃO DE VEDA ONDA EM POLIETILENO PARA TELHA ONDULADA</t>
  </si>
  <si>
    <t>DEM-001  - DEMOLIÇÕES E REMOÇÕES</t>
  </si>
  <si>
    <t>DEMOLIÇÃO DE PISO CIMENTADO OU CONTRAPISO DE ARGAMASSA ESPESSURA MÁXIMA DE 10CM, INCLUSIVE AFASTAMENTO</t>
  </si>
  <si>
    <t>DEMOLIÇÃO DE PISO DE GRANILITE/MARMORITE, INCLUSIVE AFASTAMENTO</t>
  </si>
  <si>
    <t>DEMOLIÇÃO DE PISO DE PEDRAS (MÁRMORE, GRANITO, ARDÓSIA, LAGOA SANTA, SÃO TOMÉ), INCLUSIVE AFASTAMENTO</t>
  </si>
  <si>
    <t>DEMOLIÇÃO DE PISO DE TABUAS, INCLUSIVE AFASTAMENTO</t>
  </si>
  <si>
    <t>DIV-001  - DIVISÓRIA EM PEDRA</t>
  </si>
  <si>
    <t>DIV-002  - DIVISÓRIA DE MADEIRA</t>
  </si>
  <si>
    <t>DRE-001  - DRENAGEM</t>
  </si>
  <si>
    <t>BOCA DE LOBO DUPLA (TIPO B - CONCRETO), QUADRO, GRELHA E CANTONEIRA, INCLUSIVE ESCAVAÇÃO, REATERRO E BOTA-FORA</t>
  </si>
  <si>
    <t>BOCA DE LOBO SIMPLES (TIPO A - FERRO FUNDIDO), QUADRO, GRELHA E CANTONEIRA, INCLUSIVE ESCAVAÇÃO, REATERRO E BOTA-FORA</t>
  </si>
  <si>
    <t>BOCA DE LOBO SIMPLES (TIPO B - CONCRETO), QUADRO, GRELHA E CANTONEIRA, INCLUSIVE ESCAVAÇÃO, REATERRO E BOTA-FORA</t>
  </si>
  <si>
    <t>CAIXA DE AREIA 100 X 100 X 100 CM</t>
  </si>
  <si>
    <t>CAIXA DE AREIA 50 X 60 X 70 CM</t>
  </si>
  <si>
    <t>CAIXA DE CAPTAÇÃO E DRENAGEM TIPO A (100 X 100 X 120 CM), D = 500 MM A 1500MM, INCLUSIVE ESCAVAÇÃO, REATERRO E BOTA FORA</t>
  </si>
  <si>
    <t>CAIXA DE CAPTAÇÃO E DRENAGEM TIPO A (120 X 120 X 150 CM), D = 500 MM A 1500MM, INCLUSIVE ESCAVAÇÃO, REATERRO E BOTA FORA</t>
  </si>
  <si>
    <t>CAIXA DE CAPTAÇÃO E DRENAGEM TIPO B D = 500 MM</t>
  </si>
  <si>
    <t>CAIXA DE CAPTAÇÃO E DRENAGEM TIPO B (100 X 100 X 120 CM), D = 500 MM A 1500MM, INCLUSIVE ESCAVAÇÃO, REATERRO E BOTA FORA</t>
  </si>
  <si>
    <t>CAIXA DE CAPTAÇÃO E DRENAGEM TIPO B (120 X 120 X 150 CM), D = 500 MM A 1500MM, INCLUSIVE ESCAVAÇÃO, REATERRO E BOTA FORA</t>
  </si>
  <si>
    <t>CAIXA DE CAPTAÇÃO E DRENAGEM TIPO C (100 X 100 X 120 CM), D = 500 MM A 1500MM, INCLUSIVE ESCAVAÇÃO, REATERRO E BOTA FORA</t>
  </si>
  <si>
    <t>CAIXA DE CAPTAÇÃO E DRENAGEM TIPO C (120 X 120 X 150 CM), D = 500 MM A 1500MM, INCLUSIVE ESCAVAÇÃO, REATERRO E BOTA FORA</t>
  </si>
  <si>
    <t>CAIXA DE CAPTAÇÃO E DRENAGEM TIPO D (D = 70 CM, H = 82 CM), D = 500 MM A 1500MM, INCLUSIVE ESCAVAÇÃO, REATERRO E BOTA FORA</t>
  </si>
  <si>
    <t>CAIXA DE CAPTAÇÃO E DRENAGEM TIPO D (D = 90 CM, H = 82 CM), D = 500 MM A 1500MM, INCLUSIVE ESCAVAÇÃO, REATERRO E BOTA FORA</t>
  </si>
  <si>
    <t>CAIXA DE CAPTAÇÃO E DRENAGEM TIPO E (100 X 100 X 120 CM), D = 500 MM A 1500MM, INCLUSIVE ESCAVAÇÃO, REATERRO E BOTA FORA</t>
  </si>
  <si>
    <t>CAIXA DE CAPTAÇÃO E DRENAGEM TIPO E (120 X 120 X 150 CM), D = 500 MM A 1500MM, INCLUSIVE ESCAVAÇÃO, REATERRO E BOTA FORA</t>
  </si>
  <si>
    <t>CAIXA DE CAPTAÇÃO E DRENAGEM TIPO F (100 X 100 X 120 CM), D = 500 MM A 1500MM, INCLUSIVE ESCAVAÇÃO, REATERRO E BOTA FORA</t>
  </si>
  <si>
    <t>CAIXA DE CAPTAÇÃO E DRENAGEM TIPO F (120 X 120 X 150 CM), D = 500 MM A 1500MM, INCLUSIVE ESCAVAÇÃO, REATERRO E BOTA FORA</t>
  </si>
  <si>
    <t>CANALETA TIPO 2 - D = 300 MM, PRÉ-MOLDADA DE CONCRETO, PADRÃO DEER-MG</t>
  </si>
  <si>
    <t>CANALETA TIPO 2 - D = 400 MM, PRÉ-MOLDADA DE CONCRETO, PADRÃO DEER-MG</t>
  </si>
  <si>
    <t>CANALETA TIPO 2 - D = 500 MM, PRÉ-MOLDADA DE CONCRETO, PADRÃO DEER-MG</t>
  </si>
  <si>
    <t>CANALETA TIPO 2 - D = 600 MM, PRÉ-MOLDADA DE CONCRETO, PADRÃO DEER-MG</t>
  </si>
  <si>
    <t>CANALETA TIPO 3 - 30 X 20 CM, CONCRETO FCK = 15 MPA, COM GRELHA DE AÇO CA-25, PADRÃO DEER-MG</t>
  </si>
  <si>
    <t>CANALETA TIPO 4 - 30 X 20 CM, CONCRETO FCK = 15 MPA, COM TAMPA DE CONCRETO, PADRÃO DEER-MG</t>
  </si>
  <si>
    <t>CANALETA TIPO 5 - 30 X 20 CM, CONCRETO FCK = 15 MPA SEM TAMPA DE CONCRETO, PADRÃO DEER-MG</t>
  </si>
  <si>
    <t>CHAMINÉ DE POÇO DE VISITA TIPO "A", EM ALVENARIA COM DEGRAUS DE AÇO CA-50</t>
  </si>
  <si>
    <t>CHAMINÉ DE POÇO DE VISITA TIPO "B", EM ANEL DE CONCRETO CA-1 COM DEGRAUS DE AÇO CA-50</t>
  </si>
  <si>
    <t>DRENO TIPO A, AREIA GROSSA, BRITA 2, TUBO CONCRETO POROSO D = 15 CM, L = 50 CM, INCLUSIVE ESCAVAÇÃO E BOTA FORA</t>
  </si>
  <si>
    <t>DRENO TIPO B, MANTA DRENANTE, BRITA 3, TUBO CONCRETO POROSO D = 15 CM, L = 50 CM, INCLUSIVE ESCAVAÇÃO E BOTA FORA</t>
  </si>
  <si>
    <t>FORNECIMENTO E ASSENTAMENTO DE TUBO PVC FLEXÍVEL CORRUGADO, PERFURADO, DN 100 MM (4"), PARA DRENAGEM</t>
  </si>
  <si>
    <t>FORNECIMENTO E ASSENTAMENTO DE TUBO PVC FLEXÍVEL CORRUGADO, PERFURADO, DN 65 MM (2.1/2"), PARA DRENAGEM</t>
  </si>
  <si>
    <t>FORNECIMENTO E ASSENTAMENTO DE TUBO PVC RÍGIDO CORRUGADO, PERFURADO, DN 160 MM (6"), PARA DRENAGEM</t>
  </si>
  <si>
    <t>FORNECIMENTO E ASSENTAMENTO DE TUBO PVC RÍGIDO, DRENAGEM/PLUVIAL, PBV - SÉRIE NORMAL, DN 100 MM (4"), INCLUSIVE CONEXÕES</t>
  </si>
  <si>
    <t>FORNECIMENTO E ASSENTAMENTO DE TUBO PVC RÍGIDO, DRENAGEM/PLUVIAL, PBV - SÉRIE NORMAL, DN 150 MM (6"), INCLUSIVE CONEXÕES</t>
  </si>
  <si>
    <t>FORNECIMENTO E ASSENTAMENTO DE TUBO PVC RÍGIDO, DRENAGEM/PLUVIAL, PBV - SÉRIE NORMAL, DN 200 MM (8"), INCLUSIVE CONEXÕES</t>
  </si>
  <si>
    <t>FORNECIMENTO E ASSENTAMENTO DE TUBO PVC RÍGIDO, DRENAGEM/PLUVIAL, PBV - SÉRIE NORMAL, DN 50 MM (2"), INCLUSIVE CONEXÕES</t>
  </si>
  <si>
    <t>FORNECIMENTO E ASSENTAMENTO DE TUBO PVC RÍGIDO, DRENAGEM/PLUVIAL, PBV - SÉRIE NORMAL, DN 75 MM (3"), INCLUSIVE CONEXÕES</t>
  </si>
  <si>
    <t>SARJETA TIPO 1 - 50 X 5 CM, I = 3 %, PADRÃO DEER-MG</t>
  </si>
  <si>
    <t>SARJETA TIPO 2 - 50 X 5 CM, I = 15 %, PADRÃO DEER-MG</t>
  </si>
  <si>
    <t>SARJETA TIPO 3 - 50 X 5 CM, I = 25 %, PADRÃO DEER-MG</t>
  </si>
  <si>
    <t>TAMPÃO DE FERRO FUNDIDO PARA POÇO DE VISITA</t>
  </si>
  <si>
    <t>VALA DE INFILTRAÇÃO E DRENAGEM 100 X 300 X 100 CM, INCLUSIVE ESCAVAÇÃO E BOTA FORA</t>
  </si>
  <si>
    <t>VALA DE INFILTRAÇÃO E DRENAGEM 40 X 120 X 40 CM, INCLUSIVE ESCAVAÇÃO E BOTA FORA</t>
  </si>
  <si>
    <t>VALA DE INFILTRAÇÃO E DRENAGEM 50 X 150 X 50 CM, INCLUSIVE ESCAVAÇÃO E BOTA FORA</t>
  </si>
  <si>
    <t>VALA DE INFILTRAÇÃO E DRENAGEM 60 X 180 X 60 CM, INCLUSIVE ESCAVAÇÃO E BOTA FORA</t>
  </si>
  <si>
    <t>VALA DE INFILTRAÇÃO E DRENAGEM 70 X 210 X 70 CM, INCLUSIVE ESCAVAÇÃO E BOTA FORA</t>
  </si>
  <si>
    <t>VALA DE INFILTRAÇÃO E DRENAGEM 80 X 240 X 80 CM, INCLUSIVE ESCAVAÇÃO E BOTA FORA</t>
  </si>
  <si>
    <t>VALA DE INFILTRAÇÃO E DRENAGEM 90 X 270 X 90 CM, INCLUSIVE ESCAVAÇÃO E BOTA FORA</t>
  </si>
  <si>
    <t>ELE-001  - INSTALAÇÃO ELÉTRICA, TELEFÔNICA E CFTV</t>
  </si>
  <si>
    <t>BOTÃO DE CAMPAINHA, 1 TECL</t>
  </si>
  <si>
    <t>CABO DE COBRE FLEXÍVEL, CLASSE 5, ISOLAMENTO TIPO EPR/HEPR, NÃO HALOGENADO, ANTICHAMA, TERMOFIXO, UNIPOLAR, SEÇÃO 10 MM2, 90°C, 0,6/1KV</t>
  </si>
  <si>
    <t>CABO DE COBRE FLEXÍVEL, CLASSE 5, ISOLAMENTO TIPO EPR/HEPR, NÃO HALOGENADO, ANTICHAMA, TERMOFIXO, UNIPOLAR, SEÇÃO 120 MM2, 90°C, 0,6/1KV</t>
  </si>
  <si>
    <t>CABO DE COBRE FLEXÍVEL, CLASSE 5, ISOLAMENTO TIPO EPR/HEPR, NÃO HALOGENADO, ANTICHAMA, TERMOFIXO, UNIPOLAR, SEÇÃO 1,5 MM2, 90°C, 0,6/1KV</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</si>
  <si>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</si>
  <si>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</si>
  <si>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CABO DE COBRE FLEXÍVEL, CLASSE 5, ISOLAMENTO TIPO EPR/HEPR, NÃO HALOGENADO, ANTICHAMA, TERMOFIXO, UNIPOLAR, SEÇÃO 185 MM2, 90°C, 0,6/1KV</t>
  </si>
  <si>
    <t>CABO DE COBRE FLEXÍVEL, CLASSE 5, ISOLAMENTO TIPO EPR/HEPR, NÃO HALOGENADO, ANTICHAMA, TERMOFIXO, UNIPOLAR, SEÇÃO 240 MM2, 90°C, 0,6/1KV</t>
  </si>
  <si>
    <t>CABO DE COBRE FLEXÍVEL, CLASSE 5, ISOLAMENTO TIPO EPR/HEPR, NÃO HALOGENADO, ANTICHAMA, TERMOFIXO, UNIPOLAR, SEÇÃO 2,5 MM2, 90°C, 0,6/1KV</t>
  </si>
  <si>
    <t>CABO DE COBRE FLEXÍVEL, CLASSE 5, ISOLAMENTO TIPO EPR/HEPR, NÃO HALOGENADO, ANTICHAMA, TERMOFIXO, UNIPOLAR, SEÇÃO 25 MM2, 90°C, 0,6/1KV</t>
  </si>
  <si>
    <t>CABO DE COBRE FLEXÍVEL, CLASSE 5, ISOLAMENTO TIPO EPR/HEPR, NÃO HALOGENADO, ANTICHAMA, TERMOFIXO, UNIPOLAR, SEÇÃO 300 MM2, 90°C, 0,6/1KV</t>
  </si>
  <si>
    <t>CABO DE COBRE FLEXÍVEL, CLASSE 5, ISOLAMENTO TIPO EPR/HEPR, NÃO HALOGENADO, ANTICHAMA, TERMOFIXO, UNIPOLAR, SEÇÃO 35 MM2, 90°C, 0,6/1KV</t>
  </si>
  <si>
    <t>CABO DE COBRE FLEXÍVEL, CLASSE 5, ISOLAMENTO TIPO EPR/HEPR, NÃO HALOGENADO, ANTICHAMA, TERMOFIXO, UNIPOLAR, SEÇÃO 4 MM2, 90°C, 0,6/1KV</t>
  </si>
  <si>
    <t>CABO DE COBRE FLEXÍVEL, CLASSE 5, ISOLAMENTO TIPO EPR/HEPR, NÃO HALOGENADO, ANTICHAMA, TERMOFIXO, UNIPOLAR, SEÇÃO 400 MM2, 90°C, 0,6/1KV</t>
  </si>
  <si>
    <t>CABO DE COBRE FLEXÍVEL, CLASSE 5, ISOLAMENTO TIPO EPR/HEPR, NÃO HALOGENADO, ANTICHAMA, TERMOFIXO, UNIPOLAR, SEÇÃO 50 MM2, 90°C, 0,6/1KV</t>
  </si>
  <si>
    <t>CABO DE COBRE FLEXÍVEL, CLASSE 5, ISOLAMENTO TIPO EPR/HEPR, NÃO HALOGENADO, ANTICHAMA, TERMOFIXO, UNIPOLAR, SEÇÃO 500 MM2, 90°C, 0,6/1KV</t>
  </si>
  <si>
    <t>CABO DE COBRE FLEXÍVEL, CLASSE 5, ISOLAMENTO TIPO EPR/HEPR, NÃO HALOGENADO, ANTICHAMA, TERMOFIXO, UNIPOLAR, SEÇÃO 6 MM2, 90°C, 0,6/1KV</t>
  </si>
  <si>
    <t>CABO DE COBRE FLEXÍVEL, CLASSE 5, ISOLAMENTO TIPO EPR/HEPR, NÃO HALOGENADO, ANTICHAMA, TERMOFIXO, UNIPOLAR, SEÇÃO 70 MM2, 90°C, 0,6/1KV</t>
  </si>
  <si>
    <t>CABO DE COBRE FLEXÍVEL, CLASSE 5, ISOLAMENTO TIPO EPR/HEPR, NÃO HALOGENADO, ANTICHAMA, TERMOFIXO, UNIPOLAR, SEÇÃO 95 MM2, 90°C, 0,6/1KV</t>
  </si>
  <si>
    <t>CABO DE COBRE FLEXÍVEL, CLASSE 5, ISOLAMENTO TIPO LSHF/ATOX, NÃO HALOGENADO, ANTICHAMA, TERMOPLÁSTICO, UNIPOLAR, SEÇÃO 10 MM2, 70°C, 450/750V</t>
  </si>
  <si>
    <t>CABO DE COBRE FLEXÍVEL, CLASSE 5, ISOLAMENTO TIPO LSHF/ATOX, NÃO HALOGENADO, ANTICHAMA, TERMOPLÁSTICO, UNIPOLAR, SEÇÃO 10 MM2, 90°C, 0,6/1KV</t>
  </si>
  <si>
    <t>CABO DE COBRE FLEXÍVEL, CLASSE 5, ISOLAMENTO TIPO LSHF/ATOX, NÃO HALOGENADO, ANTICHAMA, TERMOPLÁSTICO, UNIPOLAR, SEÇÃO 120 MM2, 90°C, 0,6/1KV</t>
  </si>
  <si>
    <t>CABO DE COBRE FLEXÍVEL, CLASSE 5, ISOLAMENTO TIPO LSHF/ATOX, NÃO HALOGENADO, ANTICHAMA, TERMOPLÁSTICO, UNIPOLAR, SEÇÃO 1,5 MM2, 70°C, 450/750V</t>
  </si>
  <si>
    <t>CABO DE COBRE FLEXÍVEL, CLASSE 5, ISOLAMENTO TIPO LSHF/ATOX, NÃO HALOGENADO, ANTICHAMA, TERMOPLÁSTICO, UNIPOLAR, SEÇÃO 1,5 MM2, 90°C, 0,6/1KV</t>
  </si>
  <si>
    <t>CABO DE COBRE FLEXÍVEL, CLASSE 5, ISOLAMENTO TIPO LSHF/ATOX, NÃO HALOGENADO, ANTICHAMA, TERMOPLÁSTICO, UNIPOLAR, SEÇÃO 150 MM2, 90°C, 0,6/1KV</t>
  </si>
  <si>
    <t>CABO DE COBRE FLEXÍVEL, CLASSE 5, ISOLAMENTO TIPO LSHF/ATOX, NÃO HALOGENADO, ANTICHAMA, TERMOPLÁSTICO, UNIPOLAR, SEÇÃO 16 MM2, 70°C, 450/750V</t>
  </si>
  <si>
    <t>CABO DE COBRE FLEXÍVEL, CLASSE 5, ISOLAMENTO TIPO LSHF/ATOX, NÃO HALOGENADO, ANTICHAMA, TERMOPLÁSTICO, UNIPOLAR, SEÇÃO 16 MM2, 90°C, 0,6/1KV</t>
  </si>
  <si>
    <t>CABO DE COBRE FLEXÍVEL, CLASSE 5, ISOLAMENTO TIPO LSHF/ATOX, NÃO HALOGENADO, ANTICHAMA, TERMOPLÁSTICO, UNIPOLAR, SEÇÃO 185 MM2, 90°C, 0,6/1KV</t>
  </si>
  <si>
    <t>CABO DE COBRE FLEXÍVEL, CLASSE 5, ISOLAMENTO TIPO LSHF/ATOX, NÃO HALOGENADO, ANTICHAMA, TERMOPLÁSTICO, UNIPOLAR, SEÇÃO 240 MM2, 90°C, 0,6/1KV</t>
  </si>
  <si>
    <t>CABO DE COBRE FLEXÍVEL, CLASSE 5, ISOLAMENTO TIPO LSHF/ATOX, NÃO HALOGENADO, ANTICHAMA, TERMOPLÁSTICO, UNIPOLAR, SEÇÃO 2,5 MM2, 70°C, 450/750V</t>
  </si>
  <si>
    <t>CABO DE COBRE FLEXÍVEL, CLASSE 5, ISOLAMENTO TIPO LSHF/ATOX, NÃO HALOGENADO, ANTICHAMA, TERMOPLÁSTICO, UNIPOLAR, SEÇÃO 25 MM2, 70°C, 450/750V</t>
  </si>
  <si>
    <t>CABO DE COBRE FLEXÍVEL, CLASSE 5, ISOLAMENTO TIPO LSHF/ATOX, NÃO HALOGENADO, ANTICHAMA, TERMOPLÁSTICO, UNIPOLAR, SEÇÃO 2,5 MM2, 90°C, 0,6/1KV</t>
  </si>
  <si>
    <t>CABO DE COBRE FLEXÍVEL, CLASSE 5, ISOLAMENTO TIPO LSHF/ATOX, NÃO HALOGENADO, ANTICHAMA, TERMOPLÁSTICO, UNIPOLAR, SEÇÃO 25 MM2, 90°C, 0,6/1KV</t>
  </si>
  <si>
    <t>CABO DE COBRE FLEXÍVEL, CLASSE 5, ISOLAMENTO TIPO LSHF/ATOX, NÃO HALOGENADO, ANTICHAMA, TERMOPLÁSTICO, UNIPOLAR, SEÇÃO 35 MM2, 70°C, 450/750V</t>
  </si>
  <si>
    <t>CABO DE COBRE FLEXÍVEL, CLASSE 5, ISOLAMENTO TIPO LSHF/ATOX, NÃO HALOGENADO, ANTICHAMA, TERMOPLÁSTICO, UNIPOLAR, SEÇÃO 35 MM2, 90°C, 0,6/1KV</t>
  </si>
  <si>
    <t>CABO DE COBRE FLEXÍVEL, CLASSE 5, ISOLAMENTO TIPO LSHF/ATOX, NÃO HALOGENADO, ANTICHAMA, TERMOPLÁSTICO, UNIPOLAR, SEÇÃO 4 MM2, 70°C, 450/750V</t>
  </si>
  <si>
    <t>CABO DE COBRE FLEXÍVEL, CLASSE 5, ISOLAMENTO TIPO LSHF/ATOX, NÃO HALOGENADO, ANTICHAMA, TERMOPLÁSTICO, UNIPOLAR, SEÇÃO 4 MM2, 90°C, 0,6/1KV</t>
  </si>
  <si>
    <t>CABO DE COBRE FLEXÍVEL, CLASSE 5, ISOLAMENTO TIPO LSHF/ATOX, NÃO HALOGENADO, ANTICHAMA, TERMOPLÁSTICO, UNIPOLAR, SEÇÃO 50 MM2, 90°C, 0,6/1KV</t>
  </si>
  <si>
    <t>CABO DE COBRE FLEXÍVEL, CLASSE 5, ISOLAMENTO TIPO LSHF/ATOX, NÃO HALOGENADO, ANTICHAMA, TERMOPLÁSTICO, UNIPOLAR, SEÇÃO 6 MM2, 70°C, 450/750V</t>
  </si>
  <si>
    <t>CABO DE COBRE FLEXÍVEL, CLASSE 5, ISOLAMENTO TIPO LSHF/ATOX, NÃO HALOGENADO, ANTICHAMA, TERMOPLÁSTICO, UNIPOLAR, SEÇÃO 6 MM2, 90°C, 0,6/1KV</t>
  </si>
  <si>
    <t>CABO DE COBRE FLEXÍVEL, CLASSE 5, ISOLAMENTO TIPO LSHF/ATOX, NÃO HALOGENADO, ANTICHAMA, TERMOPLÁSTICO, UNIPOLAR, SEÇÃO 70 MM2, 90°C, 0,6/1KV</t>
  </si>
  <si>
    <t>CABO DE COBRE FLEXÍVEL, CLASSE 5, ISOLAMENTO TIPO LSHF/ATOX, NÃO HALOGENADO, ANTICHAMA, TERMOPLÁSTICO, UNIPOLAR, SEÇÃO 95 MM2, 90°C, 0,6/1KV</t>
  </si>
  <si>
    <t>CABO DE COBRE NÚ # 10 MM2, ENTERRADO, EXCLUSIVE ESCAVAÇÃO E REATERRO</t>
  </si>
  <si>
    <t>CABO DE COBRE NÚ # 16 MM2, ENTERRADO, EXCLUSIVE ESCAVAÇÃO E REATERRO</t>
  </si>
  <si>
    <t>CABO DE COBRE NÚ # 25 MM2, ENTERRADO, EXCLUSIVE ESCAVAÇÃO E REATERRO</t>
  </si>
  <si>
    <t>CABO DE COBRE NÚ # 35 MM2, ENTERRADO, EXCLUSIVE ESCAVAÇÃO E REATERRO</t>
  </si>
  <si>
    <t>CABO DE COBRE NÚ # 50 MM2, ENTERRADO, EXCLUSIVE ESCAVAÇÃO E REATERRO</t>
  </si>
  <si>
    <t>CABO DE COBRE NÚ # 6 MM2, ENTERRADO, EXCLUSIVE ESCAVAÇÃO E REATERRO</t>
  </si>
  <si>
    <t>CABO DE COBRE NÚ # 70 MM2, ENTERRADO, EXCLUSIVE ESCAVAÇÃO E REATERRO</t>
  </si>
  <si>
    <t>CABO DE COBRE NÚ # 95 MM2, ENTERRADO, EXCLUSIVE ESCAVAÇÃO E REATERRO</t>
  </si>
  <si>
    <t>CAIXA DE PASSAGEM Nº 2 PADRÃO TELEBRÁS DIM. (20 X 20 X 13,5) CM EM CHAPA DE AÇO GALVANIZADO - EMBUTIR, FECHO DE PLÁSTICO C/ FUNDO DE MADEIRA S/ FUNDO DE CHAPA</t>
  </si>
  <si>
    <t>CAIXA DE PASSAGEM Nº 2 PADRÃO TELEBRÁS DIM. (20 X 20 X 15) CM EM CHAPA DE AÇO GALVANIZADO - SOBREPOR, FECHO DE PLÁSTICO C/ FUNDO DE MADEIRA S/ FUNDO DE CHAPA319</t>
  </si>
  <si>
    <t>CAIXA DE PASSAGEM Nº 3 PADRÃO TELEBRÁS DIM. (40 X 40 X 13,5) CM EM CHAPA DE AÇO GALVANIZADO - EMBUTIR, FECHO DE PLÁSTICO C/ FUNDO DE MADEIRA S/ FUNDO DE CHAPA</t>
  </si>
  <si>
    <t>CAIXA DE PASSAGEM Nº 3 PADRÃO TELEBRÁS DIM. (40 X 40 X 15) CM EM CHAPA DE AÇO GALVANIZADO - SOBREPOR, FECHO DE PLÁSTICO C/ FUNDO DE MADEIRA S/ FUNDO DE CHAPA</t>
  </si>
  <si>
    <t>CAIXA DE PASSAGEM Nº 4 PADRÃO TELEBRÁS DIM. (60 X 60 X 13,5) CM EM CHAPA DE AÇO GALVANIZADO - EMBUTIR, FECHO DE PLÁSTICO C/ FUNDO DE MADEIRA S/ FUNDO DE CHAPA</t>
  </si>
  <si>
    <t>CAIXA DE PASSAGEM Nº 4 PADRÃO TELEBRÁS DIM. (60 X 60 X 15) CM EM CHAPA DE AÇO GALVANIZADO - SOBREPOR, FECHO DE PLÁSTICO C/ FUNDO DE MADEIRA S/ FUNDO DE CHAPA</t>
  </si>
  <si>
    <t>CAIXA DE PASSAGEM Nº 5 PADRÃO TELEBRÁS DIM. (80 X 80 X 13,5) CM EM CHAPA DE AÇO GALVANIZADO - EMBUTIR, FECHO DE PLÁSTICO C/ FUNDO DE MADEIRA S/ FUNDO DE CHAPA</t>
  </si>
  <si>
    <t>CAIXA DE PASSAGEM Nº 5 PADRÃO TELEBRÁS DIM. (80 X 80 X 15) CM EM CHAPA DE AÇO GALVANIZADO - SOBREPOR, FECHO DE PLÁSTICO C/ FUNDO DE MADEIRA S/ FUNDO DE CHAPA</t>
  </si>
  <si>
    <t>CAIXA DE PASSAGEM Nº 6 PADRÃO TELEBRÁS DIM. (120 X 120 X 13,5) CM EM CHAPA DE AÇO GALVANIZADO - EMBUTIR, FECHO DE PLÁSTICO C/ FUNDO DE MADEIRA S/ FUNDO DE CHAPA</t>
  </si>
  <si>
    <t>CAIXA DE PASSAGEM Nº 6 PADRÃO TELEBRÁS DIM. (120 X 120 X 15) CM EM CHAPA DE AÇO GALVANIZADO - SOBREPOR, FECHO DE PLÁSTICO C/ FUNDO DE MADEIRA S/ FUNDO DE CHAPA</t>
  </si>
  <si>
    <t>CAIXA DE PASSAGEM Nº 8 PADRÃO TELEBRÁS DIM. (150 X 150 X 17) CM EM CHAPA DE AÇO GALVANIZADO - EMBUTIR, FECHO DE PLÁSTICO C/ FUNDO DE MADEIRA S/ FUNDO DE CHAPA</t>
  </si>
  <si>
    <t>CAIXA DE PASSAGEM PARA PISO DO TIPO ¿ZA¿ 28 X 28 X 40 CM - GARAGEM</t>
  </si>
  <si>
    <t>CAIXA DE PASSAGEM PARA PISO DO TIPO ¿ZA¿ 28 X 28 X 40 CM - PASSEIO</t>
  </si>
  <si>
    <t>CAIXA DE PASSAGEM PARA PISO DO TIPO ¿ZB¿ 52 X 44 X 70 CM - GARAGEM</t>
  </si>
  <si>
    <t>CAIXA DE PASSAGEM PARA PISO DO TIPO ¿ZB¿ 52 X 44 X 70 CM - PASSEIO</t>
  </si>
  <si>
    <t>CAIXA DE PASSAGEM PARA PISO DO TIPO ¿ZC¿ 77 X 67 X 90 CM - GARAGEM</t>
  </si>
  <si>
    <t>CAIXA DE PASSAGEM PARA PISO DO TIPO ¿ZC¿ 77 X 67 X 90 CM - PASSEIO</t>
  </si>
  <si>
    <t>CAIXA ESTANQUE AQUATIC 4X2¿</t>
  </si>
  <si>
    <t>CAIXA PARA MEDIDOR POLIFÁSICO CONFORME PADRÕES CEMIG TIPO CM-10</t>
  </si>
  <si>
    <t>CAIXA PARA MEDIDOR POLIFÁSICO CONFORME PADRÕES CEMIG TIPO CM-18</t>
  </si>
  <si>
    <t>CAIXA PARA MEDIDOR POLIFÁSICO CONFORME PADRÕES CEMIG TIPO CM-2</t>
  </si>
  <si>
    <t>CAIXA PARA MEDIDOR POLIFÁSICO CONFORME PADRÕES CEMIG TIPO CM-4</t>
  </si>
  <si>
    <t>CAIXA PRÉ MOLDADA PARA ATERRAMENTO COM TAMPA DE CONCRETO 25 X 25 X 50 CM, INCLUSIVE ESCAVAÇÃO E BOTA FORA</t>
  </si>
  <si>
    <t>CAIXA SUBTERRÂNEA P20 20X20X20 CM - FERRO FUNDIDO - PADRAO TELEMAR</t>
  </si>
  <si>
    <t>CAMPAINHA DE EMBUTIR EM CAIXA 2 X 4¿, DO TIPO CIGARRA, 127V</t>
  </si>
  <si>
    <t>ELETROCALHA PERFURADA GALVANIZADA ELETROLÍTICA CHAPA 14 - 300 X 100 MM COM TAMPA, INCLUSIVE CONEXÃ</t>
  </si>
  <si>
    <t>LUMINÁRIA TIPO DROPS COM BASE E GLOBO LEITOSO COM PARA LÂMPADA FLUORESCENTE COMPACTA DE 20 W</t>
  </si>
  <si>
    <t>LUMINÁRIA TIPO TARTARUGA</t>
  </si>
  <si>
    <t>LUMINÁRIA TIPO TARTARUGA BLINDADA</t>
  </si>
  <si>
    <t>LUMINÁRIA TIPO TARTARUGA BLINDADA PARA LÂMPADA FLUORESCENTE COMPACTA DE 20</t>
  </si>
  <si>
    <t>LUMINÁRIA TIPO TARTARUGA PARA LÂMPADA IFLUORESCENTE COMPACTA DE 20 W</t>
  </si>
  <si>
    <t>MANGUEIRA PVC FLEXÍVEL CORRUGADO ANTI-CHAMA DN 40 MM (1.1/4")</t>
  </si>
  <si>
    <t>MANGUEIRA PVC FLEXÍVEL CORRUGADO ANTI-CHAMA DN 50 MM (1.1/2")</t>
  </si>
  <si>
    <t>MANGUEIRA PVC FLEXÍVEL CORRUGADO ANTI-CHAMA DN 60 MM (2")</t>
  </si>
  <si>
    <t>MANGUEIRA PVC FLEXÍVEL CORRUGADO ANTI-CHAMA DN 85 MM (3")</t>
  </si>
  <si>
    <t>POSTE DE AÇO PARA ENTRADA DE ENERGIA H = 4,50 M</t>
  </si>
  <si>
    <t>POSTE DE AÇO PARA ENTRADA DE ENERGIA H = 7,00 M</t>
  </si>
  <si>
    <t>ELETRODUTOS RÍGIDOS</t>
  </si>
  <si>
    <t>ELETRODUTO DE AÇO GALVANIZADO LEVE, INCLUSIVE CONEXÕES, SUPORTES E FIXAÇÃO DN 15 (1/2")</t>
  </si>
  <si>
    <t>ELETRODUTO DE AÇO GALVANIZADO LEVE, INCLUSIVE CONEXÕES, SUPORTES E FIXAÇÃO DN 20 (3/4")</t>
  </si>
  <si>
    <t>ELETRODUTO DE AÇO GALVANIZADO LEVE, INCLUSIVE CONEXÕES, SUPORTES E FIXAÇÃO DN 25 (1")</t>
  </si>
  <si>
    <t>ELETRODUTO DE AÇO GALVANIZADO MÉDIO, INCLUSIVE CONEXÕES, SUPORTES E FIXAÇÃO DN 100 (4")</t>
  </si>
  <si>
    <t>ELETRODUTO DE AÇO GALVANIZADO MÉDIO, INCLUSIVE CONEXÕES, SUPORTES E FIXAÇÃO DN 32 (1.1/4")</t>
  </si>
  <si>
    <t>ELETRODUTO DE AÇO GALVANIZADO MÉDIO, INCLUSIVE CONEXÕES, SUPORTES E FIXAÇÃO DN 40 (1.1/2")</t>
  </si>
  <si>
    <t>ELETRODUTO DE AÇO GALVANIZADO MÉDIO, INCLUSIVE CONEXÕES, SUPORTES E FIXAÇÃO DN 50 (2")</t>
  </si>
  <si>
    <t>ELETRODUTO DE AÇO GALVANIZADO MÉDIO, INCLUSIVE CONEXÕES, SUPORTES E FIXAÇÃO DN 65 (2.1/2")</t>
  </si>
  <si>
    <t>ELETRODUTO DE AÇO GALVANIZADO MÉDIO, INCLUSIVE CONEXÕES, SUPORTES E FIXAÇÃO DN 80 (3")</t>
  </si>
  <si>
    <t>ELETRODUTO DE AÇO GALVANIZADO PESADO, INCLUSIVE CONEXÕES, SUPORTES E FIXAÇÃO DN 100 (4")</t>
  </si>
  <si>
    <t>ELETRODUTO DE AÇO GALVANIZADO PESADO, INCLUSIVE CONEXÕES, SUPORTES E FIXAÇÃO DN 15 (1/2")</t>
  </si>
  <si>
    <t>ELETRODUTO DE AÇO GALVANIZADO PESADO, INCLUSIVE CONEXÕES, SUPORTES E FIXAÇÃO DN 20 (3/4")</t>
  </si>
  <si>
    <t>ELETRODUTO DE AÇO GALVANIZADO PESADO, INCLUSIVE CONEXÕES, SUPORTES E FIXAÇÃO DN 25 (1")</t>
  </si>
  <si>
    <t>ELETRODUTO DE AÇO GALVANIZADO PESADO, INCLUSIVE CONEXÕES, SUPORTES E FIXAÇÃO DN 32 (1.1/4")</t>
  </si>
  <si>
    <t>ELETRODUTO DE AÇO GALVANIZADO PESADO, INCLUSIVE CONEXÕES, SUPORTES E FIXAÇÃO DN 40 (1.1/2")</t>
  </si>
  <si>
    <t>ELETRODUTO DE AÇO GALVANIZADO PESADO, INCLUSIVE CONEXÕES, SUPORTES E FIXAÇÃO DN 50 (2")</t>
  </si>
  <si>
    <t>ELETRODUTO DE AÇO GALVANIZADO PESADO, INCLUSIVE CONEXÕES, SUPORTES E FIXAÇÃO DN 65 (2.1/2")</t>
  </si>
  <si>
    <t>ELETRODUTO DE AÇO GALVANIZADO PESADO, INCLUSIVE CONEXÕES, SUPORTES E FIXAÇÃO DN 80 (3")</t>
  </si>
  <si>
    <t>ELETRODUTO DE PVC RÍGIDO ROSCÁVEL, DN 100 MM (4"), INCLUSIVE CONEXÕES, SUPORTES E FIXAÇÃO</t>
  </si>
  <si>
    <t>ELETRODUTO DE PVC RÍGIDO ROSCÁVEL, DN 16 MM (1/2"), INCLUSIVE CONEXÕES, SUPORTES E FIXAÇÃO</t>
  </si>
  <si>
    <t>ELETRODUTO DE PVC RÍGIDO ROSCÁVEL, DN 20 MM (3/4"), INCLUSIVE CONEXÕES, SUPORTES E FIXAÇÃO</t>
  </si>
  <si>
    <t>ELETRODUTO DE PVC RÍGIDO ROSCÁVEL, DN 25 MM (1"), INCLUSIVE CONEXÕES, SUPORTES E FIXAÇÃO</t>
  </si>
  <si>
    <t>ELETRODUTO DE PVC RÍGIDO ROSCÁVEL, DN 32 MM (1.1/4"), INCLUSIVE CONEXÕES, SUPORTES E FIXAÇÃO</t>
  </si>
  <si>
    <t>ELETRODUTO DE PVC RÍGIDO ROSCÁVEL, DN 40 MM (1.1/2"), INCLUSIVE CONEXÕES, SUPORTES E FIXAÇÃO</t>
  </si>
  <si>
    <t>ELETRODUTO DE PVC RÍGIDO ROSCÁVEL, DN 50 MM (2"), INCLUSIVE CONEXÕES, SUPORTES E FIXAÇÃO</t>
  </si>
  <si>
    <t>ELETRODUTO DE PVC RÍGIDO ROSCÁVEL, DN 60 MM (2.1/2"), INCLUSIVE CONEXÕES, SUPORTES E FIXAÇÃO</t>
  </si>
  <si>
    <t>ELETRODUTO DE PVC RÍGIDO ROSCÁVEL, DN 75 MM (3"), INCLUSIVE CONEXÕES, SUPORTES E FIXAÇÃO</t>
  </si>
  <si>
    <t>ELETRODUTOS FLEXÍVEIS</t>
  </si>
  <si>
    <t>ELETRODUTO FLEXÍVEL CORRUGADO, PVC, ANTI-CHAMA DN 16 MM (1/2") - APLICAÇÃO EM ALVENARIA</t>
  </si>
  <si>
    <t>ELETRODUTO FLEXÍVEL CORRUGADO, PVC, ANTI-CHAMA DN 20 MM (5/8") - APLICAÇÃO EM ALVENARIA</t>
  </si>
  <si>
    <t>ELETRODUTO FLEXÍVEL CORRUGADO, PVC, ANTI-CHAMA DN 25 MM (3/4") - APLICAÇÃO EM ALVENARIA</t>
  </si>
  <si>
    <t>ELETRODUTO FLEXÍVEL CORRUGADO, PVC, ANTI-CHAMA DN 32 MM (1") - APLICAÇÃO EM ALVENARIA</t>
  </si>
  <si>
    <t>ELETRODUTO FLEXÍVEL, EM AÇO GALVANIZADO, REVESTIDO EXTERNAMENTE COM PVC PRETO (1"), INCLUSIVE CONEXÕES, SUPORTES E FIXAÇÃO</t>
  </si>
  <si>
    <t>ELETRODUTO FLEXÍVEL, EM AÇO GALVANIZADO, REVESTIDO EXTERNAMENTE COM PVC PRETO (1.1/2"), INCLUSIVE CONEXÕES, SUPORTES E FIXAÇÃO</t>
  </si>
  <si>
    <t>ELETRODUTO FLEXÍVEL, EM AÇO GALVANIZADO, REVESTIDO EXTERNAMENTE COM PVC PRETO (1.1/4"), INCLUSIVE CONEXÕES, SUPORTES E FIXAÇÃO</t>
  </si>
  <si>
    <t>ELETRODUTO FLEXÍVEL, EM AÇO GALVANIZADO, REVESTIDO EXTERNAMENTE COM PVC PRETO (2"), INCLUSIVE CONEXÕES, SUPORTES E FIXAÇÃO</t>
  </si>
  <si>
    <t>ELETRODUTO FLEXÍVEL, EM AÇO GALVANIZADO, REVESTIDO EXTERNAMENTE COM PVC PRETO (2.1/2"), INCLUSIVE CONEXÕES, SUPORTES E FIXAÇÃO</t>
  </si>
  <si>
    <t>ELETRODUTO FLEXÍVEL, EM AÇO GALVANIZADO, REVESTIDO EXTERNAMENTE COM PVC PRETO (3/4"), INCLUSIVE CONEXÕES, SUPORTES E FIXAÇÃO</t>
  </si>
  <si>
    <t>DUTOS CORRUGADOS (PEAD)</t>
  </si>
  <si>
    <t>DUTO CORRUGADO EM PEAD (POLIETILENO DE ALTA DENSIDADE), PARA PROTEÇÃO DE CABOS SUBTERRÂNEOS DN 100 MM (4")</t>
  </si>
  <si>
    <t>DUTO CORRUGADO EM PEAD (POLIETILENO DE ALTA DENSIDADE), PARA PROTEÇÃO DE CABOS SUBTERRÂNEOS DN 125 MM (5")</t>
  </si>
  <si>
    <t>DUTO CORRUGADO EM PEAD (POLIETILENO DE ALTA DENSIDADE), PARA PROTEÇÃO DE CABOS SUBTERRÂNEOS DN 150 MM (6")</t>
  </si>
  <si>
    <t>DUTO CORRUGADO EM PEAD (POLIETILENO DE ALTA DENSIDADE), PARA PROTEÇÃO DE CABOS SUBTERRÂNEOS DN 40 MM (1.1/2")</t>
  </si>
  <si>
    <t>DUTO CORRUGADO EM PEAD (POLIETILENO DE ALTA DENSIDADE), PARA PROTEÇÃO DE CABOS SUBTERRÂNEOS DN 50 MM (2")</t>
  </si>
  <si>
    <t>DUTO CORRUGADO EM PEAD (POLIETILENO DE ALTA DENSIDADE), PARA PROTEÇÃO DE CABOS SUBTERRÂNEOS DN 75 MM (3")</t>
  </si>
  <si>
    <t>ENR-001  - ENROCAMENTO</t>
  </si>
  <si>
    <t>ENS-001  - ENSAIO DE CONCRETO E AÇO</t>
  </si>
  <si>
    <t>ENSAIOS DE TERRAPLENAGEM - CORPO DO ATERRO</t>
  </si>
  <si>
    <t>EQP-001  - EQUIPAMENTOS ESPORTIVOS</t>
  </si>
  <si>
    <t>TRAVE DE GOL EM TUBO GALVANIZADO PARA QUADRA, INCLUSIVE REDE E PINTURA</t>
  </si>
  <si>
    <t>TRAVE DE GOL PARA CAMPO DE FUTEBOL , INCLUSIVE REDE E PINTURA</t>
  </si>
  <si>
    <t>EQP-002  - EQUIPAMENTOS PARA PLAYGROUND METÁLICOS</t>
  </si>
  <si>
    <t>ESQ-001  - ESQUADRIA DE MADEIRA</t>
  </si>
  <si>
    <t>BATE MACA DE MADEIRA DE LEI, INCLUSIVE APLICAÇÃO DE VERNIZ SINTÉTICO MARÍTIMO, DUAS (2) DEMÃOS, ACABAMENTO TIPO FOSCO</t>
  </si>
  <si>
    <t>FORNECIMENTO DE VISOR 30X20 CM DE VIDRO EM CRISTAL INCOLOR FIXO E=4 MM COM MOLDURA DE MADEIRA, INSTALADO EM PORTA DE MADEIRA</t>
  </si>
  <si>
    <t>PORTA DE MADEIRA DE LEI ESPECIAL 70 X 210 CM REVESTIDA COM CHUMBO 2MMPB (FACE INTERNA) E VISOR, PARA PINTURA, INCLUSIVE FERRAGENS</t>
  </si>
  <si>
    <t>PORTA DE MADEIRA DE LEI ESPECIAL 80 X 210 CM REVESTIDA COM CHUMBO 2MMPB (FACE INTERNA) E VISOR , PARA PINTURA, INCLUSIVE FERRAGENS</t>
  </si>
  <si>
    <t>PORTA DE MADEIRA DE LEI ESPECIAL 90 X 210 CM REVESTIDA COM CHUMBO 2MMPB (FACE INTERNA) E VISOR, PARA PINTURA, INCLUSIVE FERRAGENS</t>
  </si>
  <si>
    <t>PORTA EM MADEIRA DE LEI ESPECIAL COMPLETA 60 X 210 CM, COM REVESTIMENTO EM LAMINADO MELAMÍNICO NAS DUAS FACES, INCLUSIVE FERRAGENS E MAÇANETA TIPO ALAVANCA</t>
  </si>
  <si>
    <t>PORTA EM MADEIRA DE LEI ESPECIAL COMPLETA 70 X 210 CM, COM REVESTIMENTO EM LAMINADO MELAMÍNICO NAS DUAS FACES, INCLUSIVE FERRAGENS E MAÇANETA TIPO ALAVANCA</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</si>
  <si>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</si>
  <si>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</si>
  <si>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EST-001  - ESTRUTURA DE CONCRETO</t>
  </si>
  <si>
    <t>APLICAÇÃO DE CONCRETO AUTO-ADENSÁVEL EM ESTRUTURA, INCLUSIVE ESPALHAMENTO, ADENSAMENTO E ACABAMENTO</t>
  </si>
  <si>
    <t>ESCORAMENTO METÁLICO TUBULAR CONVENCIONAL (H = 1,80 À 3,20 M) COM ACESSÓRIOS PARA LAJES E VIGAS MACIÇAS, EXCLUSIVE TRANSPORTE E MONTAGEM (ALUGUEL MENSAL)</t>
  </si>
  <si>
    <t>M3*MÊS</t>
  </si>
  <si>
    <t>ESCORAMENTO METÁLICO TUBULAR CONVENCIONAL (H = 3,21 À 4,50 M) COM ACESSÓRIOS PARA LAJES E VIGAS MACIÇAS, EXCLUSIVE TRANSPORTE E MONTAGEM (ALUGUEL MENSAL)</t>
  </si>
  <si>
    <t>FORMA E DESFORMA DE COMPENSADO PLASTIFICADO, ESP. 12MM, REAPROVEITAMENTO (3X), EXCLUSIVE ESCORAMENTO</t>
  </si>
  <si>
    <t>FORMA E DESFORMA DE COMPENSADO PLASTIFICADO, ESP. 12MM, REAPROVEITAMENTO (5X), EXCLUSIVE ESCORAMENTO</t>
  </si>
  <si>
    <t>FORMA E DESFORMA DE COMPENSADO PLASTIFICADO, ESP. 14MM, REAPROVEITAMENTO (5X), EXCLUSIVE ESCORAMENTO</t>
  </si>
  <si>
    <t>FORMA E DESFORMA DE COMPENSADO RESINADO, ESP. 10MM, REAPROVEITAMENTO (3X), EXCLUSIVE ESCORAMENTO</t>
  </si>
  <si>
    <t>FORMA E DESFORMA DE COMPENSADO RESINADO, ESP. 12MM, REAPROVEITAMENTO (3X), EXCLUSIVE ESCORAMENTO</t>
  </si>
  <si>
    <t>FORMA E DESFORMA DE COMPENSADO RESINADO, ESP. 14MM, REAPROVEITAMENTO (3X), EXCLUSIVE ESCORAMENTO</t>
  </si>
  <si>
    <t>FORMA E DESFORMA DE MADEIRA PARA ESTRUTURA EM CURVA COM TÁBUA, SARRAFO E COMPENSADO RESINADO NAVAL, ESP. 6MM, REAPROVEITAMENTO (2X), EXCLUSIVE ESCORAMENTO</t>
  </si>
  <si>
    <t>FORMA E DESFORMA DE MADEIRA PARA ESTRUTURA EM CURVA COM TÁBUA, SARRAFO E COMPENSADO RESINADO NAVAL, ESP. 6MM, REAPROVEITAMENTO (3X), EXCLUSIVE ESCORAMENTO</t>
  </si>
  <si>
    <t>FORMA E DESFORMA DE MADEIRA PARA ESTRUTURA EM CURVA COM TÁBUA, SARRAFO E COMPENSADO RESINADO NAVAL, ESP. 6MM, REAPROVEITAMENTO (5X), EXCLUSIVE ESCORAMENTO</t>
  </si>
  <si>
    <t>FORMA E DESFORMA DE TÁBUA E SARRAFO, REAPROVEITAMENTO (3X), EXCLUSIVE ESCORAMENTO</t>
  </si>
  <si>
    <t>FORNECIMENTO DE CONCRETO ESTRUTURAL, PREPARADO EM OBRA, COM FCK 20 MPA, INCLUSIVE LANÇAMENTO, ADENSAMENTO E ACABAMENTO</t>
  </si>
  <si>
    <t>FORNECIMENTO DE CONCRETO ESTRUTURAL, PREPARADO EM OBRA, COM FCK 25 MPA, INCLUSIVE LANÇAMENTO, ADENSAMENTO E ACABAMENTO</t>
  </si>
  <si>
    <t>FORNECIMENTO DE CONCRETO ESTRUTURAL, PREPARADO EM OBRA, COM FCK 30 MPA, INCLUSIVE LANÇAMENTO, ADENSAMENTO E ACABAMENTO</t>
  </si>
  <si>
    <t>FORNECIMENTO DE CONCRETO ESTRUTURAL, PREPARADO EM OBRA, COM FCK 35 MPA, INCLUSIVE LANÇAMENTO, ADENSAMENTO E ACABAMENTO</t>
  </si>
  <si>
    <t>FORNECIMENTO DE CONCRETO ESTRUTURAL, PREPARADO EM OBRA, COM FCK 40 MPA, INCLUSIVE LANÇAMENTO, ADENSAMENTO E ACABAMENTO</t>
  </si>
  <si>
    <t>FORNECIMENTO DE CONCRETO ESTRUTURAL, USINADO BOMBEADO, AUTO-ADENSÁVEL, COM FCK 20 MPA, INCLUSIVE LANÇAMENTO E ACABAMENTO</t>
  </si>
  <si>
    <t>FORNECIMENTO DE CONCRETO ESTRUTURAL, USINADO BOMBEADO, AUTO-ADENSÁVEL, COM FCK 25 MPA, INCLUSIVE LANÇAMENTO E ACABAMENTO</t>
  </si>
  <si>
    <t>FORNECIMENTO DE CONCRETO ESTRUTURAL, USINADO BOMBEADO, AUTO-ADENSÁVEL, COM FCK 30 MPA, INCLUSIVE LANÇAMENTO E ACABAMENTO</t>
  </si>
  <si>
    <t>FORNECIMENTO DE CONCRETO ESTRUTURAL, USINADO BOMBEADO, AUTO-ADENSÁVEL, COM FCK 35 MPA, INCLUSIVE LANÇAMENTO E ACABAMENTO</t>
  </si>
  <si>
    <t>FORNECIMENTO DE CONCRETO ESTRUTURAL, USINADO BOMBEADO, AUTO-ADENSÁVEL, COM FCK 40 MPA, INCLUSIVE LANÇAMENTO E ACABAMENTO</t>
  </si>
  <si>
    <t>FORNECIMENTO DE CONCRETO ESTRUTURAL, USINADO BOMBEADO, AUTO-ADENSÁVEL, COM FCK 45 MPA, INCLUSIVE LANÇAMENTO E ACABAMENTO</t>
  </si>
  <si>
    <t>FORNECIMENTO DE CONCRETO ESTRUTURAL, USINADO BOMBEADO, COM FCK 20 MPA, INCLUSIVE LANÇAMENTO, ADENSAMENTO E ACABAMENTO</t>
  </si>
  <si>
    <t>FORNECIMENTO DE CONCRETO ESTRUTURAL, USINADO BOMBEADO, COM FCK 25 MPA, INCLUSIVE LANÇAMENTO, ADENSAMENTO E ACABAMENTO</t>
  </si>
  <si>
    <t>FORNECIMENTO DE CONCRETO ESTRUTURAL, USINADO BOMBEADO, COM FCK 30 MPA, INCLUSIVE LANÇAMENTO, ADENSAMENTO E ACABAMENTO</t>
  </si>
  <si>
    <t>FORNECIMENTO DE CONCRETO ESTRUTURAL, USINADO BOMBEADO, COM FCK 35 MPA, INCLUSIVE LANÇAMENTO, ADENSAMENTO E ACABAMENTO</t>
  </si>
  <si>
    <t>FORNECIMENTO DE CONCRETO ESTRUTURAL, USINADO BOMBEADO, COM FCK 40 MPA, INCLUSIVE LANÇAMENTO, ADENSAMENTO E ACABAMENTO</t>
  </si>
  <si>
    <t>FORNECIMENTO DE CONCRETO ESTRUTURAL, USINADO BOMBEADO, COM FCK 45 MPA, INCLUSIVE LANÇAMENTO, ADENSAMENTO E ACABAMENTO</t>
  </si>
  <si>
    <t>FORNECIMENTO DE CONCRETO ESTRUTURAL, USINADO, COM FCK 20 MPA, INCLUSIVE LANÇAMENTO, ADENSAMENTO E ACABAMENTO</t>
  </si>
  <si>
    <t>FORNECIMENTO DE CONCRETO ESTRUTURAL, USINADO, COM FCK 25 MPA, INCLUSIVE LANÇAMENTO, ADENSAMENTO E ACABAMENTO</t>
  </si>
  <si>
    <t>FORNECIMENTO DE CONCRETO ESTRUTURAL, USINADO, COM FCK 30 MPA, INCLUSIVE LANÇAMENTO, ADENSAMENTO E ACABAMENTO</t>
  </si>
  <si>
    <t>FORNECIMENTO DE CONCRETO ESTRUTURAL, USINADO, COM FCK 35 MPA, INCLUSIVE LANÇAMENTO, ADENSAMENTO E ACABAMENTO</t>
  </si>
  <si>
    <t>FORNECIMENTO DE CONCRETO ESTRUTURAL, USINADO, COM FCK 40 MPA, INCLUSIVE LANÇAMENTO, ADENSAMENTO E ACABAMENTO</t>
  </si>
  <si>
    <t>FORNECIMENTO DE CONCRETO ESTRUTURAL, USINADO, COM FCK 45 MPA, INCLUSIVE LANÇAMENTO, ADENSAMENTO E ACABAMENTO</t>
  </si>
  <si>
    <t>FORNECIMENTO DE CONCRETO NÃO ESTRUTURAL, PREPARADO EM OBRA COM BETONEIRA, COM FCK 10 MPA, INCLUSIVE LANÇAMENTO, ADENSAMENTO E ACABAMENTO</t>
  </si>
  <si>
    <t>FORNECIMENTO DE CONCRETO NÃO ESTRUTURAL, PREPARADO EM OBRA COM BETONEIRA, COM FCK 13,5 MPA, INCLUSIVE LANÇAMENTO, ADENSAMENTO E ACABAMENTO</t>
  </si>
  <si>
    <t>FORNECIMENTO DE CONCRETO NÃO ESTRUTURAL, PREPARADO EM OBRA COM BETONEIRA, COM FCK 15 MPA, INCLUSIVE LANÇAMENTO, ADENSAMENTO E ACABAMENTO</t>
  </si>
  <si>
    <t>FORNECIMENTO DE CONCRETO NÃO ESTRUTURAL, PREPARADO EM OBRA COM BETONEIRA, COM FCK 18 MPA, INCLUSIVE LANÇAMENTO, ADENSAMENTO E ACABAMENTO</t>
  </si>
  <si>
    <t>FORNECIMENTO DE CONCRETO NÃO ESTRUTURAL, PREPARADO EM OBRA COM BETONEIRA, COM FCK 9 MPA, INCLUSIVE LANÇAMENTO, ADENSAMENTO E ACABAMENTO</t>
  </si>
  <si>
    <t>FORNECIMENTO DE CONCRETO NÃO ESTRUTURAL, USINADO, COM FCK 10 MPA, INCLUSIVE LANÇAMENTO, ADENSAMENTO E ACABAMENTO</t>
  </si>
  <si>
    <t>FORNECIMENTO DE CONCRETO NÃO ESTRUTURAL, USINADO, COM FCK 15 MPA, INCLUSIVE LANÇAMENTO, ADENSAMENTO E ACABAMENTO</t>
  </si>
  <si>
    <t>EST-002  - ESTRUTURA DE CONCRETO</t>
  </si>
  <si>
    <t>LIXAMENTO MECANIZADO DA ARMADURA COM ESCOVA CIRCULAR</t>
  </si>
  <si>
    <t>EST-003  - ESTRUTURA METÁLICA</t>
  </si>
  <si>
    <t>ESTRUTURA DE AÇO PARA COBERTURA EM SHED , ESPAÇAMENTO ENTRE TESOURAS 7 M, VÃO 15</t>
  </si>
  <si>
    <t>FORNECIMENTO, FABRICAÇÃO, TRANSPORTE E MONTAGEM DE ESTRUTURA METÁLICA EM PERFIS LAMINADOS, INCLUSIVE PINTURA PRIMER</t>
  </si>
  <si>
    <t>FORNECIMENTO, FABRICAÇÃO, TRANSPORTE E MONTAGEM DE ESTRUTURA METÁLICA EM PERFIS SOLDADOS, INCLUSIVE PINTURA PRIMER</t>
  </si>
  <si>
    <t>FORNECIMENTO, FABRICAÇÃO, TRANSPORTE E MONTAGEM DE ESTRUTURA METÁLICA EM PERFIS TUBULARES, INCLUSIVE PINTURA PRIMER</t>
  </si>
  <si>
    <t>FORNECIMENTO, FABRICAÇÃO, TRANSPORTE E MONTAGEM DE ESTRUTURA METÁLICA PARA TELHADO SOBRE LAJE PARA TELHAS CERÂMICAS, INCLUSIVE PINTURA PRIMER</t>
  </si>
  <si>
    <t>FORNECIMENTO, FABRICAÇÃO, TRANSPORTE E MONTAGEM DE ESTRUTURA METÁLICA PARA TELHADO SOBRE LAJE PARA TELHAS METÁLICAS, INCLUSIVE PINTURA PRIMER</t>
  </si>
  <si>
    <t>FOR-001  - FORROS</t>
  </si>
  <si>
    <t>FRG-001  - FERRAGENS</t>
  </si>
  <si>
    <t>FUN-001 - FUNDAÇÕES PROFUNDAS - EXCETO ARMAÇÃO</t>
  </si>
  <si>
    <t>PERFURAÇÃO DE ESTACA BROCA A TRADO MANUAL D = 300 M</t>
  </si>
  <si>
    <t>FUN-002  - FUNDAÇÃO SUPERFICIAL</t>
  </si>
  <si>
    <t>CONCRETO CICLÓPICO, FCK 15 MPA,  PREPARADO EM OBRA COM BETONEIRA, COM 30% DE PEDRA DE MÃO, INCLUSIVE LANÇAMENTO, ADENSAMENTO E ACABAMENTO</t>
  </si>
  <si>
    <t>CONCRETO CICLÓPICO, TRAÇO 1:3:6,  PREPARADO EM OBRA COM BETONEIRA, COM 30% DE PEDRA DE MÃO, INCLUSIVE LANÇAMENTO, ADENSAMENTO E ACABAMENTO</t>
  </si>
  <si>
    <t>CONCRETO CICLÓPICO, TRAÇO 1:4:8,  PREPARADO EM OBRA COM BETONEIRA, COM 30% DE PEDRA DE MÃO, INCLUSIVE LANÇAMENTO, ADENSAMENTO E ACABAMENTO</t>
  </si>
  <si>
    <t>FORMA E DESFORMA DE COMPENSADO RESINADO, ESP. 12MM, REAPROVEITAMENTO (3X) (FUNDAÇÃO)</t>
  </si>
  <si>
    <t>FORMA E DESFORMA DE TÁBUA E SARRAFO, REAPROVEITAMENTO (3X) (FUNDAÇÃO)</t>
  </si>
  <si>
    <t>FORNECIMENTO DE CONCRETO ESTRUTURAL, PREPARADO EM OBRA COM BETONEIRA, COM FCK 20 MPA, INCLUSIVE LANÇAMENTO, ADENSAMENTO E ACABAMENTO (FUNDAÇÃO)</t>
  </si>
  <si>
    <t>FORNECIMENTO DE CONCRETO ESTRUTURAL, PREPARADO EM OBRA COM BETONEIRA, COM FCK 25 MPA, INCLUSIVE LANÇAMENTO, ADENSAMENTO E ACABAMENTO (FUNDAÇÃO)</t>
  </si>
  <si>
    <t>FORNECIMENTO DE CONCRETO ESTRUTURAL, PREPARADO EM OBRA COM BETONEIRA, COM FCK 30 MPA, INCLUSIVE LANÇAMENTO, ADENSAMENTO E ACABAMENTO (FUNDAÇÃO)</t>
  </si>
  <si>
    <t>FORNECIMENTO DE CONCRETO ESTRUTURAL, PREPARADO EM OBRA COM BETONEIRA, COM FCK 35 MPA, INCLUSIVE LANÇAMENTO, ADENSAMENTO E ACABAMENTO (FUNDAÇÃO)</t>
  </si>
  <si>
    <t>FORNECIMENTO DE CONCRETO ESTRUTURAL, PREPARADO EM OBRA COM BETONEIRA, COM FCK 40 MPA, INCLUSIVE LANÇAMENTO, ADENSAMENTO E ACABAMENTO (FUNDAÇÃO)</t>
  </si>
  <si>
    <t>FORNECIMENTO DE CONCRETO ESTRUTURAL, USINADO BOMBEADO, COM FCK 20 MPA, INCLUSIVE LANÇAMENTO, ADENSAMENTO E ACABAMENTO (FUNDAÇÃO)</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</si>
  <si>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</si>
  <si>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</si>
  <si>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FORNECIMENTO DE CONCRETO ESTRUTURAL, USINADO BOMBEADO, COM FCK 30 MPA, INCLUSIVE LANÇAMENTO, ADENSAMENTO E ACABAMENTO (FUNDAÇÃO)</t>
  </si>
  <si>
    <t>FORNECIMENTO DE CONCRETO ESTRUTURAL, USINADO BOMBEADO, COM FCK 35 MPA, INCLUSIVE LANÇAMENTO, ADENSAMENTO E ACABAMENTO (FUNDAÇÃO)</t>
  </si>
  <si>
    <t>FORNECIMENTO DE CONCRETO ESTRUTURAL, USINADO BOMBEADO, COM FCK 40 MPA, INCLUSIVE LANÇAMENTO, ADENSAMENTO E ACABAMENTO (FUNDAÇÃO)</t>
  </si>
  <si>
    <t>FORNECIMENTO DE CONCRETO ESTRUTURAL, USINADO, COM FCK 20 MPA, INCLUSIVE LANÇAMENTO, ADENSAMENTO E ACABAMENTO (FUNDAÇÃO)</t>
  </si>
  <si>
    <t>FORNECIMENTO DE CONCRETO ESTRUTURAL, USINADO, COM FCK 25 MPA, INCLUSIVE LANÇAMENTO, ADENSAMENTO E ACABAMENTO (FUNDAÇÃO)</t>
  </si>
  <si>
    <t>FORNECIMENTO DE CONCRETO ESTRUTURAL, USINADO, COM FCK 30 MPA, INCLUSIVE LANÇAMENTO, ADENSAMENTO E ACABAMENTO (FUNDAÇÃO)</t>
  </si>
  <si>
    <t>FORNECIMENTO DE CONCRETO ESTRUTURAL, USINADO, COM FCK 35 MPA, INCLUSIVE LANÇAMENTO, ADENSAMENTO E ACABAMENTO (FUNDAÇÃO)</t>
  </si>
  <si>
    <t>FORNECIMENTO DE CONCRETO ESTRUTURAL, USINADO, COM FCK 40 MPA, INCLUSIVE LANÇAMENTO, ADENSAMENTO E ACABAMENTO (FUNDAÇÃO)</t>
  </si>
  <si>
    <t xml:space="preserve">FORNECIMENTO DE CONCRETO NÃO ESTRUTURAL, PREPARADO EM OBRA COM BETONEIRA, COM FCK 10 MPA, INCLUSIVE LANÇAMENTO, ADENSAMENTO E ACABAMENTO (FUNDAÇÃO)
</t>
  </si>
  <si>
    <t>FORNECIMENTO DE CONCRETO NÃO ESTRUTURAL, PREPARADO EM OBRA COM BETONEIRA, COM FCK 13,5 MPA, INCLUSIVE LANÇAMENTO, ADENSAMENTO E ACABAMENTO (FUNDAÇÃO)</t>
  </si>
  <si>
    <t>FORNECIMENTO DE CONCRETO NÃO ESTRUTURAL, PREPARADO EM OBRA COM BETONEIRA, COM FCK 15 MPA, INCLUSIVE LANÇAMENTO, ADENSAMENTO E ACABAMENTO (FUNDAÇÃO)</t>
  </si>
  <si>
    <t>FORNECIMENTO DE CONCRETO NÃO ESTRUTURAL, PREPARADO EM OBRA COM BETONEIRA, COM FCK 18 MPA, INCLUSIVE LANÇAMENTO, ADENSAMENTO E ACABAMENTO (FUNDAÇÃO)</t>
  </si>
  <si>
    <t>FORNECIMENTO DE CONCRETO NÃO ESTRUTURAL, PREPARADO EM OBRA COM BETONEIRA, COM FCK 9 MPA, INCLUSIVE LANÇAMENTO, ADENSAMENTO E ACABAMENTO (FUNDAÇÃO)</t>
  </si>
  <si>
    <t>FORNECIMENTO DE CONCRETO NÃO ESTRUTURAL, USINADO, COM FCK 10 MPA, INCLUSIVE LANÇAMENTO, ADENSAMENTO E ACABAMENTO (FUNDAÇÃO)</t>
  </si>
  <si>
    <t>FORNECIMENTO DE CONCRETO NÃO ESTRUTURAL, USINADO, COM FCK 15 MPA, INCLUSIVE LANÇAMENTO, ADENSAMENTO E ACABAMENTO (FUNDAÇÃO)</t>
  </si>
  <si>
    <t xml:space="preserve">LASTRO DE CONCRETO MAGRO, INCLUSIVE TRANSPORTE, LANÇAMENTO E ADENSAMENTO </t>
  </si>
  <si>
    <t>GAS-001  - INSTALAÇÃO DE GÁS</t>
  </si>
  <si>
    <t>DEPÓSITO PARA CILINDRO DE GÁS (GLP) - PADRÃO DEER-MG</t>
  </si>
  <si>
    <t>VÁLVULA DE ESFERA TRIPARTIDA COM ROSCA NPT, CLASSE 300LBS - 1/2"</t>
  </si>
  <si>
    <t>VÁLVULA DE ESFERA TRIPARTIDA COM ROSCA NPT, CLASSE 300LBS - 3/4"</t>
  </si>
  <si>
    <t>HID-001  - INSTALAÇÃO HIDRO-SANITÁRIA</t>
  </si>
  <si>
    <t>CAIXA DE GORDURA ESPECIAL VOL. ACIMA DE 120 LITROS, EM ALVENARIA DE 1/2 TIJOLO REQUEIMADO REVESTIDA E IMPERMEABILIZADA, COM TAMPA DE CONCRETO, INCLUSIVE ESCAVAÇÃO, REATERRO E BOTA-FORA</t>
  </si>
  <si>
    <t>CAIXA DE GORDURA PRÉ FABRICADA SIMPLES VOL. 120 LITROS</t>
  </si>
  <si>
    <t>CAIXA DE GORDURA PRÉ-FABRICADA SIMPLES VOL. 31 LITROS</t>
  </si>
  <si>
    <t>FORNECIMENTO E ASSENTAMENTO DE TUBO CPVC SOLDÁVEL, ÁGUA QUENTE, DN 114 MM (4"), INCLUSIVE CONEXÕES</t>
  </si>
  <si>
    <t>FORNECIMENTO E ASSENTAMENTO DE TUBO CPVC SOLDÁVEL, ÁGUA QUENTE, DN 15 MM (1/2"), INCLUSIVE CONEXÕES</t>
  </si>
  <si>
    <t>FORNECIMENTO E ASSENTAMENTO DE TUBO CPVC SOLDÁVEL, ÁGUA QUENTE, DN 22 MM (3/4"), INCLUSIVE CONEXÕES</t>
  </si>
  <si>
    <t>FORNECIMENTO E ASSENTAMENTO DE TUBO CPVC SOLDÁVEL, ÁGUA QUENTE, DN 28 MM (1"), INCLUSIVE CONEXÕES</t>
  </si>
  <si>
    <t>FORNECIMENTO E ASSENTAMENTO DE TUBO CPVC SOLDÁVEL, ÁGUA QUENTE, DN 35 MM (1.1/4"), INCLUSIVE CONEXÕES</t>
  </si>
  <si>
    <t>FORNECIMENTO E ASSENTAMENTO DE TUBO CPVC SOLDÁVEL, ÁGUA QUENTE, DN 42 MM (1.1/2"), INCLUSIVE CONEXÕES</t>
  </si>
  <si>
    <t>FORNECIMENTO E ASSENTAMENTO DE TUBO CPVC SOLDÁVEL, ÁGUA QUENTE, DN 54 MM (2"), INCLUSIVE CONEXÕES</t>
  </si>
  <si>
    <t>FORNECIMENTO E ASSENTAMENTO DE TUBO CPVC SOLDÁVEL, ÁGUA QUENTE, DN 73 MM (2.1/2"), INCLUSIVE CONEXÕES</t>
  </si>
  <si>
    <t>FORNECIMENTO E ASSENTAMENTO DE TUBO CPVC SOLDÁVEL, ÁGUA QUENTE, DN 89 MM (3"), INCLUSIVE CONEXÕES</t>
  </si>
  <si>
    <t>FORNECIMENTO E ASSENTAMENTO DE TUBO DE AÇO GALVANIZADO COM COSTURA , INCLUSIVE CONEXÕES E SUPORTES, D = 1"</t>
  </si>
  <si>
    <t>FORNECIMENTO E ASSENTAMENTO DE TUBO DE AÇO GALVANIZADO COM COSTURA , INCLUSIVE CONEXÕES E SUPORTES, D = 1 1/2"</t>
  </si>
  <si>
    <t>FORNECIMENTO E ASSENTAMENTO DE TUBO DE AÇO GALVANIZADO COM COSTURA , INCLUSIVE CONEXÕES E SUPORTES, D = 1 1/4"</t>
  </si>
  <si>
    <t>FORNECIMENTO E ASSENTAMENTO DE TUBO DE AÇO GALVANIZADO COM COSTURA , INCLUSIVE CONEXÕES E SUPORTES, D = 1/2"</t>
  </si>
  <si>
    <t>FORNECIMENTO E ASSENTAMENTO DE TUBO DE AÇO GALVANIZADO COM COSTURA , INCLUSIVE CONEXÕES E SUPORTES, D = 2"</t>
  </si>
  <si>
    <t>FORNECIMENTO E ASSENTAMENTO DE TUBO DE AÇO GALVANIZADO COM COSTURA , INCLUSIVE CONEXÕES E SUPORTES, D = 2 1/2"</t>
  </si>
  <si>
    <t>FORNECIMENTO E ASSENTAMENTO DE TUBO DE AÇO GALVANIZADO COM COSTURA , INCLUSIVE CONEXÕES E SUPORTES, D = 3/4"</t>
  </si>
  <si>
    <t>FORNECIMENTO E ASSENTAMENTO DE TUBO DE COBRE CLASSE "A" SEM COSTURA SOLDÁVEL, INCLUSIVE CONEXÕES E SUPORTES, D = 104 MM (4")</t>
  </si>
  <si>
    <t>FORNECIMENTO E ASSENTAMENTO DE TUBO DE COBRE CLASSE "A" SEM COSTURA SOLDÁVEL, INCLUSIVE CONEXÕES E SUPORTES, D = 1/2"</t>
  </si>
  <si>
    <t>FORNECIMENTO E ASSENTAMENTO DE TUBO DE COBRE CLASSE "A" SEM COSTURA SOLDÁVEL, INCLUSIVE CONEXÕES E SUPORTES, D = 22 MM (3/4")</t>
  </si>
  <si>
    <t>FORNECIMENTO E ASSENTAMENTO DE TUBO DE COBRE CLASSE "A" SEM COSTURA SOLDÁVEL, INCLUSIVE CONEXÕES E SUPORTES, D = 28 MM (1")</t>
  </si>
  <si>
    <t>FORNECIMENTO E ASSENTAMENTO DE TUBO DE COBRE CLASSE "A" SEM COSTURA SOLDÁVEL, INCLUSIVE CONEXÕES E SUPORTES, D = 35 MM (1 1/4")</t>
  </si>
  <si>
    <t>FORNECIMENTO E ASSENTAMENTO DE TUBO DE COBRE CLASSE "A" SEM COSTURA SOLDÁVEL, INCLUSIVE CONEXÕES E SUPORTES, D = 42 MM (1 1/2")</t>
  </si>
  <si>
    <t>FORNECIMENTO E ASSENTAMENTO DE TUBO DE COBRE CLASSE "A" SEM COSTURA SOLDÁVEL, INCLUSIVE CONEXÕES E SUPORTES, D = 54 MM (2")</t>
  </si>
  <si>
    <t>FORNECIMENTO E ASSENTAMENTO DE TUBO DE COBRE CLASSE "A" SEM COSTURA SOLDÁVEL, INCLUSIVE CONEXÕES E SUPORTES, D = 66 MM (2 1/2")</t>
  </si>
  <si>
    <t>FORNECIMENTO E ASSENTAMENTO DE TUBO DE COBRE CLASSE "A" SEM COSTURA SOLDÁVEL, INCLUSIVE CONEXÕES E SUPORTES, D = 79 MM (3")</t>
  </si>
  <si>
    <t>FORNECIMENTO E ASSENTAMENTO DE TUBO DE COBRE CLASSE "E" SEM COSTURA SOLDÁVEL, INCLUSIVE CONEXÕES E SUPORTES, D = 104 MM (4")</t>
  </si>
  <si>
    <t>FORNECIMENTO E ASSENTAMENTO DE TUBO DE COBRE CLASSE "E" SEM COSTURA SOLDÁVEL, INCLUSIVE CONEXÕES E SUPORTES, D = 15 MM (1/2")</t>
  </si>
  <si>
    <t>FORNECIMENTO E ASSENTAMENTO DE TUBO DE COBRE CLASSE "E" SEM COSTURA SOLDÁVEL, INCLUSIVE CONEXÕES E SUPORTES, D = 22 MM (3/4")</t>
  </si>
  <si>
    <t>FORNECIMENTO E ASSENTAMENTO DE TUBO DE COBRE CLASSE "E" SEM COSTURA SOLDÁVEL, INCLUSIVE CONEXÕES E SUPORTES, D = 28 MM (1")</t>
  </si>
  <si>
    <t>FORNECIMENTO E ASSENTAMENTO DE TUBO DE COBRE CLASSE "E" SEM COSTURA SOLDÁVEL, INCLUSIVE CONEXÕES E SUPORTES, D = 35 MM (1 1/4")</t>
  </si>
  <si>
    <t>FORNECIMENTO E ASSENTAMENTO DE TUBO DE COBRE CLASSE "E" SEM COSTURA SOLDÁVEL, INCLUSIVE CONEXÕES E SUPORTES, D = 42 MM (1 1/2")</t>
  </si>
  <si>
    <t>FORNECIMENTO E ASSENTAMENTO DE TUBO DE COBRE CLASSE "E" SEM COSTURA SOLDÁVEL, INCLUSIVE CONEXÕES E SUPORTES, D = 54 MM (2")</t>
  </si>
  <si>
    <t>FORNECIMENTO E ASSENTAMENTO DE TUBO DE COBRE CLASSE "E" SEM COSTURA SOLDÁVEL, INCLUSIVE CONEXÕES E SUPORTES, D = 66 MM (2 1/2")</t>
  </si>
  <si>
    <t>FORNECIMENTO E ASSENTAMENTO DE TUBO DE COBRE CLASSE "E" SEM COSTURA SOLDÁVEL, INCLUSIVE CONEXÕES E SUPORTES, D = 79 MM (3")</t>
  </si>
  <si>
    <t>FORNECIMENTO E ASSENTAMENTO DE TUBO DE POLIPROPILENO (PPR), PRESSÃO DE 12 GF/CM², INCLUSIVE CONEXÕES E SUPORTES, D = 20 MM (NBR 15813)</t>
  </si>
  <si>
    <t>FORNECIMENTO E ASSENTAMENTO DE TUBO DE POLIPROPILENO (PPR), PRESSÃO DE 12 KGF/CM², INCLUSIVE CONEXÕES E SUPORTES, D = 110 MM (NBR 15813)</t>
  </si>
  <si>
    <t>FORNECIMENTO E ASSENTAMENTO DE TUBO DE POLIPROPILENO (PPR), PRESSÃO DE 12 KGF/CM², INCLUSIVE CONEXÕES E SUPORTES, D = 25 MM (NBR 15813)</t>
  </si>
  <si>
    <t>FORNECIMENTO E ASSENTAMENTO DE TUBO DE POLIPROPILENO (PPR), PRESSÃO DE 12 KGF/CM², INCLUSIVE CONEXÕES E SUPORTES, D = 32 MM (NBR 15813)</t>
  </si>
  <si>
    <t>FORNECIMENTO E ASSENTAMENTO DE TUBO DE POLIPROPILENO (PPR), PRESSÃO DE 12 KGF/CM², INCLUSIVE CONEXÕES E SUPORTES, D = 40 MM (NBR 15813)</t>
  </si>
  <si>
    <t>FORNECIMENTO E ASSENTAMENTO DE TUBO DE POLIPROPILENO (PPR), PRESSÃO DE 12 KGF/CM², INCLUSIVE CONEXÕES E SUPORTES, D = 50 MM (NBR 15813)</t>
  </si>
  <si>
    <t>FORNECIMENTO E ASSENTAMENTO DE TUBO DE POLIPROPILENO (PPR), PRESSÃO DE 12 KGF/CM², INCLUSIVE CONEXÕES E SUPORTES, D = 63 MM (NBR 15813)</t>
  </si>
  <si>
    <t>FORNECIMENTO E ASSENTAMENTO DE TUBO DE POLIPROPILENO (PPR), PRESSÃO DE 12 KGF/CM², INCLUSIVE CONEXÕES E SUPORTES, D = 75 MM (NBR 15813)</t>
  </si>
  <si>
    <t>FORNECIMENTO E ASSENTAMENTO DE TUBO DE POLIPROPILENO (PPR), PRESSÃO DE 12 KGF/CM², INCLUSIVE CONEXÕES E SUPORTES, D = 90 MM (NBR 15813)</t>
  </si>
  <si>
    <t>FORNECIMENTO E ASSENTAMENTO DE TUBO DE POLIPROPILENO (PPR), PRESSÃO DE 20 KGF/CM², INCLUSIVE CONEXÕES E SUPORTES, D = 110 MM (NBR 15813)</t>
  </si>
  <si>
    <t>FORNECIMENTO E ASSENTAMENTO DE TUBO DE POLIPROPILENO (PPR), PRESSÃO DE 20 KGF/CM², INCLUSIVE CONEXÕES E SUPORTES, D = 25 MM (NBR 15813)</t>
  </si>
  <si>
    <t>FORNECIMENTO E ASSENTAMENTO DE TUBO DE POLIPROPILENO (PPR), PRESSÃO DE 20 KGF/CM², INCLUSIVE CONEXÕES E SUPORTES, D = 32 MM (NBR 15813)</t>
  </si>
  <si>
    <t>FORNECIMENTO E ASSENTAMENTO DE TUBO DE POLIPROPILENO (PPR), PRESSÃO DE 20 KGF/CM², INCLUSIVE CONEXÕES E SUPORTES, D = 40 MM (NBR 15813)</t>
  </si>
  <si>
    <t>FORNECIMENTO E ASSENTAMENTO DE TUBO DE POLIPROPILENO (PPR), PRESSÃO DE 20 KGF/CM², INCLUSIVE CONEXÕES E SUPORTES, D = 50 MM (NBR 15813)</t>
  </si>
  <si>
    <t>FORNECIMENTO E ASSENTAMENTO DE TUBO DE POLIPROPILENO (PPR), PRESSÃO DE 20 KGF/CM², INCLUSIVE CONEXÕES E SUPORTES, D = 63 MM (NBR 15813)</t>
  </si>
  <si>
    <t>FORNECIMENTO E ASSENTAMENTO DE TUBO DE POLIPROPILENO (PPR), PRESSÃO DE 20 KGF/CM², INCLUSIVE CONEXÕES E SUPORTES, D = 75 MM (NBR 15813)</t>
  </si>
  <si>
    <t>FORNECIMENTO E ASSENTAMENTO DE TUBO DE POLIPROPILENO (PPR), PRESSÃO DE 20 KGF/CM², INCLUSIVE CONEXÕES E SUPORTES, D = 90 MM (NBR 15813)</t>
  </si>
  <si>
    <t>FORNECIMENTO E ASSENTAMENTO DE TUBO DE POLIPROPILENO (PPR), PRESSÃO DE 25 KGF/CM², INCLUSIVE CONEXÕES E SUPORTES, D = 110 MM (NBR 15813)</t>
  </si>
  <si>
    <t>FORNECIMENTO E ASSENTAMENTO DE TUBO DE POLIPROPILENO (PPR), PRESSÃO DE 25 KGF/CM², INCLUSIVE CONEXÕES E SUPORTES, D = 25 MM (NBR 15813)</t>
  </si>
  <si>
    <t>FORNECIMENTO E ASSENTAMENTO DE TUBO DE POLIPROPILENO (PPR), PRESSÃO DE 25 KGF/CM², INCLUSIVE CONEXÕES E SUPORTES, D = 32 MM (NBR 15813)</t>
  </si>
  <si>
    <t>FORNECIMENTO E ASSENTAMENTO DE TUBO DE POLIPROPILENO (PPR), PRESSÃO DE 25 KGF/CM², INCLUSIVE CONEXÕES E SUPORTES, D = 40 MM (NBR 15813)</t>
  </si>
  <si>
    <t>FORNECIMENTO E ASSENTAMENTO DE TUBO DE POLIPROPILENO (PPR), PRESSÃO DE 25 KGF/CM², INCLUSIVE CONEXÕES E SUPORTES, D = 50 MM (NBR 15813)</t>
  </si>
  <si>
    <t>FORNECIMENTO E ASSENTAMENTO DE TUBO DE POLIPROPILENO (PPR), PRESSÃO DE 25 KGF/CM², INCLUSIVE CONEXÕES E SUPORTES, D = 63 MM (NBR 15813)</t>
  </si>
  <si>
    <t>FORNECIMENTO E ASSENTAMENTO DE TUBO DE POLIPROPILENO (PPR), PRESSÃO DE 25 KGF/CM², INCLUSIVE CONEXÕES E SUPORTES, D = 75 MM (NBR 15813)</t>
  </si>
  <si>
    <t>FORNECIMENTO E ASSENTAMENTO DE TUBO DE POLIPROPILENO (PPR), PRESSÃO DE 25 KGF/CM², INCLUSIVE CONEXÕES E SUPORTES, D = 90 MM (NBR 15813)</t>
  </si>
  <si>
    <t>FORNECIMENTO E ASSENTAMENTO DE TUBO DE TUBOS DE POLIETILENO RETICULADO FLEXÍVE (PEX), INCLUSIVE CONEXÕES METÁLICAS E SUPORTES, D = 16 MM (NBR 15939)</t>
  </si>
  <si>
    <t>FORNECIMENTO E ASSENTAMENTO DE TUBO DE TUBOS DE POLIETILENO RETICULADO FLEXÍVE (PEX), INCLUSIVE CONEXÕES METÁLICAS E SUPORTES, D = 20 MM (NBR 15939)</t>
  </si>
  <si>
    <t>FORNECIMENTO E ASSENTAMENTO DE TUBO DE TUBOS DE POLIETILENO RETICULADO FLEXÍVE (PEX), INCLUSIVE CONEXÕES METÁLICAS E SUPORTES, D = 25 MM (NBR 15939)</t>
  </si>
  <si>
    <t>FORNECIMENTO E ASSENTAMENTO DE TUBO DE TUBOS DE POLIETILENO RETICULADO FLEXÍVE (PEX), INCLUSIVE CONEXÕES METÁLICAS E SUPORTES, D = 32 MM (NBR 15939)</t>
  </si>
  <si>
    <t>FORNECIMENTO E ASSENTAMENTO DE TUBO PVC RÍGIDO, COLETOR DE ESGOTO LISO (JEI), DN 100 MM (4"), INCLUSIVE CONEXÕES</t>
  </si>
  <si>
    <t>FORNECIMENTO E ASSENTAMENTO DE TUBO PVC RÍGIDO, COLETOR DE ESGOTO LISO (JEI), DN 150 MM (6"), INCLUSIVE CONEXÕES</t>
  </si>
  <si>
    <t>FORNECIMENTO E ASSENTAMENTO DE TUBO PVC RÍGIDO, COLETOR DE ESGOTO LISO (JEI), DN 200 MM (8"), INCLUSIVE CONEXÕES</t>
  </si>
  <si>
    <t>FORNECIMENTO E ASSENTAMENTO DE TUBO PVC RÍGIDO, COLETOR DE ESGOTO LISO (JEI), DN 250 MM (10"), INCLUSIVE CONEXÕES</t>
  </si>
  <si>
    <t>FORNECIMENTO E ASSENTAMENTO DE TUBO PVC RÍGIDO, COLETOR DE ESGOTO LISO (JEI), DN 300 MM (12"), INCLUSIVE CONEXÕES</t>
  </si>
  <si>
    <t>FORNECIMENTO E ASSENTAMENTO DE TUBO PVC RÍGIDO, COLETOR DE ESGOTO LISO (JEI), DN 350 MM (14"), INCLUSIVE CONEXÕES</t>
  </si>
  <si>
    <t>FORNECIMENTO E ASSENTAMENTO DE TUBO PVC RÍGIDO, COLETOR DE ESGOTO LISO (JEI), DN 400 MM (16"), INCLUSIVE CONEXÕES</t>
  </si>
  <si>
    <t>FORNECIMENTO E ASSENTAMENTO DE TUBO PVC RÍGIDO, ESGOTO, PBV - SÉRIE NORMAL, DN 100 MM (4"), INCLUSIVE CONEXÕES</t>
  </si>
  <si>
    <t>FORNECIMENTO E ASSENTAMENTO DE TUBO PVC RÍGIDO, ESGOTO, PBV - SÉRIE NORMAL, DN 150 MM (6"), INCLUSIVE CONEXÕES</t>
  </si>
  <si>
    <t>FORNECIMENTO E ASSENTAMENTO DE TUBO PVC RÍGIDO, ESGOTO, PBV - SÉRIE NORMAL, DN 200 MM (8"), INCLUSIVE CONEXÕES</t>
  </si>
  <si>
    <t>FORNECIMENTO E ASSENTAMENTO DE TUBO PVC RÍGIDO, ESGOTO, PBV - SÉRIE NORMAL, DN 40 MM (1.1/2"), INCLUSIVE CONEXÕES</t>
  </si>
  <si>
    <t>FORNECIMENTO E ASSENTAMENTO DE TUBO PVC RÍGIDO, ESGOTO, PBV - SÉRIE NORMAL, DN 50 MM (2"), INCLUSIVE CONEXÕES</t>
  </si>
  <si>
    <t>FORNECIMENTO E ASSENTAMENTO DE TUBO PVC RÍGIDO, ESGOTO, PBV - SÉRIE NORMAL, DN 75 MM (3"), INCLUSIVE CONEXÕES</t>
  </si>
  <si>
    <t>FORNECIMENTO E ASSENTAMENTO DE TUBO PVC RÍGIDO, ESGOTO, PBV - SÉRIE REFORÇADO, DN 100 MM (4"), INCLUSIVE CONEXÕES</t>
  </si>
  <si>
    <t>FORNECIMENTO E ASSENTAMENTO DE TUBO PVC RÍGIDO, ESGOTO, PBV - SÉRIE REFORÇADO, DN 150 MM (6"), INCLUSIVE CONEXÕES</t>
  </si>
  <si>
    <t>FORNECIMENTO E ASSENTAMENTO DE TUBO PVC RÍGIDO, ESGOTO, PBV - SÉRIE REFORÇADO, DN 40 MM (1.1/2"), INCLUSIVE CONEXÕES</t>
  </si>
  <si>
    <t>FORNECIMENTO E ASSENTAMENTO DE TUBO PVC RÍGIDO, ESGOTO, PBV - SÉRIE REFORÇADO, DN 50 MM (2"), INCLUSIVE CONEXÕES</t>
  </si>
  <si>
    <t>FORNECIMENTO E ASSENTAMENTO DE TUBO PVC RÍGIDO, ESGOTO, PBV - SÉRIE REFORÇADO, DN 75 MM (3"), INCLUSIVE CONEXÕES</t>
  </si>
  <si>
    <t>FORNECIMENTO E ASSENTAMENTO DE TUBO PVC RÍGIDO ROSCÁVEL, ÁGUA FRIA, DN 1" (32 MM), INCLUSIVE CONEXÕES</t>
  </si>
  <si>
    <t>FORNECIMENTO E ASSENTAMENTO DE TUBO PVC RÍGIDO ROSCÁVEL, ÁGUA FRIA, DN 1.1/2" (50 MM), INCLUSIVE CONEXÕES</t>
  </si>
  <si>
    <t>FORNECIMENTO E ASSENTAMENTO DE TUBO PVC RÍGIDO ROSCÁVEL, ÁGUA FRIA, DN 1.1/4" (40 MM), INCLUSIVE CONEXÕES</t>
  </si>
  <si>
    <t xml:space="preserve">FORNECIMENTO E ASSENTAMENTO DE TUBO PVC RÍGIDO ROSCÁVEL, ÁGUA FRIA, DN 1/2" (20 MM), INCLUSIVE CONEXÕES </t>
  </si>
  <si>
    <t>FORNECIMENTO E ASSENTAMENTO DE TUBO PVC RÍGIDO ROSCÁVEL, ÁGUA FRIA, DN 2" (60 MM), INCLUSIVE CONEXÕES</t>
  </si>
  <si>
    <t>FORNECIMENTO E ASSENTAMENTO DE TUBO PVC RÍGIDO ROSCÁVEL, ÁGUA FRIA, DN 2.1/2" (75 MM), INCLUSIVE CONEXÕES</t>
  </si>
  <si>
    <t>FORNECIMENTO E ASSENTAMENTO DE TUBO PVC RÍGIDO ROSCÁVEL, ÁGUA FRIA, DN 3" (85 MM), INCLUSIVE CONEXÕES</t>
  </si>
  <si>
    <t>FORNECIMENTO E ASSENTAMENTO DE TUBO PVC RÍGIDO ROSCÁVEL, ÁGUA FRIA, DN 3/4" (25 MM), INCLUSIVE CONEXÕES</t>
  </si>
  <si>
    <t>FORNECIMENTO E ASSENTAMENTO DE TUBO PVC RÍGIDO ROSCÁVEL, ÁGUA FRIA, DN 4" (110 MM), INCLUSIVE CONEXÕES</t>
  </si>
  <si>
    <t>FORNECIMENTO E ASSENTAMENTO DE TUBO PVC RÍGIDO SOLDÁVEL, ÁGUA FRIA, DN 110 MM (4"), INCLUSIVE CONEXÕES</t>
  </si>
  <si>
    <t>FORNECIMENTO E ASSENTAMENTO DE TUBO PVC RÍGIDO SOLDÁVEL, ÁGUA FRIA, DN 20 MM (1/2"), INCLUSIVE CONEXÕES</t>
  </si>
  <si>
    <t>FORNECIMENTO E ASSENTAMENTO DE TUBO PVC RÍGIDO SOLDÁVEL, ÁGUA FRIA, DN 25 MM (3/4") , INCLUSIVE CONEXÕES</t>
  </si>
  <si>
    <t>FORNECIMENTO E ASSENTAMENTO DE TUBO PVC RÍGIDO SOLDÁVEL, ÁGUA FRIA, DN 32 MM (1") , INCLUSIVE CONEXÕES</t>
  </si>
  <si>
    <t>FORNECIMENTO E ASSENTAMENTO DE TUBO PVC RÍGIDO SOLDÁVEL, ÁGUA FRIA, DN 40 MM (1.1/4"), INCLUSIVE CONEXÕES</t>
  </si>
  <si>
    <t>FORNECIMENTO E ASSENTAMENTO DE TUBO PVC RÍGIDO SOLDÁVEL, ÁGUA FRIA, DN 50 MM (1.1/2"), INCLUSIVE CONEXÕES</t>
  </si>
  <si>
    <t>FORNECIMENTO E ASSENTAMENTO DE TUBO PVC RÍGIDO SOLDÁVEL, ÁGUA FRIA, DN 60 MM (2"), INCLUSIVE CONEXÕES</t>
  </si>
  <si>
    <t>FORNECIMENTO E ASSENTAMENTO DE TUBO PVC RÍGIDO SOLDÁVEL, ÁGUA FRIA, DN 75 MM (2.1/2"), INCLUSIVE CONEXÕES</t>
  </si>
  <si>
    <t>FORNECIMENTO E ASSENTAMENTO DE TUBO PVC RÍGIDO SOLDÁVEL, ÁGUA FRIA, DN 85 MM (3"), INCLUSIVE CONEXÕES</t>
  </si>
  <si>
    <t>FORNECIMENTO E ASSENTAMENTO DE TUBO PVC RÍGIDO, VENTILAÇÃO, PBV - SÉRIE NORMAL, DN 100 MM (4"), INCLUSIVE CONEXÕES</t>
  </si>
  <si>
    <t>FORNECIMENTO E ASSENTAMENTO DE TUBO PVC RÍGIDO, VENTILAÇÃO, PBV - SÉRIE NORMAL, DN 50 MM (2"), INCLUSIVE CONEXÕES</t>
  </si>
  <si>
    <t>FORNECIMENTO E ASSENTAMENTO DE TUBO PVC RÍGIDO, VENTILAÇÃO, PBV - SÉRIE NORMAL, DN 75 MM (3"), INCLUSIVE CONEXÕES</t>
  </si>
  <si>
    <t>REGISTRO DE GAVETA BRUTO D = 100 MM (4") - PADRÃO MÉDIO</t>
  </si>
  <si>
    <t>REGISTRO DE GAVETA BRUTO D = 100 MM (4") - PADRÃO POPULAR</t>
  </si>
  <si>
    <t>REGISTRO DE GAVETA BRUTO D = 15 MM (1/2") - PADRÃO MÉDIO</t>
  </si>
  <si>
    <t>REGISTRO DE GAVETA BRUTO D = 15 MM (1/2") - PADRÃO POPULAR</t>
  </si>
  <si>
    <t>REGISTRO DE GAVETA BRUTO D = 20 MM (3/4") - PADRÃO MÉDIO</t>
  </si>
  <si>
    <t>REGISTRO DE GAVETA BRUTO D = 20 MM (3/4") - PADRÃO POPULAR</t>
  </si>
  <si>
    <t>REGISTRO DE GAVETA BRUTO D = 25 MM (1") - PADRÃO MÉDIO</t>
  </si>
  <si>
    <t>REGISTRO DE GAVETA BRUTO D = 25 MM (1") - PADRÃO POPULAR</t>
  </si>
  <si>
    <t>REGISTRO DE GAVETA BRUTO D = 32 MM (1 1/4") - PADRÃO MÉDIO</t>
  </si>
  <si>
    <t>REGISTRO DE GAVETA BRUTO D = 32 MM (1 1/4") - PADRÃO POPULAR</t>
  </si>
  <si>
    <t>REGISTRO DE GAVETA BRUTO D = 40 MM (1 1/2") - PADRÃO MÉDIO</t>
  </si>
  <si>
    <t>REGISTRO DE GAVETA BRUTO D = 40 MM (1 1/2") - PADRÃO POPULAR</t>
  </si>
  <si>
    <t>REGISTRO DE GAVETA BRUTO D = 50 MM (2") - PADRÃO MÉDIO</t>
  </si>
  <si>
    <t>REGISTRO DE GAVETA BRUTO D = 50 MM (2") - PADRÃO POPULAR</t>
  </si>
  <si>
    <t>REGISTRO DE GAVETA BRUTO D = 65 MM (2 1/2") - PADRÃO MÉDIO</t>
  </si>
  <si>
    <t>REGISTRO DE GAVETA BRUTO D = 65 MM (2 1/2") - PADRÃO POPULAR</t>
  </si>
  <si>
    <t>REGISTRO DE GAVETA BRUTO D = 80 MM (3") - PADRÃO MÉDIO</t>
  </si>
  <si>
    <t>REGISTRO DE GAVETA BRUTO D = 80 MM (3") - PADRÃO POPULAR</t>
  </si>
  <si>
    <t>REGISTRO DE GAVETA COM CANOPLA D = 15 MM (1/2") - PADRÃO MÉDIO</t>
  </si>
  <si>
    <t>REGISTRO DE GAVETA COM CANOPLA D = 15 MM (1/2") - PADRÃO POPULAR</t>
  </si>
  <si>
    <t>REGISTRO DE GAVETA COM CANOPLA D = 20 MM (3/4") - PADRÃO MÉDIO</t>
  </si>
  <si>
    <t>REGISTRO DE GAVETA COM CANOPLA D = 20 MM (3/4") - PADRÃO POPULAR</t>
  </si>
  <si>
    <t>REGISTRO DE GAVETA COM CANOPLA D = 25 MM (1") - PADRÃO MÉDIO</t>
  </si>
  <si>
    <t>REGISTRO DE GAVETA COM CANOPLA D = 25 MM (1") - PADRÃO POPULAR</t>
  </si>
  <si>
    <t>REGISTRO DE GAVETA COM CANOPLA D = 32 MM (1 1/4") - PADRÃO MÉDIO</t>
  </si>
  <si>
    <t>REGISTRO DE GAVETA COM CANOPLA D = 32 MM (1 1/4") - PADRÃO POPULAR</t>
  </si>
  <si>
    <t>REGISTRO DE GAVETA COM CANOPLA D = 40 MM (1 1/2") - PADRÃO MÉDIO</t>
  </si>
  <si>
    <t>REGISTRO DE GAVETA COM CANOPLA D = 40 MM (1 1/2") - PADRÃO POPULAR</t>
  </si>
  <si>
    <t>REGISTRO DE GAVETA COM CANOPLA D = 50 MM (2") - PADRÃO MÉDIO</t>
  </si>
  <si>
    <t>REGISTRO DE GAVETA COM CANOPLA D = 50 MM (2") - PADRÃO POPULAR</t>
  </si>
  <si>
    <t>REGISTRO PRESSÃO COM CANOPLA CROMADO D = 15 MM (1/2") - PADRÃO MÉDIO</t>
  </si>
  <si>
    <t>REGISTRO PRESSÃO COM CANOPLA CROMADO D = 15 MM (1/2") - PADRÃO POPULAR</t>
  </si>
  <si>
    <t>REGISTRO PRESSÃO COM CANOPLA CROMADO D = 20 MM (3/4") - PADRÃO MÉDIO</t>
  </si>
  <si>
    <t>REGISTRO PRESSÃO COM CANOPLA CROMADO D = 20 MM (3/4") - PADRÃO POPULAR</t>
  </si>
  <si>
    <t>IIO-001  - INSTALAÇÕES INICIAIS DA OBRA</t>
  </si>
  <si>
    <t>ÁREA COBERTA EM TELHA FIBROCIMENTO PARA BANCAS - PADRÃO DEER-MG</t>
  </si>
  <si>
    <t>BANHEIRO QUÍMICO 110 X 120 X 230 CM COM MANUTENÇÃO</t>
  </si>
  <si>
    <t>BARRACÃO DEPÓSITO E FERRAMENTARIA TIPO I, A = 14,52 M2 (OBRA DE PEQUENO PORTE, EFETIVO ATÉ 30 HOMENS), INCLUSIVE MOBILIÁRIO - PADRÃO DEER-MG</t>
  </si>
  <si>
    <t>BARRACÃO DEPÓSITO E FERRAMENTARIA TIPO II, A = 25,41 M2 (OBRA DE MÉDIO PORTE, EFETIVO DE 30 A 60 HOMENS), INCLUSIVE MOBILIÁRIO - PADRÃO DEER-MG</t>
  </si>
  <si>
    <t>BARRACÃO INSTALAÇÃO SANITÁRIA TIPO I, A = 14,52 M2 (OBRA DE PEQUENO PORTE, EFETIVO ATÉ 30 HOMENS) - PADRÃO DEER-MG</t>
  </si>
  <si>
    <t>BARRACÃO INSTALAÇÃO SANITÁRIA TIPO II, A = 18,15 M2 (OBRA DE MÉDIO PORTE, EFETIVO DE 30 A 60 HOMENS) - PADRÃO DEER-MG</t>
  </si>
  <si>
    <t>BARRACÃO INSTALAÇÃO SANITÁRIA TIPO III, A = 25,41 M2 (OBRA DE GRANDE PORTE, EFETIVO ACIMA DE 60 HOMENS) - PADRÃO DEER-MG</t>
  </si>
  <si>
    <t>BARRACÃO PESSOAL - VESTÁRIO TIPO I, A = 25,41 M2, INCLUSIVE MOBILIÁRIO (OBRA DE PEQUENO PORTE, EFETIVO ATÉ 30 HOMENS) - PADRÃO DEER-MG</t>
  </si>
  <si>
    <t>BARRACÃO PESSOAL - VESTIÁRIO TIPO II, A = 67,76 M2, INCLUSIVE MOBILIÁRIO (OBRA DE MÉDIO PORTE, EFETIVO DE 30 A 60 HOMENS) - PADRÃO DEER-MG</t>
  </si>
  <si>
    <t>BARRACÃO REFEITÓRIO TIPO I, A = 18,15 M2 (OBRA DE MÉDIO PORTE, EFETIVO DE 30 A 60 HOMENS) - PADRÃO DEER-MG</t>
  </si>
  <si>
    <t>BARRACÃO REFEITÓRIO TIPO II, A = 25,41 M2 (OBRA DE GRANDE PORTE, EFETIVO ACIMA DE 60 HOMENS) - PADRÃO DEER-MG</t>
  </si>
  <si>
    <t>CONE EM PVC H = 75 CM</t>
  </si>
  <si>
    <t>CONTAINER (6,0X2,3X2,5M) COM ISOLAMENTO TÉRMICO - DEPÓSITO E FERRAMENTARIA COM LAVATÓRIO</t>
  </si>
  <si>
    <t>CONTAINER (6,0X2,3X2,5M) COM ISOLAMENTO TÉRMICO - ESCRITÓRIO COM AR CONDICIONADO</t>
  </si>
  <si>
    <t>CONTAINER (6,0X2,3X2,5M) COM ISOLAMENTO TÉRMICO - ESCRITÓRIO COM AR CONDICIONADO E SANITÁRIO COMPLETO</t>
  </si>
  <si>
    <t>CONTAINER (6,0X2,3X2,5M) COM ISOLAMENTO TÉRMICO - REFEITÓRIO COMPLETO</t>
  </si>
  <si>
    <t>CONTAINER (6,0X2,3X2,5M) COM ISOLAMENTO TÉRMICO - VESTIÁRIO BOX COM SETE (7) CHUVEIROS, DOIS (2) LAVATÓRIOS COMPLETOS E UM (1) MICTÓRIO COMPLETO</t>
  </si>
  <si>
    <t>CONTAINER (6,0X2,3X2,5M) COM ISOLAMENTO TÉRMICO - VESTIÁRIO COM BANCO E ARMÁRIO</t>
  </si>
  <si>
    <t>CONTAINER (6,0X2,3X2,5M) COM ISOLAMENTO TÉRMICO - VESTIÁRIO COM QUATRO (4) CHUVEIROS, TRÊS (3) SANITÁRIOS, UM (1) LAVATÓRIO E UM (1) MICTÓRIO COMPLETO</t>
  </si>
  <si>
    <t>CONTAINER (6,0X2,3X2,5M) COM ISOLAMENTO TÉRMICO - VESTIÁRIO COM SETE (7) CHUVEIROS E DOIS (2) LAVATÓRIOS COMPLETOS</t>
  </si>
  <si>
    <t>ESCRITÓRIO DA EMPREITEIRA TIPO I, A = 18,15 M2, INCLUSIVE MOBILIÁRIO (OBRA DE PEQUENO A MÉDIO PORTE, EFETIVO ATÉ 60 HOMENS, DE CURTA A MÉDIA DURAÇÃO) - PADRÃO DEER-MG</t>
  </si>
  <si>
    <t>ESCRITÓRIO DA EMPREITEIRA TIPO II,A = 21,78 M2, INCLUSIVE MOBILIÁRIO (OBRA DE GRANDE PORTE, EFETIVO ACIMA 60 HOMENS, DE LONGA DURAÇÃO) - PADRÃO DEER-MG</t>
  </si>
  <si>
    <t>ESCRITÓRIO DA FISCALIZAÇÃO TIPO I, A = 18,15 M2, INCLUSIVE MOBILIÁRIO (OBRA DE PEQUENO A MÉDIO PORTE, EFETIVO ATÉ 60 HOMENS, DE CURTA A MÉDIA DURAÇÃO) - PADRÃO DEER-MG</t>
  </si>
  <si>
    <t>ESCRITÓRIO DA FISCALIZAÇÃO TIPO II, A = 21,78 M2, INCLUSIVE MOBILIÁRIO (OBRA DE GRANDE PORTE, EFETIVO ACIMA 60 HOMENS, DE LONGA DURAÇÃO) - PADRÃO DEER-MG</t>
  </si>
  <si>
    <t>FITA ZEBRADA AMARELA PARA SINALIZAÇÃO L = 7 M</t>
  </si>
  <si>
    <t>FORNECIMENTO E COLOCAÇÃO DE PLACA DE OBRA EM CHAPA GALVANIZADA (3,00 X 1,5 0 M) - EM CHAPA GALVANIZADA 0,26 AFIXADAS COM REBITES 540 E PARAFUSOS 3/8, EM ESTRUTURA METÁLICA VIGA U 2" ENRIJECIDA COM METALON 20 X 20, SUPORTE EM EUCALIPTO AUTOCLAVADO PINTADAS</t>
  </si>
  <si>
    <t>FORNECIMENTO E COLOCAÇÃO DE PLACA DE OBRA EM CHAPA GALVANIZADA (6,00 X 3,00 M) - EM CHAPA GALVANIZADA 0,26 AFIXADAS COM REBITES 540 E PARAFUSOS 3/8, EM ESTRUTURA METÁLICA VIGA U 2" ENRIJECIDA COM METALON 20 X 20, SUPORTE EM EUCALIPTO AUTOCLAVADO PINTADAS</t>
  </si>
  <si>
    <t>FORNECIMENTO E COLOCAÇÃO DE PLACAS DE OBRAS EM CHAPA GALVANIZADA (4,00 X 2,00 M ) SÃO CONFECCIONADAS EM CHAPA GALVANIZADA 26. AS CHAPAS SERÃO AFIXADAS COM REBITES 410 E PARAFUSOS 3/8, EM UMA ESTRUTURA METÁLICA COM VIGA U 2" ENRIJECIDA E METALON 20MMX20MM,334</t>
  </si>
  <si>
    <t>MOBILIZAÇÃO E DESMOBILIZAÇÃO DE CONTAINER, INCLUSIVE INSTALAÇÃO E TRANSPORTE COM CAMINHÃO GUINDAUTO (MUNCK)</t>
  </si>
  <si>
    <t>PROTEÇÃO COM FITA ZEBRADA AMARELA L = 7 M E PEÇA 7 X 7 CM</t>
  </si>
  <si>
    <t>TAPUME COM TELA DE POLIETILENO</t>
  </si>
  <si>
    <t>TAPUME DE TELA GALVANIZAADA # 2, FIO 14 COM BASE DE CONCRETO</t>
  </si>
  <si>
    <t>TAPUME DE TELA GALVANIZAADA # 2, FIO 14 COM FIXAÇÃO ENTERRADA</t>
  </si>
  <si>
    <t>TAPUME REMOVÍVEL DE COMPENSADO TIPO A, H = 2,20 M (PADRÃO DEER-MG - COM REMOÇÃO)</t>
  </si>
  <si>
    <t>TAPUME REMOVÍVEL DE COMPENSADO TIPO B, H = 2,20 M (PADRÃO DEER-MG - COM REMOÇÃO)</t>
  </si>
  <si>
    <t>IMP-001  - IMPERMEABILIZAÇÕES E ISOLAMENTO</t>
  </si>
  <si>
    <t>PINTURA COM EMULSÃO ASFÁLTICA, DUAS (2) DEMÃOS</t>
  </si>
  <si>
    <t>INC-001  - PREVENÇÃO E COMBATE A INCÊNDIO</t>
  </si>
  <si>
    <t>ELETROBOMBA MOTOR DE 3,0 CV, 220V, TRIFÁSICO COM CAPACIDADE DE VAZÃO DE 2501/MIN. A 18 MCA DE PRESSÃO</t>
  </si>
  <si>
    <t>REGISTRO GLOBO D = 63 MM (2 1/2"</t>
  </si>
  <si>
    <t>SIRENE PARA ALARME DE BOMBA EM FUNCIONAMENTO, 220V</t>
  </si>
  <si>
    <t>INST-001  - PONTOS DE INSTALAÇÕES</t>
  </si>
  <si>
    <t>JUN-001  - JUNTA DE DILATAÇÃO/TRINCA</t>
  </si>
  <si>
    <t>COSTURA DE TRINCA COM GRAMPO DE AÇO 4,2 MM, COMPRIMENTO TOTAL 40 CM COM ESPAÇAMENTO A CADA 10 CM</t>
  </si>
  <si>
    <t>COSTURA DE TRINCA COM GRAMPO DE AÇO 4,2 MM, COMPRIMENTO TOTAL 40 CM COM ESPAÇAMENTO A CADA 15 CM</t>
  </si>
  <si>
    <t>COSTURA DE TRINCA COM GRAMPO DE AÇO 4,2 MM, COMPRIMENTO TOTAL 40 CM COM ESPAÇAMENTO A CADA 20 CM</t>
  </si>
  <si>
    <t>COSTURA DE TRINCA COM GRAMPO DE AÇO 4,2 MM, COMPRIMENTO TOTAL 40 CM COM ESPAÇAMENTO A CADA 30 CM</t>
  </si>
  <si>
    <t>JUNTA DE DILATAÇÃO COM ISOPOR 20 MM, EXCLUSIVE SELANTE</t>
  </si>
  <si>
    <t>TRATAMENTO DE JUNTA DE DILATAÇÃO COM ISOPOR,  ESP. 20 MM, PROFUNDIDADE DE 10-15CM, EXCLUSIVE SELANTE</t>
  </si>
  <si>
    <t>LAJ-001  - LAJE PRÉ-MOLDADA</t>
  </si>
  <si>
    <t>LIM-001  - LIMPEZA GERAL</t>
  </si>
  <si>
    <t>LIMPEZA PERMANENTE DA OBRA - 01 SERVENTEX 4 HORAS DIÁRIAS</t>
  </si>
  <si>
    <t>LIMPEZA PERMANENTE DA OBRA - 01 SERVENTEX 8 HORAS DIÁRIAS</t>
  </si>
  <si>
    <t>LOC-001  - LOCAÇÃO DA OBRA</t>
  </si>
  <si>
    <t>LOU-001  - LOUÇAS E METAIS</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</si>
  <si>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</si>
  <si>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</si>
  <si>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t>
  </si>
  <si>
    <t>BACIA SANITÁRIA (VASO) DE LOUÇA CONVENCIONAL, COR BRANCA, INCLUSIVE ACESSÓRIOS DE FIXAÇÃO/VEDAÇÃO, FORNECIMENTO, INSTALAÇÃO E REJUNTAMENTO, EXCLUSIVE VÁLVULA DE DESCARGA E TUBO DE LIGAÇÃO</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</si>
  <si>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</si>
  <si>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FORNECIMENTO, INSTALAÇÃO E REJUNTAMENTO, EXCLUSIVE VÁLVULA DE DESCARGA E TUBO DE LIGAÇÃO</t>
  </si>
  <si>
    <t>BACIA SANITÁRIA (VASO) DE LOUÇA CONVENCIONAL INFANTIL, COR BRANCA, INCLUSIVE ACESSÓRIOS DE FIXAÇÃO/VEDAÇÃO, VÁLVULA DE DESCARGA METÁLICA COM ACIONAMENTO DUPLO, TUBO DE LIGAÇÃO DE LATÃO COM CANOPLA, FORNECIMENTO, INSTALAÇÃO E REJUNTAMENTO</t>
  </si>
  <si>
    <t>CUBA DE LOUÇA BRANCA DE EMBUTIR, FORMATO OVAL, INCLUSIVE VÁLVULA DE ESCOAMENTO DE METAL COM ACABAMENTO CROMADO, SIFÃO DE METAL TIPO COPO COM ACABAMENTO CROMADO, FORNECIMENTO E INSTALAÇÃO</t>
  </si>
  <si>
    <t>CUBA DE LOUÇA BRANCA DE SOBREPOR, FORMATO OVAL, INCLUSIVE VÁLVULA DE ESCOAMENTO DE METAL COM ACABAMENTO CROMADO, SIFÃO DE METAL TIPO COPO COM ACABAMENTO CROMADO, FORNECIMENTO E INSTALAÇÃO</t>
  </si>
  <si>
    <t>CUBA EM AÇO INOXIDÁVEL DE EMBUTIR, AISI 304, APLICAÇÃO PARA PIA (465X330X115MM), NÚMERO 1, ASSENTAMENTO EM BANCADA, INCLUSIVE VÁLVULA DE ESCOAMENTO DE METAL COM ACABAMENTO CROMADO, SIFÃO DE METAL TIPO COPO COM ACABAMENTO CROMADO, FORNECIMENTO E INSTALAÇÃO</t>
  </si>
  <si>
    <t>CUBA EM AÇO INOXIDÁVEL DE EMBUTIR, AISI 304, APLICAÇÃO PARA PIA (560X330X115MM), NÚMERO 2, ASSENTAMENTO EM BANCADA, INCLUSIVE VÁLVULA DE ESCOAMENTO DE METAL COM ACABAMENTO CROMADO, SIFÃO DE METAL TIPO COPO COM ACABAMENTO CROMADO, FORNECIMENTO E INSTALAÇÃO</t>
  </si>
  <si>
    <t>CUBA EM AÇO INOXIDÁVEL DE EMBUTIR, AISI 304, APLICAÇÃO PARA TANQUE (600X600X400MM), ASSENTAMENTO EM BANCADA, INCLUSIVE VÁLVULA DE ESCOAMENTO DE METAL COM ACABAMENTO CROMADO, SIFÃO DE METAL TIPO COPO COM ACABAMENTO CROMADO, FORNECIMENTO E INSTALAÇÃO</t>
  </si>
  <si>
    <t>CUBA EM AÇO INOXIDÁVEL DE SOBREPOR, AISI 304, APLICAÇÃO PARA TANQUE (630X515X260MM), ASSENTAMENTO EM BANCADA, INCLUSIVE VÁLVULA DE ESCOAMENTO DE METAL COM ACABAMENTO CROMADO, SIFÃO DE METAL TIPO COPO COM ACABAMENTO CROMADO, FORNECIMENTO E INSTALAÇÃO</t>
  </si>
  <si>
    <t>INSTALAÇÃO DE SIFÃO DE METAL PARA LAVATÓRIO, TIPO COPO COM ACABAMENTO CROMADO, DIÂMETRO (1"X1.1/2"), INCLUSIVE FORNECIMENTO</t>
  </si>
  <si>
    <t>INSTALAÇÃO DE SIFÃO DE METAL PARA PIA, TIPO COPO COM ACABAMENTO CROMADO, DIÂMETRO (1.1/2"X1.1/2" OU 2"), INCLUSIVE FORNECIMENTO</t>
  </si>
  <si>
    <t>INSTALAÇÃO DE VÁLVULA DE ESCOAMENTO DE METAL PARA TANQUE,  DN (1.1/4"), ACABAMENTO CROMADO, INCLUSIVE FORNECIMENTO</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</si>
  <si>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</si>
  <si>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</si>
  <si>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</si>
  <si>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MICTÓRIO SIFONADO DE LOUÇA BRANCA, INCLUSIVE ENGATE FLEXÍVEL, EXCLUSIVE VÁLVULA DE DESCARGA</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</si>
  <si>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</si>
  <si>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</si>
  <si>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TANQUE DE MÁRMORE SINTÉTICO DUPLO, CAPACIDADE 37 LITROS, INCLUSIVE ACESSÓRIOS DE FIXAÇÃO, VÁLVULA DE ESCOAMENTO DE METAL COM ACABAMENTO CROMADO, SIFÃO DE METAL TIPO COPO COM ACABAMENTO CROMADO, FORNECIMENTO E INSTALAÇÃO, EXCLUSIVE TORNEIRA</t>
  </si>
  <si>
    <t>TANQUE DE MÁRMORE SINTÉTICO SIMPLES, CAPACIDADE 20 LITROS, INCLUSIVE ACESSÓRIOS DE FIXAÇÃO, VÁLVULA DE ESCOAMENTO DE METAL COM ACABAMENTO CROMADO, SIFÃO DE METAL TIPO COPO COM ACABAMENTO CROMADO, FORNECIMENTO E INSTALAÇÃO, EXCLUSIVE TORNEIRA</t>
  </si>
  <si>
    <t>TANQUE DE POLIPROPILENO, CAPACIDADE 15 LITROS, INCLUSIVE ACESSÓRIOS DE FIXAÇÃO, VÁLVULA DE ESCOAMENTO DE PLÁSTICO (PVC) NA COR BRANCA, SIFÃO DE PLÁSTICO (PVC) TIPO COPO NA COR BRANCA, FORNECIMENTO E INSTALAÇÃO, EXCLUSIVE TORNEIRA</t>
  </si>
  <si>
    <t>TANQUE DE POLIPROPILENO, CAPACIDADE 24 LITROS, INCLUSIVE ACESSÓRIOS DE FIXAÇÃO, VÁLVULA DE ESCOAMENTO DE PLÁSTICO (PVC) NA COR BRANCA, SIFÃO DE PLÁSTICO (PVC) TIPO COPO NA COR BRANCA, FORNECIMENTO E INSTALAÇÃO, EXCLUSIVE TORNEIRA</t>
  </si>
  <si>
    <t>TORNEIRA DE BÓIA, D = 40 MM (1 1/2"</t>
  </si>
  <si>
    <t>TORNEIRA METÁLICA PARA BEBEDOURO, ACABAMENTO CROMADO, COM AREJADOR, APLICAÇÃO DE PAREDE, INCLUSIVE FORNECIMENTO E INSTALAÇÃO</t>
  </si>
  <si>
    <t>TORNEIRA METÁLICA PARA IRRIGAÇÃO/JARDIM, ACABAMENTO CROMADO, APLICAÇÃO DE PAREDE, INCLUSIVE FORNECIMENTO E INSTALAÇÃO</t>
  </si>
  <si>
    <t>TORNEIRA METÁLICA PARA LAVATÓRIO,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</si>
  <si>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</si>
  <si>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TORNEIRA METÁLICA PARA PIA, ACABAMENTO CROMADO, COM AREJADOR, APLICAÇÃO DE PAREDE, INCLUSIVE FORNECIMENTO E INSTALAÇÃO</t>
  </si>
  <si>
    <t>TORNEIRA METÁLICA PARA PIA, ACABAMENTO CROMADO, SEM AREJADOR, APLICAÇÃO DE PAREDE, INCLUSIVE FORNECIMENTO E INSTALAÇÃ</t>
  </si>
  <si>
    <t>TORNEIRA METÁLICA PARA PIA, BICA MÓVEL, ACABAMENTO CROMADO, COM AREJADOR, APLICAÇÃO DE MESA, INCLUSIVE ENGATE FLEXÍVEL METÁLICO, FORNECIMENTO E INSTALAÇÃO</t>
  </si>
  <si>
    <t>TORNEIRA METÁLICA PARA PIA, BICA MÓVEL, ACABAMENTO CROMADO, COM AREJADOR, APLICAÇÃO DE PAREDE, INCLUSIVE FORNECIMENTO E INSTALAÇÃO</t>
  </si>
  <si>
    <t>TORNEIRA METÁLICA PARA TANQUE, ACABAMENTO CROMADO, INCLUSIVE ENGATE FLEXÍVEL METÁLICO, FORNECIMENTO E INSTALAÇÃO</t>
  </si>
  <si>
    <t>TUBO DE LIGAÇÃO DE ÁGUA PARA BACIA SANITÁRIA (VASO), DN 1.1/2", COMPRIMENTO 20CM, INCLUSIVE CANOPLA, SPUD, FORNECIMENTO E INSTALAÇÃO</t>
  </si>
  <si>
    <t>TUBO DE LIGAÇÃO DE ÁGUA PARA BACIA SANITÁRIA (VASO), DN 1.1/2", COMPRIMENTO 25CM, INCLUSIVE CANOPLA, SPUD, FORNECIMENTO E INSTALAÇÃO</t>
  </si>
  <si>
    <t>TUBO LONGO DN 40MM (1.1/2"), PARA CAIXA DE DESCARGA, INCLUSIVE FORNECIMENTO E INSTALAÇÃO</t>
  </si>
  <si>
    <t>VÁLVULA DE DESCARGA COM REGISTRO INTERNO, ACIONAMENTO DUPLO, DN 1.1/2" (50MM), INCLUSIVE ACABAMENTO DA VÁLVULA</t>
  </si>
  <si>
    <t>VÁLVULA DE DESCARGA COM REGISTRO INTERNO, ACIONAMENTO SIMPLES, DN 1.1/2" (50MM), INCLUSIVE ACABAMENTO DA VÁLVULA</t>
  </si>
  <si>
    <t>MAO-001  - MÃO DE OBRA COM ENCARGOS COMPLEMENTARES</t>
  </si>
  <si>
    <t>HORA</t>
  </si>
  <si>
    <t>AZULEJISTA COM ENCARGOS COMPLEMENTARES</t>
  </si>
  <si>
    <t>GRANITEIRO/MARMORISTA COM ENCARGOS COMPLEMENTARES</t>
  </si>
  <si>
    <t>LADRILHISTA COM ENCARGOS COMPLEMENTARES</t>
  </si>
  <si>
    <t>OPERADOR DE BETONEIRA ESTACIONÁRIA COM ENCARGOS COMPLEMENTARES</t>
  </si>
  <si>
    <t>RASPADOR COM ENCARGOS COMPLEMENTARES</t>
  </si>
  <si>
    <t>REJUNTADOR COM ENCARGOS COMPLEMENTARES</t>
  </si>
  <si>
    <t>TAQUEIRO COM ENCARGOS COMPLEMENTARES</t>
  </si>
  <si>
    <t>MOB-001  - MOBILIZAÇÃO E DESMOBILIZAÇÃO DE OBRA</t>
  </si>
  <si>
    <t>MOB-002  - MOBILIZAÇÃO E DESMOBILIZAÇÃO DE OBRA</t>
  </si>
  <si>
    <t>MUR-001  - MURO DE VEDAÇÃO DE CONCRETO PRÉ-MOLDADO</t>
  </si>
  <si>
    <t>OBR-001  - OBRAS VIÁRIAS (PAVIMENTAÇÃO DE RUAS)</t>
  </si>
  <si>
    <t>EXECUÇÃO E APLICAÇÃO DE CONCRETO ASFÁLTICO PRE-MISTURADO À FRIO (PMF), EM BETONEIRA, INCLUINDO FORNECIMENTO E TRANSPORTE DOS AGREGADOS E MATERIAL BETUMINOSO, INCLUSIVE TRANSPORTE DA MASSA ASFÁLTICA ATÉ A PISTA</t>
  </si>
  <si>
    <t>EXECUÇÃO E APLICAÇÃO DE CONCRETO BETUMINOSO USINADO A QUENTE (CBUQ), MASSA COMERCIAL, INCLUINDO FORNECIMENTO E TRANSPORTE DOS AGREGADOS E MATERIAL BETUMINOSO, EXCLUSIVE TRANSPORTE DA MASSA ASFÁLTICA ATÉ A PISTA</t>
  </si>
  <si>
    <t>ESS-SOL-050</t>
  </si>
  <si>
    <t>OBR-002  - OBRAS DE ARTE ESPECIAIS - PONTES</t>
  </si>
  <si>
    <t>LANÇAMENTO DE VIGA METÁLICA - PONTE DE 08 METROS: 2.97 TONELADAS (2 VIGAS) - PONTE DE 10 METROS: 3.72 TONELADAS (2 VIGAS) - PONTE DE 12 METROS: 4.46 TONELADAS (2 VIGAS) - PONTE DE 15 METROS: 6.26 TONELADAS (2 VIGAS) - PONTE DE 18 METROS: 10.8 TONELADAS (3</t>
  </si>
  <si>
    <t>TRANSPORTE DE VIGAS METÁLICAS - PONTE DE 08 METROS: 2.97 TONELADAS (2 VIGAS) - PONTE DE 10 METROS: 3.72 TONELADAS (2 VIGAS) - PONTE DE 12 METROS: 4.46 TONELADAS (2 VIGAS) - PONTE DE 15 METROS: 6.26 TONELADAS (2 VIGAS) - PONTE DE 18 METROS: 10.8 TONELADAS</t>
  </si>
  <si>
    <t>PAI-001  - PAISAGISMO</t>
  </si>
  <si>
    <t>PIN-001  - PINTURA</t>
  </si>
  <si>
    <t>APLICAÇÃO DE CERA EM  ESQUADRIAS DE MADEIRA, TRÊS (3) DEMÃOS, INCLUSIVE APLICAÇÃO DE SELADOR PARA MADEIRA</t>
  </si>
  <si>
    <t>APLICAÇÃO DE CERA EM  RODAPÉS COM ALTURA DE 10 CM, TRÊS (3) DEMÃOS, INCLUSIVE APLICAÇÃO DE SELADOR PARA MADEIRA</t>
  </si>
  <si>
    <t>EMASSAMENTO A ÓLEO SOBRE MADEIRA, UMA (1) DEMÃO, INCLUSIVE LIXAMENTO PARA PINTURA</t>
  </si>
  <si>
    <t>EMASSAMENTO EM ESQUADRIA DE MADEIRA COM MASSA A ÓLEO, DUAS (2) DEMÃOS, INCLUSIVE LIXAMENTO PARA PINTURA  A ÓLEO OU ESMALTE</t>
  </si>
  <si>
    <t>EMASSAMENTO EM FORRO DE GESSO COM MASSA ACRÍLICA, UMA (1) DEMÃO, INCLUSIVE LIXAMENTO PARA PINTURA</t>
  </si>
  <si>
    <t>EMASSAMENTO EM FORRO DE GESSO COM MASSA CORRIDA (PVA), UMA (1) DEMÃO, INCLUSIVE LIXAMENTO PARA PINTURA</t>
  </si>
  <si>
    <t>EMASSAMENTO EM PAREDE COM MASSA ACRÍLICA, DUAS (2) DEMÃOS, INCLUSIVE LIXAMENTO PARA PINTURA</t>
  </si>
  <si>
    <t>EMASSAMENTO EM PAREDE COM MASSA ACRÍLICA, UMA (1) DEMÃO, INCLUSIVE LIXAMENTO PARA PINTURA</t>
  </si>
  <si>
    <t>EMASSAMENTO EM PAREDE COM MASSA CORRIDA (PVA), DUAS (2) DEMÃOS, INCLUSIVE LIXAMENTO PARA PINTURA</t>
  </si>
  <si>
    <t>EMASSAMENTO EM PAREDE COM MASSA CORRIDA (PVA), UMA (1) DEMÃO, INCLUSIVE LIXAMENTO PARA PINTURA</t>
  </si>
  <si>
    <t>EMASSAMENTO EM PAREDE DE GESSO ACARTONADO (DRY-WALL) COM MASSA ACRÍLICA, UMA (1) DEMÃO, INCLUSIVE LIXAMENTO PARA PINTURA</t>
  </si>
  <si>
    <t>EMASSAMENTO EM PAREDE DE GESSO ACARTONADO (DRY-WALL) COM MASSA CORRIDA (PVA), UMA (1) DEMÃO, INCLUSIVE LIXAMENTO PARA PINTURA</t>
  </si>
  <si>
    <t>EMASSAMENTO EM TETO COM MASSA ACRÍLICA, DUAS (2) DEMÃOS, INCLUSIVE LIXAMENTO PARA PINTURA</t>
  </si>
  <si>
    <t>EMASSAMENTO EM TETO COM MASSA ACRÍLICA, UMA (1) DEMÃO, INCLUSIVE LIXAMENTO PARA PINTURA</t>
  </si>
  <si>
    <t>EMASSAMENTO EM TETO COM MASSA CORRIDA (PVA), DUAS (2) DEMÃOS, INCLUSIVE LIXAMENTO PARA PINTURA</t>
  </si>
  <si>
    <t>EMASSAMENTO EM TETO COM MASSA CORRIDA (PVA), UMA (1) DEMÃO, INCLUSIVE LIXAMENTO PARA PINTURA</t>
  </si>
  <si>
    <t>LIXAMENTO MANUAL EM PAREDE PARA REMOÇÃO DE TINTA</t>
  </si>
  <si>
    <t>LIXAMENTO MANUAL EM SUPERFÍCIE DE MADEIRA PARA REMOÇÃO DE TINTA</t>
  </si>
  <si>
    <t>LIXAMENTO MANUAL EM SUPERFÍCIE METÁLICA PARA REMOÇÃO DE TINTA</t>
  </si>
  <si>
    <t>LIXAMENTO MANUAL EM TETO PARA REMOÇÃO DE TINTA</t>
  </si>
  <si>
    <t>PINTURA A BASE DE RESINA DE SILICONE EM CONCRETO OU ALVENARIA APARENTE, DUAS (2) DEMÃOS</t>
  </si>
  <si>
    <t>PINTURA ACRÍLICA EM PAREDE, DUAS (2) DEMÃOS, EXCLUSIVE SELADOR ACRÍLICO E MASSA ACRÍLICA/CORRIDA (PVA)</t>
  </si>
  <si>
    <t>PINTURA ACRÍLICA EM PAREDE, DUAS (2) DEMÃOS, INCLUSIVE UMA (1) DEMÃO DE MASSA CORRIDA (PVA), EXCLUSIVE SELADOR ACRÍLICO</t>
  </si>
  <si>
    <t>PINTURA ACRÍLICA EM PAREDE, TRÊS (3) DEMÃOS, EXCLUSIVE SELADOR ACRÍLICO E MASSA ACRÍLICA/CORRIDA (PVA)</t>
  </si>
  <si>
    <t>PINTURA ACRÍLICA EM TETO, DUAS (2) DEMÃOS, EXCLUSIVE SELADOR ACRÍLICO E MASSA ACRÍLICA/CORRIDA (PVA)</t>
  </si>
  <si>
    <t>PINTURA ACRÍLICA EM TETO, DUAS (2) DEMÃOS, INCLUSIVE UMA (1) DEMÃO DE MASSA CORRIDA (PVA), EXCLUSIVE SELADOR ACRÍLICO</t>
  </si>
  <si>
    <t>PINTURA ACRÍLICA EM TETO, TRÊS (3) DEMÃOS, EXCLUSIVE SELADOR ACRÍLICO E MASSA ACRÍLICA/CORRIDA (PVA)</t>
  </si>
  <si>
    <t>PINTURA ACRÍLICA PARA PISO EM FAIXA DE DEMARCAÇÃO DE QUADRA, DUAS (2) DEMÃOS, FAIXA COM LARGURA DE 5 CM</t>
  </si>
  <si>
    <t>PINTURA ACRÍLICA PARA PISO EM FAIXA DE DEMARCAÇÃO DE QUADRA, QUATRO (4) DEMÃOS, FAIXA COM LARGURA DE 5 CM</t>
  </si>
  <si>
    <t>PINTURA ACRÍLICA PARA PISO EM PASSEIO/SUPERFÍCIE CIMENTADA, DUAS (2) DEMÃOS</t>
  </si>
  <si>
    <t>PINTURA ACRÍLICA PARA PISO EM QUADRAS ESPORTIVA, DUAS (2) DEMÃOS</t>
  </si>
  <si>
    <t>PINTURA ACRÍLICA PARA PISO EM QUADRAS ESPORTIVA, QUATRO (4) DEMÃOS</t>
  </si>
  <si>
    <t>PINTURA ANTICORROSIVA A BASE DE OXIDO DE FERRO (ZARCÃO) EM ESQUADRIA E SUPERFÍCIE METÁLICA, UMA (1) DEMÃO</t>
  </si>
  <si>
    <t>PINTURA COM  TINTA A BASE DE BORRACHA CLORADA EM FAIXAS DE DEMARCAÇÃO DE PISO, DUAS (2) DEMÃOS, FAIXA COM LARGURA DE 5 CM, APLICAÇÃO MECÂNICA</t>
  </si>
  <si>
    <t>PINTURA COM  TINTA A BASE DE BORRACHA CLORADA EM FAIXAS DE DEMARCAÇÃO DE QUADRA, DUAS (2) DEMÃOS, FAIXA COM LARGURA DE 5 CM, APLICAÇÃO MECÂNICA</t>
  </si>
  <si>
    <t>PINTURA COM  TINTA A BASE DE BORRACHA CLORADA EM REVESTIMENTO CIMENTÍCIO OU CONCRETO, DUAS (2) DEMÃOS</t>
  </si>
  <si>
    <t>PINTURA COM  TINTA A BASE DE BORRACHA CLORADA EM TELHAS DE FIBROCIMENTO, DUAS (2) DEMÃOS</t>
  </si>
  <si>
    <t>PINTURA COM RESINA ACRÍLICA EM CONCRETO, DUAS (2) DEMÃOS, INCLUSIVE UMA (1) DEMÃO DE SELADOR ACRÍLICO</t>
  </si>
  <si>
    <t>PINTURA COM RESINA ACRÍLICA EM PISOS CIMENTADOS, DUAS (2) DEMÃOS, INCLUSIVE LIMPEZA DA SUPERFÍCIE A SER APLICADO MATERIAL</t>
  </si>
  <si>
    <t>PINTURA COM TEXTURA ACRÍLICA COM DESEMPENADEIRA DE AÇO, EXCLUSIVE SELADOR ACRÍLICO/FUNDO PREPARADOR</t>
  </si>
  <si>
    <t>PINTURA COM TEXTURA ACRÍLICA COM DESEMPENADEIRA DE AÇO, INCLUSIVE UMA (1) DEMÃO DE SELADOR ACRÍLICO</t>
  </si>
  <si>
    <t>PINTURA COM TEXTURA ACRÍLICA COM ROLO, EXCLUSIVE SELADOR ACRÍLICO/FUNDO PREPARADOR</t>
  </si>
  <si>
    <t>PINTURA COM TEXTURA ACRÍLICA COM ROLO, INCLUSIVE UMA (1) DEMÃO DE SELADOR ACRÍLICO</t>
  </si>
  <si>
    <t>PINTURA COM VERNIZ ACRÍLICO EM ALVENARIA OU CONCRETO, DUAS (2) DEMÃOS</t>
  </si>
  <si>
    <t>PINTURA COM VERNIZ POLIURETANO COM FILTRO SOLAR EM MADEIRA, DUAS (2) DEMÃOS, ACABAMENTO TIPO BRILHANTE</t>
  </si>
  <si>
    <t>PINTURA COM VERNIZ POLIURETANO COM FILTRO SOLAR EM MADEIRA, DUAS (2) DEMÃOS, ACABAMENTO TIPO FOSCO</t>
  </si>
  <si>
    <t>PINTURA COM VERNIZ SINTÉTICO MARÍTIMO EM BATE MACA DE MADEIRA SEM CORRIMÃO, COM LARGURA DE 15CM E ESP. 2CM, DUAS (2) DEMÃOS, ACABAMENTO TIPO FOSCO</t>
  </si>
  <si>
    <t>PINTURA COM VERNIZ SINTÉTICO MARÍTIMO EM ESQUADRIAS DE MADEIRA, DUAS (2) DEMÃOS, ACABAMENTO TIPO ACETINADO (BRILHO SÚTIL)</t>
  </si>
  <si>
    <t>PINTURA COM VERNIZ SINTÉTICO MARÍTIMO EM ESQUADRIAS DE MADEIRA, DUAS (2) DEMÃOS, ACABAMENTO TIPO BRILHANTE</t>
  </si>
  <si>
    <t>PINTURA COM VERNIZ SINTÉTICO MARÍTIMO EM ESQUADRIAS DE MADEIRA, DUAS (2) DEMÃOS, ACABAMENTO TIPO FOSCO</t>
  </si>
  <si>
    <t>PINTURA COM VERNIZ SINTÉTICO MARÍTIMO EM RÉGUAS PARA FIXAÇÃO CARTAZES E PROTEÇÃO DE CARTEIRAS, COM LARGURA DE 10CM E ESP. 2CM, DUAS (2) DEMÃOS, ACABAMENTO TIPO FOSCO</t>
  </si>
  <si>
    <t>PINTURA EM CAIAÇÃO PARA AMBIENTE EXTERNO,TRÊS (3) DEMÃOS, INCLUSIVE PIGMENTO E FIXADOR DE CAL</t>
  </si>
  <si>
    <t>PINTURA EM CAIAÇÃO PARA AMBIENTE INTERNO,TRÊS (3) DEMÃOS, INCLUSIVE PIGMENTO E FIXADOR DE CAL</t>
  </si>
  <si>
    <t>PINTURA EPÓXI EM FAIXAS DE DEMARCAÇÃO DE PISO, DUAS (2) DEMÃOS, FAIXA COM LARGURA DE 5 CM</t>
  </si>
  <si>
    <t>PINTURA EPÓXI EM SUPERFÍCIES DE AÇO CARBONO, DUAS (2) DEMÃOS</t>
  </si>
  <si>
    <t>PINTURA EPÓXI EM SUPERFÍCIES DE AÇO CARBONO, DUAS (2) DEMÃOS, APLICAÇÃO MECÂNICA</t>
  </si>
  <si>
    <t>PINTURA ESMALTE EM ALVENARIA COM REBOCO, DUAS (2) DEMÃOS, EXCLUSIVE SELADOR ACRÍLICO E MASSA ACRÍLICA/CORRIDA (PVA)</t>
  </si>
  <si>
    <t>PINTURA ESMALTE EM ALVENARIA COM REBOCO, TRÊS (3) DEMÃOS, EXCLUSIVE SELADOR ACRÍLICO E MASSA ACRÍLICA/CORRIDA (PVA)</t>
  </si>
  <si>
    <t>PINTURA ESMALTE EM ESQUADRIA DE MADEIRA, DUAS (2) DEMÃOS, INCLUSIVE UMA (1) DEMÃO DE FUNDO NIVELADOR, EXCLUSIVE MASSA A ÓLEO</t>
  </si>
  <si>
    <t>PINTURA ESMALTE EM ESQUADRIAS DE FERRO, DUAS (2) DEMÃOS, INCLUSIVE UMA (1) DEMÃO DE FUNDO ANTICORROSIVO</t>
  </si>
  <si>
    <t>PINTURA ESMALTE EM ESTRUTURA DE AÇO CARBONO, DUAS (2) DEMÃOS, EXCLUSIVE FUNDO ANTICORROSIVO</t>
  </si>
  <si>
    <t>PINTURA ESMALTE EM ESTRUTURA METÁLICA, DUAS (2) DEMÃOS, INCLUSIVE UMA (1) DEMÃO FUNDO ANTICORROSIVO</t>
  </si>
  <si>
    <t>PINTURA ESMALTE EM TUBO GALVANIZADO, DUAS (2) DEMÃOS, INCLUSIVE UMA (1) DEMÃO DE FUNDO ANTICORROSIVO</t>
  </si>
  <si>
    <t>PINTURA ESMALTE SINTÉTICO EM SUPERFÍCIES GALVANIZADAS, DUAS (2) DEMÃOS, INCLUSIVE UMA (1) DEMÃO DE FUNDO ANTIOXIDANTE</t>
  </si>
  <si>
    <t xml:space="preserve">PINTURA LÁTEX (PVA) EM PAREDE, DUAS (2) DEMÃOS, EXCLUSIVE SELADOR ACRÍLICO E MASSA ACRÍLICA/CORRIDA (PVA)
</t>
  </si>
  <si>
    <t>PINTURA LÁTEX (PVA) EM PAREDE, DUAS (2) DEMÃOS, INCLUSIVE UMA (1) DEMÃO DE MASSA CORRIDA (PVA), EXCLUSIVE SELADOR ACRÍLICO</t>
  </si>
  <si>
    <t>PINTURA LÁTEX (PVA) EM PAREDE, TRÊS (3) DEMÃOS, EXCLUSIVE SELADOR ACRÍLICO E MASSA ACRÍLICA/CORRIDA (PVA)</t>
  </si>
  <si>
    <t>PINTURA LÁTEX (PVA) EM RODAPÉ OU MOLDURAS (ALTURA DE 5 CM A 7C M), EXCLUSIVE SELADOR ACRÍLICO</t>
  </si>
  <si>
    <t>PINTURA LÁTEX (PVA) EM TETO, DUAS (2) DEMÃOS, EXCLUSIVE SELADOR ACRÍLICO E MASSA ACRÍLICA/CORRIDA (PVA)</t>
  </si>
  <si>
    <t>PINTURA LÁTEX (PVA) EM TETO, DUAS (2) DEMÃOS, INCLUSIVE UMA (1) DEMÃO DE MASSA CORRIDA (PVA), EXCLUSIVE SELADOR ACRÍLICO</t>
  </si>
  <si>
    <t>PINTURA LÁTEX (PVA) EM TETO, TRÊS (3) DEMÃOS, EXCLUSIVE SELADOR ACRÍLICO E MASSA ACRÍLICA/CORRIDA (PVA)</t>
  </si>
  <si>
    <t>PINTURA PARA SINALIZAÇÃO DE VAGA DE ESTACIONAMENTO PARA PORTADORES DE NECESSIDADES ESPECIAIS SOBRE PAVIMENTAÇÃO URBANA</t>
  </si>
  <si>
    <t>PINTURA PRESERVATIVA COM CUPINICIDA EM MADEIRA SECA, DUAS (2) DEMÃOS</t>
  </si>
  <si>
    <t>PINTURA PRESERVATIVA COM CUPINICIDA EM MADEIRA SECA, DUAS (2) DEMÃOS, INCLUSIVE DUAS (2) DEMÃOS DE VERNIZ SINTÉTICO MARÍTIMO, ACABAMENTO TIPO FOSCO</t>
  </si>
  <si>
    <t>PREPARAÇÃO PARA EMASSAMENTO OU PINTURA (LÁTEX/ACRÍLICA) EM PAREDE DE GESSO ACARTONADO (DRY-WALL) E FORRO DE GESSO, INCLUSIVE UMA (1) DEMÃO DE SELADOR ACRÍLICO</t>
  </si>
  <si>
    <t>PREPARAÇÃO PARA EMASSAMENTO OU PINTURA (LÁTEX/ACRÍLICA) EM PAREDE, INCLUSIVE UMA (1) DEMÃO DE SELADOR ACRÍLICO</t>
  </si>
  <si>
    <t>PREPARAÇÃO PARA EMASSAMENTO OU PINTURA (LÁTEX/ACRÍLICA) EM TETO, INCLUSIVE UMA (1) DEMÃO DE SELADOR ACRÍLICO</t>
  </si>
  <si>
    <t>TRATAMENTO EM SUPERFÍCIE DE CONCRETO APARENTE, INCLUSIVE RASPAGEM, ESTUCAGEM E POLIMENTO COM DUAS (2) DEMÃOS DE RESINA ACRÍLICA</t>
  </si>
  <si>
    <t>TRATAMENTO EM SUPERFÍCIE DE CONCRETO APARENTE, INCLUSIVE RASPAGEM, ESTUCAGEM E POLIMENTO COM DUAS (2) DEMÃOS DE VERNIZ ACRÍLICO</t>
  </si>
  <si>
    <t>PIS-001  - PISOS</t>
  </si>
  <si>
    <t>APLICAÇÃO DE FAIXA/FITA ADESIVA ANTIDERRAPANTE, LARGURA 50MM, EM DEGRAUS DE ESCADA, INCLUSIVE FORNECIMENTO</t>
  </si>
  <si>
    <t>APLICAÇÃO DE LONA PRETA, ESP. 150 MICRAS, INCLUSIVE FORNECIMENTO</t>
  </si>
  <si>
    <t>APLICAÇÃO DE SELANTE, MASTIQUE ELÁSTICO, EM JUNTA DE DILAÇÃO, DIMENSÃO 20X10 MM, FATOR DE FORMA 1:2, EXCLUSIVE DELIMITADOR DE PROFUNDIDADE</t>
  </si>
  <si>
    <t>CONTRAPISO DESEMPENADO COM ARGAMASSA, TRAÇO 1:3 (CIMENTO E AREIA), ESP. 20MM</t>
  </si>
  <si>
    <t>CONTRAPISO DESEMPENADO COM ARGAMASSA, TRAÇO 1:3 (CIMENTO E AREIA), ESP. 25MM</t>
  </si>
  <si>
    <t>CONTRAPISO DESEMPENADO COM ARGAMASSA, TRAÇO 1:3 (CIMENTO E AREIA), ESP. 30MM</t>
  </si>
  <si>
    <t>CONTRAPISO DESEMPENADO COM ARGAMASSA, TRAÇO 1:3 (CIMENTO E AREIA), ESP. 50MM</t>
  </si>
  <si>
    <t>FAIXA/FRISO ANTIDERRAPANTE EM PEDRA, LARGURA 50MM, EM DEGRAU DE ESCADA, EXECUÇÃO MECÂNICA</t>
  </si>
  <si>
    <t>LIMPEZA E POLIMENTO DE PISO GRANILITE/MARMORITE, EXCLUSIVE RESINA</t>
  </si>
  <si>
    <t>PISO CIMENTADO COM ARGAMASSA, TRAÇO 1:3 (CIMENTO E AREIA), COM ADITIVO IMPERMEABILIZANTE, ESP. 25MM, ACABAMENTO DESEMPENADO E FELTRADO</t>
  </si>
  <si>
    <t>PISO CIMENTADO COM ARGAMASSA, TRAÇO 1:3 (CIMENTO E AREIA), ESP. 25MM, ACABAMENTO DESEMPENADO E FELTRADO, MODULAÇÃO DE 100X100CM, INCLUSIVE JUNTA PLÁSTICA</t>
  </si>
  <si>
    <t>PISO CIMENTADO COM ARGAMASSA, TRAÇO 1:3 (CIMENTO E AREIA), ESP. 25MM, ACABAMENTO DESEMPENADO E FELTRADO, MODULAÇÃO DE 200X200CM, INCLUSIVE JUNTA PLÁSTICA</t>
  </si>
  <si>
    <t>PISO CIMENTADO COM ARGAMASSA, TRAÇO 1:3 (CIMENTO E AREIA), ESP. 25MM, ACABAMETNO DESEMPENADO E FELTRADO, MODULAÇÃO DE 60X60CM, INCLUSIVE JUNTA PLÁSTICA</t>
  </si>
  <si>
    <t>PISO CIMENTADO COM ARGAMASSA, TRAÇO 1:3 (CIMENTO E AREIA), ESP. 30MM, ACABAMENTO DESEMPENADO E FELTRADO, MODULAÇÃO DE 100X100CM, INCLUSIVE JUNTA PLÁSTICA</t>
  </si>
  <si>
    <t>PISO CIMENTADO COM ARGAMASSA, TRAÇO 1:3 (CIMENTO E AREIA), ESP. 30MM, ACABAMENTO DESEMPENADO E FELTRADO, MODULAÇÃO DE 200X200CM, INCLUSIVE JUNTA PLÁSTICA</t>
  </si>
  <si>
    <t>PISO CIMENTADO COM ARGAMASSA, TRAÇO 1:3 (CIMENTO E AREIA), ESP. 30MM, ACABAMENTO DESEMPENADO E FELTRADO, MODULAÇÃO DE 60X60CM, INCLUSIVE JUNTA PLÁSTICA</t>
  </si>
  <si>
    <t>PISO CIMENTADO COM ARGAMASSA, TRAÇO 1:3 (CIMENTO E AREIA), ESP. 50MM, ACABAMENTO DESEMPENADO E FELTRADO, MODULAÇÃO DE 100X100CM, INCLUSIVE JUNTA PLÁSTICA</t>
  </si>
  <si>
    <t>PISO CIMENTADO COM PIGMENTAÇÃO COLORIDA, DESEMPENADO E FELTRADO COM ARGAMASSA, TRAÇO 1:3 (CIMENTO E AREIA), ESP. 30MM, ACABAMENTO DESEMPENADO E FELTRADO, SEM JUNTA DE DILATAÇÃO</t>
  </si>
  <si>
    <t>PISO CIMENTADO NATADO COM ARGAMASSA, TRAÇO 1:3 (CIMENTO E AREIA), ESP. 20MM, ACABAMENTO QUEIMADO, SEM JUNTA DE DILATAÇÃO</t>
  </si>
  <si>
    <t xml:space="preserve">PISO CIMENTADO NATADO COM ARGAMASSA, TRAÇO 1:3 (CIMENTO E AREIA), ESP. 25MM, ACABAMENTO QUEIMADO, MODULAÇÃO DE 100X100CM, INCLUSIVE JUNTA PLÁSTICA </t>
  </si>
  <si>
    <t xml:space="preserve">PISO CIMENTADO NATADO COM ARGAMASSA, TRAÇO 1:3 (CIMENTO E AREIA), ESP. 25MM, ACABAMENTO QUEIMADO, MODULAÇÃO DE 200X200CM, INCLUSIVE JUNTA PLÁSTICA </t>
  </si>
  <si>
    <t xml:space="preserve">PISO CIMENTADO NATADO COM ARGAMASSA, TRAÇO 1:3 (CIMENTO E AREIA), ESP. 25MM, ACABAMENTO QUEIMADO, MODULAÇÃO DE 60X60CM, INCLUSIVE JUNTA PLÁSTICA </t>
  </si>
  <si>
    <t>PISO CIMENTADO NATADO COM ARGAMASSA, TRAÇO 1:3 (CIMENTO E AREIA), ESP. 25MM, ACABAMENTO QUEIMADO, SEM JUNTA DE DILATAÇÃO</t>
  </si>
  <si>
    <t xml:space="preserve">PISO CIMENTADO NATADO COM ARGAMASSA, TRAÇO 1:3 (CIMENTO E AREIA), ESP. 30MM, ACABAMENTO QUEIMADO, MODULAÇÃO DE 100X100CM, INCLUSIVE JUNTA PLÁSTICA </t>
  </si>
  <si>
    <t xml:space="preserve">PISO CIMENTADO NATADO COM ARGAMASSA, TRAÇO 1:3 (CIMENTO E AREIA), ESP. 30MM, ACABAMENTO QUEIMADO, MODULAÇÃO DE 200X200CM, INCLUSIVE JUNTA PLÁSTICA </t>
  </si>
  <si>
    <t xml:space="preserve">PISO CIMENTADO NATADO COM ARGAMASSA, TRAÇO 1:3 (CIMENTO E AREIA), ESP. 30MM, ACABAMENTO QUEIMADO, MODULAÇÃO DE 60X60CM, INCLUSIVE JUNTA PLÁSTICA </t>
  </si>
  <si>
    <t>PISO CIMENTADO NATADO COM ARGAMASSA, TRAÇO 1:3 (CIMENTO E AREIA), ESP. 30MM, ACABAMENTO QUEIMADO, SEM JUNTA DE DILATAÇÃO</t>
  </si>
  <si>
    <t xml:space="preserve">PISO CIMENTADO NATADO COM ARGAMASSA, TRAÇO 1:3 (CIMENTO E AREIA), ESP. 50MM, ACABAMENTO QUEIMADO, MODULAÇÃO DE 60X60CM, INCLUSIVE JUNTA PLÁSTICA </t>
  </si>
  <si>
    <t>PISO CIMENTADO NATADO COM ARGAMASSA, TRAÇO 1:3 (CIMENTO E AREIA), ESP. 50MM, ACABAMENTO QUEIMADO, SEM JUNTA DE DILATAÇÃO</t>
  </si>
  <si>
    <t>PISO COM TIJOLO CERÂMICO MACIÇO PRENSADO, ASSENTAMENTO COM ARGAMASSA SECA, TRAÇO 1:4 (CIMENTO E AREIA), INCLUSIVE REJUNTAMENTO COM ARGAMASSA SECA DE TRAÇO 1:4 (CIMENTO E AREIA), FORNECIMENTO E INSTALAÇÃO</t>
  </si>
  <si>
    <t>PISO EM CONCRETO, PREPARADO EM OBRA COM BETONEIRA, FCK 10MPA, SEM ARMAÇÃO, ACABAMENTO RÚSTICO, ESP. 5CM, INCLUSIVE FORNECIMENTO, LANÇAMENTO, ADENSAMENTO, SARRAFEAMENTO, EXCLUSIVE JUNTA DE DILATAÇÃO</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</si>
  <si>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</si>
  <si>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</si>
  <si>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PISO EM CONCRETO, USINADO CONVENCIONAL, FCK 15MPA, COM TELA SOLDADA NERVURADA TIPO Q-138, ACABAMENTO POLÍDO EM NÍVEL ZERO, ESP. 12CM, INCLUSIVE FORNECIMENTO, LANÇAMENTO, ADENSAMENTO, EXCLUSIVE JUNTA DE DILATAÇÃO</t>
  </si>
  <si>
    <t>PISO EM CONCRETO, USINADO CONVENCIONAL, FCK 15MPA, COM TELA SOLDADA NERVURADA TIPO Q-61, ACABAMENTO POLIDO EM NÍVEL ZERO, ESP. 5CM, INCLUSIVE FORNECIMENTO, LANÇAMENTO, ADENSAMENTO, EXCLUSIVE JUNTA DE DILATAÇÃO</t>
  </si>
  <si>
    <t>PISO EM CONCRETO, USINADO CONVENCIONAL, FCK 15MPA, SEM ARMAÇÃO, ACABAMENTO RÚSTICO, ESP. 5CM, INCLUSIVE FORNECIMENTO, LANÇAMENTO, ADENSAMENTO, SARRAFEAMENTO, EXCLUSIVE JUNTA DE DILATAÇÃO</t>
  </si>
  <si>
    <t>PISO EM CONCRETO, USINADO CONVENCIONAL, FCK 30MPA, COM AÇO CA-50 DIÂMETRO 6,3MM MALHA 10X10CM, ACABAMENTO RÚSTICO, ESP. 15CM, INCLUSIVE FORNECIMENTO, LANÇAMENTO, ADENSAMENTO, EXCLUSIVE JUNTA DE DILATAÇÃO</t>
  </si>
  <si>
    <t>PISO EM GRANILITE/MARMORITE, ESP. 8MM, ACABAMENTO LAVADO TIPO FULGET, COR NATURAL, MODULAÇÃO DE 1X1M, INCLUSO JUNTA PLÁSTICA</t>
  </si>
  <si>
    <t>PISO EM GRANILITE/MARMORITE, ESP. 8MM, ACABAMENTO LAVADO TIPO FULGET, COR VERMELHA, MODULAÇÃO DE 1X1M, INCLUSO JUNTA PLÁSTICA</t>
  </si>
  <si>
    <t>PISO EM GRANILITE/MARMORITE, ESP. 8MM, ACABAMENTO POLIDO, COR BRANCA, MODULAÇÃO DE 1X1M, INCLUSIVE JUNTA ALUMÍNIO, RESINA E POLIMENTO MECANIZADO</t>
  </si>
  <si>
    <t>PISO EM GRANILITE/MARMORITE, ESP. 8MM, ACABAMENTO POLIDO, COR BRANCA, MODULAÇÃO DE 1X1M, INCLUSIVE JUNTA PLÁSTICA, RESINA E POLIMENTO MECANIZADO</t>
  </si>
  <si>
    <t>PISO EM GRANILITE/MARMORITE, ESP. 8MM, ACABAMENTO POLIDO, COR CINZA, MODULAÇÃO DE 1X1M, INCLUSIVE JUNTA ALUMÍNIO, RESINA E POLIMENTO MECANIZADO</t>
  </si>
  <si>
    <t>PISO EM GRANILITE/MARMORITE, ESP. 8MM, ACABAMENTO POLIDO, COR CINZA, MODULAÇÃO DE 1X1M, INCLUSIVE JUNTA PLÁSTICA, RESINA E POLIMENTO MECANIZADO</t>
  </si>
  <si>
    <t>PISO INDUSTRIAL COM ARGAMASSA DE ALTA RESISTÊNCIA, COR BRANCA, ESP. 8MM, ACABAMENTO POLIDO, MODULAÇÃO  DE 1X1M, INCLUSIVE JUNTA PLÁSTICA E POLIMENTO MECANIZADO, EXCLUSIVE RESINA</t>
  </si>
  <si>
    <t>PISO INDUSTRIAL COM ARGAMASSA DE ALTA RESISTÊNCIA, COR CINZA, ESP. 8MM, ACABAMENTO POLIDO, MODULAÇÃO  DE 1X1M, INCLUSIVE JUNTA PLÁSTICA E POLIMENTO MECANIZADO, EXCLUSIVE RESINA</t>
  </si>
  <si>
    <t>PISO PODOTÁTIL DE BORRACHA, ALERTA, ESP. 12MM, COLORIDA, ASSENTAMENTO COM ARGAMASSA, TRAÇO 1:4 (CIMENTO E AREIA), INCLUSIVE FORNECIMENTO E INSTALAÇÃO</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</si>
  <si>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</si>
  <si>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</si>
  <si>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PISO PODOTÁTIL DE BORRACHA, ALERTA, ESP. 5MM, COR PRETA, ASSENTAMENTO COM COLA DE CONTATO, INCLUSIVE FORNECIMENTO E INSTALAÇÃO</t>
  </si>
  <si>
    <t>PISO PODOTÁTIL DE BORRACHA, DIRECIONAL, ESP. 12MM, COLORIDA, ASSENTAMENTO COM ARGAMASSA, TRAÇO 1:4 (CIMENTO E AREIA), INCLUSIVE FORNECIMENTO E INSTALAÇÃO</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</si>
  <si>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</si>
  <si>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</si>
  <si>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PISO PODOTÁTIL DE BORRACHA, DIRECIONAL, ESP. 5MM, COR PRETA, ASSENTAMENTO COM COLA DE CONTATO, INCLUSIVE FORNECIMENTO E INSTALAÇÃO</t>
  </si>
  <si>
    <t>PISO PODOTÁTIL DE CONCRETO, ALERTA, APLICADO EM PISO (40X40CM) COM JUNTA SECA, COR VERMELHO/AMARELO, ASSENTAMENTO COM ARGAMASSA INDUSTRIALIZADA, INCLUSIVE FORNECIMENTO E INSTALAÇÃO</t>
  </si>
  <si>
    <t>PISO PODOTÁTIL DE CONCRETO, DIRECIONAL, APLICADO EM PISO (40X40CM) COM JUNTA SECA, COR VERMELHO/AMARELO, ASSENTAMENTO COM ARGAMASSA INDUSTRIALIZADA, INCLUSIVE FORNECIMENTO E INSTALAÇÃO</t>
  </si>
  <si>
    <t>POLIMENTO MECÂNICO DE PISO EM CONCRETO COM NIVELAMENTO A LASER (NÍVEL ZERO)</t>
  </si>
  <si>
    <t>REVESTIMENTO COM ARDÓSIA APLICADO EM PISO (20X20CM), ESP. 1CM, ACABAMENTO NATURAL, ASSENTAMENTO COM ARGAMASSA INDUSTRIALIZADA, INCLUSIVE REJUNTAMENTO</t>
  </si>
  <si>
    <t>REVESTIMENTO COM ARDÓSIA APLICADO EM PISO (30X30CM), ESP. 1CM, ACABAMENTO NATURAL, ASSENTAMENTO COM ARGAMASSA INDUSTRIALIZADA, INCLUSIVE REJUNTAMENTO</t>
  </si>
  <si>
    <t>REVESTIMENTO COM ARDÓSIA APLICADO EM PISO (40X40CM), ESP. 1CM, ACABAMENTO NATURAL, ASSENTAMENTO COM ARGAMASSA INDUSTRIALIZADA, INCLUSIVE REJUNTAMENTO</t>
  </si>
  <si>
    <t>REVESTIMENTO COM CERÂMICA APLICADO EM PISO, ACABAMENTO ESMALTADO, AMBIENTE EXTERNO (ANTIDERRAPANTE), PADRÃO EXTRA, DIMENSÃO DA PEÇA ATÉ 2025 CM2, PEI IV, ASSENTAMENTO COM ARGAMASSA INDUSTRIALIZADA, INCLUSIVE REJUNTAMENTO</t>
  </si>
  <si>
    <t>REVESTIMENTO COM CERÂMICA APLICADO EM PISO, ACABAMENTO ESMALTADO, AMBIENTE EXTERNO (ANTIDERRAPANTE), PADRÃO EXTRA, DIMENSÃO DA PEÇA ATÉ 2025 CM2, PEI V, ASSENTAMENTO COM ARGAMASSA INDUSTRIALIZADA, INCLUSIVE REJUNTAMENTO</t>
  </si>
  <si>
    <t>REVESTIMENTO COM CERÂMICA APLICADO EM PISO, ACABAMENTO ESMALTADO, AMBIENTE INTERNO, PADRÃO EXTRA, DIMENSÃO DA PEÇA ATÉ 2025 CM2, PEI V, ASSENTAMENTO COM ARGAMASSA INDUSTRIALIZADA, INCLUSIVE REJUNTAMENTO</t>
  </si>
  <si>
    <t>REVESTIMENTO COM GRANITO, CINZA ANDORINHA, APLICADO EM PISO, ESP. 2CM, DIMENSÃO DA PEÇA ATÉ 1600 CM2, ASSENTAMENTO COM ARGAMASSA INDUSTRIALIZADA, INCLUSIVE REJUNTAMENTO</t>
  </si>
  <si>
    <t>REVESTIMENTO COM LADRILHO HIDRÁULICO APLICADO EM PISO (20X20CM) COM JUNTA SECA, COM DUAS (2) CORES, ASSENTAMENTO COM ARGAMASSA INDUSTRIALIZADA</t>
  </si>
  <si>
    <t>REVESTIMENTO COM LADRILHO HIDRÁULICO APLICADO EM PISO (20X20CM) COM JUNTA SECA, COM UMA (1) COR, ASSENTAMENTO COM ARGAMASSA INDUSTRIALIZADA</t>
  </si>
  <si>
    <t>REVESTIMENTO COM LADRILHO HIDRÁULICO APLICADO EM PISO (20X20CM) COM JUNTA SECA, NA COR NATURAL, ASSENTAMENTO COM ARGAMASSA INDUSTRIALIZADA</t>
  </si>
  <si>
    <t>REVESTIMENTO COM LADRILHO HIDRÁULICO APLICADO EM PISO (25X25CM) COM JUNTA SECA, COM DUAS (2) CORES, ASSENTAMENTO COM ARGAMASSA INDUSTRIALIZADA</t>
  </si>
  <si>
    <t>REVESTIMENTO COM LADRILHO HIDRÁULICO APLICADO EM PISO (25X25CM) COM JUNTA SECA, COM UMA (1) COR, ASSENTAMENTO COM ARGAMASSA INDUSTRIALIZADA</t>
  </si>
  <si>
    <t>REVESTIMENTO COM LADRILHO HIDRÁULICO APLICADO EM PISO (25X25CM) COM JUNTA SECA, NA COR NATURAL, ASSENTAMENTO COM ARGAMASSA INDUSTRIALIZADA</t>
  </si>
  <si>
    <t>REVESTIMENTO COM MÁRMORE BRANCO APLICADO EM PISO, ESP. 2CM, ASSENTAMENTO COM ARGAMASSA INDUSTRIALIZADA, INCLUSIVE REJUNTAMENTO</t>
  </si>
  <si>
    <t>REVESTIMENTO COM MÁRMORE BRANCO APLICADO EM PISO, ESP. 3CM, ASSENTAMENTO COM ARGAMASSA INDUSTRIALIZADA, INCLUSIVE REJUNTAMENTO</t>
  </si>
  <si>
    <t>SÓCULO COM ENCHIMENTO EM TIJOLOS MACIÇOS, ALTURA  DE 10CM À 12CM, INCLUSIVE ACABAMENTO FINAL EM ARGAMASSA, ESP. 20MM, APLICAÇÃO MANUAL</t>
  </si>
  <si>
    <t>SOLEIRA DE MARMORITE, COR CIMENTO NATURAL, E = 3 CM</t>
  </si>
  <si>
    <t>PLA-001  - PLACAS</t>
  </si>
  <si>
    <t>PLU-001  - ÁGUAS PLUVIAIS</t>
  </si>
  <si>
    <t>PRA-001  - PRATELEIRA</t>
  </si>
  <si>
    <t>PRE-001  - PREPARO DO TERRENO</t>
  </si>
  <si>
    <t>CAPINA MANUAL DO TERRENO, EXCLUSIVE RASTELAMENTO E QUEIMA</t>
  </si>
  <si>
    <t>CORTE DE ÁRVORE NATIVA COM MOTO-SERRA Ø &gt;= 0,30M - ACIMA DE 1.000 UNIDADES</t>
  </si>
  <si>
    <t>CORTE DE ÁRVORE NATIVA COM MOTO-SERRA Ø &gt;= 0,30M - ATÉ 1.000 UNIDADES</t>
  </si>
  <si>
    <t>CORTE DE ÁRVORE NATIVA COM MOTO-SERRA 0,15M =&lt; Ø &lt; 0,30M - ACIMA DE 1.000 UNIDADES</t>
  </si>
  <si>
    <t>CORTE DE ÁRVORE NATIVA COM MOTO-SERRA 0,15M =&lt; Ø &lt; 0,30M - ATÉ 1.000 UNIDADES</t>
  </si>
  <si>
    <t>LIMPEZA DO TERRENO, INCLUSIVE CAPINA, RASTELAMENTO COM AFASTAMENTO ATÉ 20M E QUEIMA CONTROLADA</t>
  </si>
  <si>
    <t>RASTELAMENTO DE ÁREA COM AFASTAMENTO DE ATÉ 20 M</t>
  </si>
  <si>
    <t>RAS-001 - RASGO E ENCHIMENTO EM PAREDE</t>
  </si>
  <si>
    <t>ENCHIMENTO DE RASGO EM ALVENARIA/CONCRETO COM ARGAMASSA, DN 15MM A 25MM (1/2" A 1")</t>
  </si>
  <si>
    <t>ENCHIMENTO DE RASGO EM ALVENARIA/CONCRETO COM ARGAMASSA, DN 32MM A 50MM (1.1/4" A 2")</t>
  </si>
  <si>
    <t>ENCHIMENTO DE RASGO EM ALVENARIA/CONCRETO COM ARGAMASSA, DN 65MM A 100MM (2.1/2" A 4")</t>
  </si>
  <si>
    <t>RASGO EM ALVENARIA PARA PASSAGEM DE ELETRODUTO/TUBULAÇÃO, DN 15MM A 25MM (1/2" A 1")</t>
  </si>
  <si>
    <t>RASGO EM ALVENARIA PARA PASSAGEM DE ELETRODUTO/TUBULAÇÃO, DN 32MM A 50MM (1.1/4" A 2")</t>
  </si>
  <si>
    <t>RASGO EM ALVENARIA PARA PASSAGEM DE ELETRODUTO/TUBULAÇÃO, DN 65MM A 100MM (2.1/2" A 4")</t>
  </si>
  <si>
    <t>RASGO EM CONCRETO PARA PASSAGEM DE ELETRODUTO/TUBULAÇÃO, DN 15MM A 25MM (1/2" A 1")</t>
  </si>
  <si>
    <t>RASGO EM CONCRETO PARA PASSAGEM DE ELETRODUTO/TUBULAÇÃO, DN 32MM A 50MM (1.1/4" A 2")</t>
  </si>
  <si>
    <t>RASGO EM CONCRETO PARA PASSAGEM DE ELETRODUTO/TUBULAÇÃO, DN 65MM A 100MM (2.1/2" A 4")</t>
  </si>
  <si>
    <t>REV-001  - REVESTIMENTOS</t>
  </si>
  <si>
    <t>APLICAÇÃO DE REJUNTE CIMENTÍCIO COLORIDO INDUSTRIALIZADO PARA REVESTIMENTOS DE PAREDE/PISO COM JUNTAS DE ATÉ 3MM DE ESPESSURA</t>
  </si>
  <si>
    <t>APLICAÇÃO DE REJUNTE COM CIMENTO BRANCO PARA REVESTIMENTOS DE PAREDE/PISO COM JUNTAS DE ATÉ 3MM DE ESPESSURA</t>
  </si>
  <si>
    <t>CHAPISCO COM ARGAMASSA INDUSTRIALIZADA, ESP. 5MM, APLICADO EM ALVENARIA/ESTRUTRA DE CONCRETO COM DESEMPENADEIRA METÁLICA, PREPARO MECÂNICO</t>
  </si>
  <si>
    <t>CHAPISCO COM ARGAMASSA, TRAÇO 1:2:3 (CIMENTO, AREIA E PEDRISCO), APLICADO COM COLHER, ESP. 5MM, PREPARO MECÂNICO</t>
  </si>
  <si>
    <t>CHAPISCO COM ARGAMASSA, TRAÇO 1:3 (CIMENTO E AREIA), ESP. 5MM, APLICADO EM ALVENARIA COM PENEIRA, PREPARO MECÂNICO</t>
  </si>
  <si>
    <t>CHAPISCO COM ARGAMASSA, TRAÇO 1:3 (CIMENTO E AREIA), ESP. 5MM, APLICADO EM ALVENARIA/ESTRUTURA DE CONCRETO COM COLHER, PREPARO MECÂNICO</t>
  </si>
  <si>
    <t>CHAPISCO COM ARGAMASSA, TRAÇO 1:3 (CIMENTO E AREIA), ESP. 5MM, APLICADO EM TETO COM COLHER, PREPARO MECÂNICO</t>
  </si>
  <si>
    <t>EMBOÇO COM ARGAMASSA, TRAÇO 1:6 (CIMENTO E AREIA), ESP. 20MM, APLICAÇÃO MANUAL, PREPARO MECÂNICO</t>
  </si>
  <si>
    <t>PREPARAÇÃO PARA APLICAÇÃO DE LAMINADO MELAMÍNICO EM PAREDE, INCLUSIVE UMA (1) DEMÃO DE COLA DE CONTATO</t>
  </si>
  <si>
    <t>REBOCO COM ARGAMASSA, TRAÇO 1:2:8 (CIMENTO, CAL E AREIA), ESP. 20MM, APLICAÇÃO MANUAL, PREPARO MECÂNICO</t>
  </si>
  <si>
    <t>REBOCO COM ARGAMASSA, TRAÇO 1:2:9 (CIMENTO, CAL E AREIA), COM ADITIVO IMPERMEABILIZANTE, ESP. 20MM, APLICAÇÃO MANUAL, PREPARO MECÂNICO</t>
  </si>
  <si>
    <t>REBOCO COM ARGAMASSA, TRAÇO 1:7 (CIMENTO E AREIA), ESP. 20MM, APLICAÇÃO MANUAL, PREPARO MECÂNICO</t>
  </si>
  <si>
    <t>REVESTIMENTO COM ARDÓSIA APLICADO EM PAREDE (40X40CM), ESP. 1CM, ACABAMENTO NATURAL, ASSENTAMENTO COM ARGAMASSA INDUSTRIALIZADA, INCLUSIVE REJUNTAMENTO</t>
  </si>
  <si>
    <t>REVESTIMENTO COM ARGAMASSA BARITADA, ESP. 20CM, APLICAÇÃO MANUAL COM DESEMPENADEIRA, PREPARO MANUAL</t>
  </si>
  <si>
    <t>REVESTIMENTO COM ARGAMASSA EM CAMADA ÚNICA, APLICADO EM PAREDE, TRAÇO 1:3 (CIMENTO E AREIA), ESP. 20MM, APLICAÇÃO MANUAL, PREPARO MECÂNICO</t>
  </si>
  <si>
    <t>REVESTIMENTO COM ARGAMASSA EM CAMADA ÚNICA, APLICADO EM TETO, TRAÇO 1:3 (CIMENTO E AREIA), ESP. 20MM, APLICAÇÃO MANUAL, PREPARO MECÂNICO</t>
  </si>
  <si>
    <t>REVESTIMENTO COM AZULEJO BRANCO (15X15CM), EM DIAGONAL, ASSENTAMENTO COM ARGAMASSA INDUSTRIALIZADA, INCLUSIVE REJUNTAMENTO</t>
  </si>
  <si>
    <t>REVESTIMENTO COM AZULEJO BRANCO (15X15CM), JUNTA A PRUMO, ASSENTAMENTO COM ARGAMASSA INDUSTRIALIZADA, INCLUSIVE REJUNTAMENTO</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</si>
  <si>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</si>
  <si>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</si>
  <si>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REVESTIMENTO COM CERÂMICA APLICADO EM PISO, ACABAMENTO ESMALTADO, AMBIENTE INTERNO, PADRÃO COMERCIAL, DIMENSÃO DA PEÇA (10X10CM), PEI IV, ASSENTAMENTO COM ARGAMASSA INDUSTRIALIZADA, INCLUSIVE REJUNTAMENTO</t>
  </si>
  <si>
    <t>REVESTIMENTO COM CERÂMICA APLICADO EM PISO, ACABAMENTO ESMALTADO, AMBIENTE INTERNO, PADRÃO COMERCIAL, DIMENSÃO DA PEÇA (10X20CM), PEI IV, ASSENTAMENTO COM ARGAMASSA INDUSTRIALIZADA, INCLUSIVE REJUNTAMENTO</t>
  </si>
  <si>
    <t>REVESTIMENTO COM CERÂMICA APLICADO EM PISO, ACABAMENTO ESMALTADO, AMBIENTE INTERNO, PADRÃO EXTRA, DIMENSÃO DA PEÇA ATÉ 2025 CM2, PEI IV, ASSENTAMENTO COM ARGAMASSA INDUSTRIALIZADA, INCLUSIVE REJUNTAMENTO</t>
  </si>
  <si>
    <t>REVESTIMENTO COM GRANITO, CINZA ANDORINHA, APLICADO EM PAREDE, ESP. 2CM, ASSENTAMENTO COM ARGAMASSA INDUSTRIALIZADA, AMBIENTE INTERNO/EXTERNO, ALTURA MÁXIMA DE 3M PARA APLICAÇÃO DO GRANITO, INCLUSIVE REJUNTAMENTO</t>
  </si>
  <si>
    <t xml:space="preserve">REVESTIMENTO COM IMPERMEABILIZANTE EM DUAS (2) CAMADAS SOBREPOSTAS DE ARGAMASSA, TRAÇO 1:3 (CIMENTO E AREIA) COM ADITIVO IMPEREMABILIZANTE, ESP. 20MM, INCLSUIVE PINTURA COM DUAS (2) DEMÃOS COM EMULSÃO ASFÁLTICA
</t>
  </si>
  <si>
    <t>REVESTIMENTO COM LADRILHO HIDRÁULICO APLICADO EM PAREDE (20X20CM) COM JUNTA SECA, NA COR NATURAL, ASSENTAMENTO COM ARGAMASSA INDUSTRIALIZADA</t>
  </si>
  <si>
    <t>REVESTIMENTO COM LADRILHO HIDRÁULICO APLICADO EM PAREDE (25X25CM) COM JUNTA SECA, NA COR NATURAL, ASSENTAMENTO COM ARGAMASSA INDUSTRIALIZADA</t>
  </si>
  <si>
    <t>REVESTIMENTO COM MÁRMORE BRANCO APLICADO EM PAREDE, ESP. 2CM, ASSENTAMENTO COM ARGAMASSA INDUSTRIALIZADA, AMBIENTE INTERNO/EXTERNO, ALTURA MÁXIMA DE 3M PARA APLICAÇÃO DO MÁRMORE, INCLUSIVE REJUNTAMENTO</t>
  </si>
  <si>
    <t>REVESTIMENTO COM PEDRA SÃO TOMÉ APLICADO EM PAREDE (40X40CM), ESP. 2CM, ACABAMENTO NATURAL, ASSENTAMENTO COM ARGAMASSA INDUSTRIALIZADA, AMBIENTE INTERNO/EXTERNO, ALTURA MÁXIMA DE 3M PARA APLICAÇÃO DA PEDRA, INCLUSIVE REJUNTAMENTO</t>
  </si>
  <si>
    <t>REVESTIMENTO COM PORCELANATO APLICADO EM PISO, ACABAMENTO ESMALTADO ACETINADO, AMBIENTE INTERNO/EXTERNO, PADRÃO EXTRA, BORDA RETIFICADA, DIMENSÃO DA PEÇA (45X45CM), ASSENTAMENTO COM ARGAMASSA INDUSTRIALIZADA, INCLUSIVE REJUNTAMENTO</t>
  </si>
  <si>
    <t>REVESTIMENTO COM PORCELANATO APLICADO EM PISO, ACABAMENTO POLÍDO, AMBIENTE INTERNO, PADRÃO EXTRA, BORDA RETIFICADA, DIMENSÃO DA PEÇA (60X60CM), ASSENTAMENTO COM ARGAMASSA INDUSTRIALIZADA, INCLUSIVE REJUNTAMENTO</t>
  </si>
  <si>
    <t>REVESTIMENTO DE GESSO EM PAREDE, ESP. 5MM, APLICAÇÃO MANUAL (SARRAFAEADO)</t>
  </si>
  <si>
    <t>REVESTIMENTO DE GESSO EM TETO, ESP. 5MM, APLICAÇÃO MANUAL (SARRAFAEADO)</t>
  </si>
  <si>
    <t>REVESTIMENTO EM LAMBRIS DE MADEIRA, LARGURA 10CM, INCLUSIVE BARROTEAMENTO</t>
  </si>
  <si>
    <t>REVESTIMENTO EM LAMINADO MELAMÍNICO APLICADO EM PAREDE, ACABAMENTO FOSCO, ESP. 0,8MM, ASSENTAMENTO COM COLA DE CONTATO, INCLUSIVE LIXAMENTO E PREPARAÇÃO DA PAREDE PARA ASSENTAMENTO</t>
  </si>
  <si>
    <t>REVESTIMENTO EM LAMINADO MELAMÍNICO APLICADO SOBRE SUPERFÍCIE DE MADEIRA, ACABAMENTO FOSCO, ESP. 0,8MM, ASSENTAMENTO COM COLA DE CONTATO, INCLUSIVE LIXAMENTO E PREPARAÇÃO SUPERFÍCIE PARA ASSENTAMENTO</t>
  </si>
  <si>
    <t>REVESTIMENTO NATADO LISO, ESP. 5MM, APLICAÇÃO COM DESEMPENADEIRA METÁLICA, PREPARO MECÂNICO</t>
  </si>
  <si>
    <t>REVESTIMENTO NATADO LISO, ESP. 5MM, APLICAÇÃO COM DESEMPENADEIRA METÁLICA, PREPARO MECÂNICO, INCLUSIVE ARGAMASSA EM CAMADA ÚNICA, TRAÇO 1:3 (CIMENTO E AREIA), APLICADO EM PAREDE, ESP. 20MM, APLICAÇÃO MANUAL, PREPARO MECÂNICO</t>
  </si>
  <si>
    <t>ROD-001  - RODAPÉS</t>
  </si>
  <si>
    <t>RODAPÉ COM ARGAMASSA DE ALTA RESISÊNCIA INDUSTRIAL DE ALTA RESISTÊNCIA, ACABAMENTO POLIDO, COR CINZA, ALTURA 5CM, INCLUSIVE POLIMENTO</t>
  </si>
  <si>
    <t>RODAPÉ COM ARGAMASSA DE ALTA RESISÊNCIA INDUSTRIAL DE ALTA RESISTÊNCIA, ACABAMENTO POLIDO, COR CINZA, ALTURA 7CM, INCLUSIVE POLIMENTO</t>
  </si>
  <si>
    <t>RODAPÉ COM ARGAMASSA, TRAÇO 1:3 (CIMENTO E AREIA), ESP. 2CM, ALTURA 10CM, DESEMPENADO/ALISADO COM COLHER</t>
  </si>
  <si>
    <t>RODAPÉ COM ARGAMASSA, TRAÇO 1:3 (CIMENTO E AREIA), ESP. 2CM, ALTURA 5CM, DESEMPENADO/ALISADO COM COLHER</t>
  </si>
  <si>
    <t>RODAPÉ COM ARGAMASSA, TRAÇO 1:3 (CIMENTO E AREIA), ESP. 2CM, ALTURA 7CM, DESEMPENADO/ALISADO COM COLHER</t>
  </si>
  <si>
    <t>RODAPÉ COM REVESTIMENTO EM CERÂMICA ESMALTADA COMERCIAL, ALTURA 10CM, PEI IV, ASSENTAMENTO COM ARGAMASSA INDUSTRIALIZADA, INCLUSIVE REJUNTAMENTO</t>
  </si>
  <si>
    <t>RODAPÉ COM REVESTIMENTO EM GRANITO, CINZA ANDORINHA, ESP. 2CM, ALTURA 10CM, ASSENTAMENTO COM ARGAMASSA INDUSTRIALIZADA, INCLUSIVE REJUNTAMENTO</t>
  </si>
  <si>
    <t>RODAPÉ COM REVESTIMENTO EM GRANITO, CINZA ANDORINHA, ESP. 2CM, ALTURA 5CM, ASSENTAMENTO COM ARGAMASSA INDUSTRIALIZADA, INCLUSIVE REJUNTAMENTO</t>
  </si>
  <si>
    <t xml:space="preserve">RODAPÉ COM REVESTIMENTO EM GRANITO, CINZA ANDORINHA, ESP. 2CM, ALTURA 7CM, ASSENTAMENTO COM ARGAMASSA INDUSTRIALIZADA, INCLUSIVE REJUNTAMENTO
</t>
  </si>
  <si>
    <t>RODAPÉ COM REVESTIMENTO EM MÁRMORE BRANCO, ESP. 2CM, ALTURA 10CM, ASSENTAMENTO COM ARGAMASSA INDUSTRIALIZADA, INCLUSIVE REJUNTAMENTO</t>
  </si>
  <si>
    <t>RODAPÉ COM REVESTIMENTO EM MÁRMORE BRANCO, ESP. 2CM, ALTURA 5CM, ASSENTAMENTO COM ARGAMASSA INDUSTRIALIZADA, INCLUSIVE REJUNTAMENTO</t>
  </si>
  <si>
    <t>RODAPÉ COM REVESTIMENTO EM MÁRMORE BRANCO, ESP. 2CM, ALTURA 7CM, ASSENTAMENTO COM ARGAMASSA INDUSTRIALIZADA, INCLUSIVE REJUNTAMENTO</t>
  </si>
  <si>
    <t>RODAPÉ COM REVESTIMENTO EM PEDRA ARDÓSIA, ESP. 7MM, ALTURA 5CM, ASSENTAMENTO COM ARGAMASSA INDUSTRIALIZADA, INCLUSIVE REJUNTAMENTO</t>
  </si>
  <si>
    <t>RODAPÉ COM REVESTIMENTO EM PEDRA ARDÓSIA, ESP. 7MM, ALTURA 7CM, ASSENTAMENTO COM ARGAMASSA INDUSTRIALIZADA, INCLUSIVE REJUNTAMENTO</t>
  </si>
  <si>
    <t>RODAPÉ EM GRANILITE/MARMORITE, ACABAMENTO POLIDO, COR BRANCA, ALTURA 10CM, INCLUSIVE POLIMENTO</t>
  </si>
  <si>
    <t>RODAPÉ EM GRANILITE/MARMORITE, ACABAMENTO POLIDO, COR BRANCA, ALTURA 5CM, INCLUSIVE POLIMENTO</t>
  </si>
  <si>
    <t>RODAPÉ EM GRANILITE/MARMORITE, ACABAMENTO POLIDO, COR BRANCA, ALTURA 7CM, INCLUSIVE POLIMENTO</t>
  </si>
  <si>
    <t>RODAPÉ EM GRANILITE/MARMORITE, ACABAMENTO POLIDO, COR CINZA, ALTURA 10CM, INCLUSIVE POLIMENTO</t>
  </si>
  <si>
    <t>RODAPÉ EM GRANILITE/MARMORITE, ACABAMENTO POLIDO, COR CINZA, ALTURA 5CM, INCLUSIVE POLIMENTO</t>
  </si>
  <si>
    <t>RODAPÉ EM GRANILITE/MARMORITE, ACABAMENTO POLIDO, COR CINZA, ALTURA 7CM, INCLUSIVE POLIMENTO</t>
  </si>
  <si>
    <t>RODAPÉ EM MADEIRA SUCUPIRA/IPÊ/CUMARÚ OU EQUIVALENTE DA REGIÃO, ESP. 2CM, ALTURA 7CM</t>
  </si>
  <si>
    <t>SEDS-001  - PADRÃO SEDS</t>
  </si>
  <si>
    <t>BACIA SANITÁRIA ENVELOPADO (VASO) DE LOUÇA CONVENCIONAL, COR BRANCA, INCLUSIVE ACESSÓRIOS DE FIXAÇÃO/VEDAÇÃO, TUBO DE LIGAÇÃO DE LATÃO COM CANOPLA, FORNECIMENTO E INSTALAÇÃO, EXCLUSIVE VÁLVULA DE DESCARGA - D2/SITUAÇÃO 01 - PADRÃO SEDS</t>
  </si>
  <si>
    <t>SEE-001  - PADRÃO SEE</t>
  </si>
  <si>
    <t>ARMÁRIO SOB BANCADA LABORATÓRIO (0,52X0,71X7,05)+(0,52X0,71X3,05) EM ESTRUTURA DE MADEIRA E PORTAS EM COMPENSADO 20 MM, REVESTIDO EM LAMINADO MELAMÍNICO NAS DUAS FACES, CONFORME DETALHES PROJETO PADRÃO DEER-MG</t>
  </si>
  <si>
    <t>COMPENSADO PINTADO PARA FECHAMENTO BALCÃO SECRETARIA, INCLUSO CANTONEIRAS PARA FIXAÇÃO NA ALVENARIA E TAMPO. CONFORME DETALHE 33-D AGOSTO 2001 PROJETO PADRÃO DEER-MG</t>
  </si>
  <si>
    <t>GF1 - (340 X 165 CM ) GRADE FIXA PARA PROTEÇÃO DE JANELAS, EM BARRA DE FERRO QUADRADO DE 1/2" E QUADRO DE FERRO CHATO DE 1/2"X 1/8", COLOCADA</t>
  </si>
  <si>
    <t>GF2 - (340 X 105 CM ) GRADE FIXA PARA PROTEÇÃO DE JANELAS, EM BARRA DE FERRO QUADRADO DE 1/2" E QUADRO DE FERRO CHATO DE 1/2"X 1/8", COLOCADA</t>
  </si>
  <si>
    <t>GF3 - (340 X 80 CM ) GRADE FIXA PARA PROTEÇÃO DE JANELAS, EM BARRA DE FERRO QUADRADO DE 1/2" E QUADRO DE FERRO CHATO DE 1/2"X 1/8", COLOCADA</t>
  </si>
  <si>
    <t>GF5 - (340 X 185 CM ) GRADE FIXA PARA PROTEÇÃO DE JANELAS, EM BARRA DE FERRO QUADRADO DE 1/2" E QUADRO DE FERRO CHATO DE 1/2"X 1/8", COLOCADA</t>
  </si>
  <si>
    <t>JB1 - (340 X 40 CM) BASCULANTE DE FERRO ASSENTADA COM PARAFUSOS E BUCHA, CONFORME DETALHE E ESPECIFICAÇÕES</t>
  </si>
  <si>
    <t>JB2 - (340 X 60 CM) BASCULANTE DE FERRO ASSENTADA COM PARAFUSOS E BUCHA,CONFORME DETALHE E ESPECIFICAÇÕES</t>
  </si>
  <si>
    <t>JB3 - (340 X 80 CM) BASCULANTE DE FERRO ASSENTADA COM PARAFUSOS E BUCHA,CONFORME DETALHE E ESPECIFICAÇÕES</t>
  </si>
  <si>
    <t>JB5 - (195 X 40 CM) BASCULANTE DE FERRO ASSENTADA COM PARAFUSOS E BUCHA,CONFORME DETALHE E ESPECIFICAÇÕES</t>
  </si>
  <si>
    <t>JB6 - (210 X 40 CM) BASCULANTE DE FERRO ASSENTADA COM PARAFUSOS E BUCHA,CONFORME DETALHE E ESPECIFICAÇÕES</t>
  </si>
  <si>
    <t>JB7 - (162,5 X 40 CM) BASCULANTE DE FERRO ASSENTADA COM PARAFUSOS E BUCHA,CONFORME DETALHE E ESPECIFICAÇÕES</t>
  </si>
  <si>
    <t>JB8 - (130 X 40 CM) BASCULANTE DE FERRO ASSENTADA COM PARAFUSOS E BUCHA,CONFORME DETALHE E ESPECIFICAÇÕES</t>
  </si>
  <si>
    <t>JC1 - (340 X 145 CM) BASCULANTE DE FERRO ASSENTADA COM PARAFUSOS E BUCHA, CONFORME DETALHE E ESPECIFICAÇÕES</t>
  </si>
  <si>
    <t>JC2 - (340 X 165 CM) BASCULANTE DE FERRO ASSENTADA COM PARAFUSOS E BUCHA,CONFORME DETALHE E ESPECIFICAÇÕES</t>
  </si>
  <si>
    <t>JT - (150 X 80 CM) PAINEL FIXO EM TELA METÁLICA FIO 12 #5MM</t>
  </si>
  <si>
    <t>P8 (83 CM X 60 CM) PORTINHOLA EM COMPENSADO PINTADO COM TRINCO, CONFORME DETALHE 33-D AGOSTO 2001 PROJETO PADRÃO DEER-MG</t>
  </si>
  <si>
    <t>SER-001  - SERRALHERIA</t>
  </si>
  <si>
    <t>ALAMBRADO PARA QUADRA ESPORTIVA, COM TELA DE ARAME GALVANIZADO FIO 12 # 2", FIXADO EM QUADROS DE TUBOS DE AÇO CARBONO GALVANIZADO DN 50MM (2")</t>
  </si>
  <si>
    <t>ASSENTAMENTO DE JANELAS METÁLICAS DE CORRER E MAXIM-AR</t>
  </si>
  <si>
    <t>FORNECIMENTO E ASSENTAMENTO DE JANELA DE ALUMÍNIO, LINHA SUPREMA ACABAMENTO ANODIZADO, TIPO BASCULA COM CONTRAMARCO, INCLUSIVE FORNECIMENTO DE VIDRO LISO DE 4MM, FERRAGENS E ACESSÓRIOS</t>
  </si>
  <si>
    <t>FORNECIMENTO E ASSENTAMENTO DE JANELA DE ALUMÍNIO, LINHA SUPREMA ACABAMENTO ANODIZADO, TIPO CORRER COM CONTRAMARCO, INCLUSIVE FORNECIMENTO DE VIDRO LISO DE 4MM, FERRAGENS E ACESSÓRIOS</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</si>
  <si>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</si>
  <si>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</si>
  <si>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FORNECIMENTO E ASSENTAMENTO DE JANELA EM FERRO, TIPO MAXIM-AR, INCLUSIVE FERRAGENS E ACESSÓRIOS</t>
  </si>
  <si>
    <t>FORNECIMENTO E ASSENTAMENTO DE JANELA EM METALON, TIPO MAXIM-AR, INCLUSIVE FERRAGENS E ACESSÓRIOS</t>
  </si>
  <si>
    <t>FORNECIMENTO E ASSENTAMENTO DE PORTA DE ALUMÍNIO, LINHA SUPREMA ACABAMENTO ANODIZADO, TIPO CORRER, COM DUAS FOLHAS, INCLUSIVE FORNECIMENTO DE VIDRO LISO DE 4MM, FERRAGENS E ACESSÓRIOS</t>
  </si>
  <si>
    <t>FORNECIMENTO E ASSENTAMENTO DE PORTA EM ALUMÍNIO, TIPO VENEZIANA, DE ABRIR, ACABAMENTO ANODIZADO NATURAL, INCLUSIVE FECHADURA E MARCO</t>
  </si>
  <si>
    <t>SOL-001  - SOLEIRAS E PEITORIS</t>
  </si>
  <si>
    <t>PEITORIL PRÉ-MOLDADO EM CONCRETO 18 MPA, INCLUSIVE GANCHO PARA FIXAÇÃO</t>
  </si>
  <si>
    <t>SON-001  - SONDAGEM</t>
  </si>
  <si>
    <t>SPDA-001  - SISTEMA DE PREVENÇÃO CONTRA DESCARGAS</t>
  </si>
  <si>
    <t>ABRAÇADEIRA GUIA PARA MASTROS SIMPLES PARA DUAS DESCIDA 1 1/2"</t>
  </si>
  <si>
    <t>ABRAÇADEIRA GUIA PARA MASTROS SIMPLES PARA DUAS DESCIDA 2"</t>
  </si>
  <si>
    <t>ABRAÇADEIRA GUIA PARA MASTROS SIMPLES PARA UMA DESCIDA 1 1/2"</t>
  </si>
  <si>
    <t>ABRAÇADEIRA GUIA PARA MASTROS SIMPLES PARA UMA DESCIDA 2"</t>
  </si>
  <si>
    <t>ADESIVO EM POLIURETANO 310 L</t>
  </si>
  <si>
    <t>APARELHO SINALIZADOR DE OBSTÁCULOS COM CÉLULA FOTOELÉTRICA, DUPLO</t>
  </si>
  <si>
    <t>BARRA CHATA DE ALUMÍNIO 7/8" X 1/8" X 3M</t>
  </si>
  <si>
    <t>BARRA CHATA DE COBRE 3/4" X 3/16" X 3M</t>
  </si>
  <si>
    <t>CABO DE ALUMÍNIO NU SEM ALMA 2/0 AWG 7 FIOS X 3,50 MM</t>
  </si>
  <si>
    <t>CABO DE COBRE NÚ # 10 MM2 - 7 FIOS X 1,36 MM, NÃO ENTERRADO, INCLUSIVE SUPORTE E ISOLADOR</t>
  </si>
  <si>
    <t>CABO DE COBRE NÚ # 16 MM2 - 7 FIOS X 1,70 MM, NÃO ENTERRADO, INCLUSIVE SUPORTE E ISOLADOR</t>
  </si>
  <si>
    <t>CABO DE COBRE NÚ # 25 MM2 - 7 FIOS X 2,06 MM, NÃO ENTERRADO, INCLUSIVE SUPORTE E ISOLADOR</t>
  </si>
  <si>
    <t>CABO DE COBRE NÚ # 35 MM2 - 7 FIOS X 2,50 MM, NÃO ENTERRADO, INCLUSIVE SUPORTE E ISOLADOR</t>
  </si>
  <si>
    <t>CABO DE COBRE NÚ # 50 MM2 - 7 FIOS X 3,00 MM, NÃO ENTERRADO, INCLUSIVE SUPORTE E ISOLADOR</t>
  </si>
  <si>
    <t>CABO DE COBRE NÚ # 6 MM2 - 7 FIOS X 1,04 MM, NÃO ENTERRADO, INCLUSIVE SUPORTE E ISOLADOR</t>
  </si>
  <si>
    <t>CABO DE COBRE NÚ # 70 MM2 - 7 FIOS X 3,45 MM, NÃO ENTERRADO, INCLUSIVE SUPORTE E ISOLADOR</t>
  </si>
  <si>
    <t>CABO DE COBRE NÚ # 95 MM2 - 7 FIOS X 4,12 MM, NÃO ENTERRADO, INCLUSIVE SUPORTE E ISOLADOR</t>
  </si>
  <si>
    <t>CAIXA DE EQUALIZAÇÃO PARA USO INTERNO COM 9 TERMINAIS 210X210X90MM EM AÇO</t>
  </si>
  <si>
    <t>CAIXA DE EQUALIZAÇÃO PARA USO INTERNO E EXTERNO COM 9 TERMINAIS 380X320X175MM EM AÇO E ACABAMENTO EM EPOXI</t>
  </si>
  <si>
    <t>CAIXA DE INSPEÇÃO EM CIMENTO AGREGADO 300X300 MM COM TAPA EM FERRO FUNDIDO</t>
  </si>
  <si>
    <t>CAIXA DE INSPEÇÃO EM PVC 300X300 MM COM TAPA EM FERRO FUNDIDO</t>
  </si>
  <si>
    <t>CONECTOR CABO-HASTE EM BRONZE NATURAL PARA DOIS CABOS DE COBRE DE 16-70 MM²</t>
  </si>
  <si>
    <t>CONECTOR CABO-HASTE EM BRONZE NATURAL PARA UM CABO DE COBRE DE 16-70 MM²</t>
  </si>
  <si>
    <t>CONECTOR COM RABICHO EM LATÃO COM PORCA 3/8" PARA CABOS 16 A 35MM²</t>
  </si>
  <si>
    <t>CONECTOR ESTRUTURAL COM REGULAGEM</t>
  </si>
  <si>
    <t>CONECTOR SPLIT-BOLT 16 MM²</t>
  </si>
  <si>
    <t>CONECTOR SPLIT-BOLT 35 MM²</t>
  </si>
  <si>
    <t>CORDOALHA EM AÇO GALVANIZADO 3/8" SM COM 7 FIOS</t>
  </si>
  <si>
    <t>CORDOALHA FLEXÍVEL DE COBRE ESTANHADO 25 X 100 MM COM 4 FUROS D = 11 MM</t>
  </si>
  <si>
    <t>CORDOALHA FLEXÍVEL DE COBRE ESTANHADO 25 X 235 MM COM 4 FUROS D = 11 MM</t>
  </si>
  <si>
    <t>CORDOALHA FLEXÍVEL DE COBRE ESTANHADO 25 X 300 MM COM 4 FUROS D = 11 MM</t>
  </si>
  <si>
    <t>CORDOALHA FLEXÍVEL DE COBRE ESTANHADO 25 X 500 MM COM 4 FUROS D = 11 MM</t>
  </si>
  <si>
    <t>CURVA DE ALUMÍNIO 3/4" X 1/4" X 300MM</t>
  </si>
  <si>
    <t>CURVA DE ALUMÍNIO 7/8" X 1/8" X 300MM</t>
  </si>
  <si>
    <t>CURVA DE COBRE 3/4" X 3/16" X 300MM</t>
  </si>
  <si>
    <t>FITA PERFURADA PARA EQUIPOTENCIALIZAÇÃO EM LATÃO NIQUELADO PARA USO EXTERNO 20 X 1,2 MM - FUROS DIAM. 7 MM</t>
  </si>
  <si>
    <t>FITA PERFURADA PARA EQUIPOTENCIALIZAÇÃO EM LATÃO NIQUELADO PARA USO INTERNO 20 X 0,8 MM - FUROS DIAM. 7 MM</t>
  </si>
  <si>
    <t>FITA SUBTERRÂNEA PARA ATERRAMENTO, LARGURA 75 MM</t>
  </si>
  <si>
    <t>FIXADOR ÔMEGA EM LATÃO PARA CABOS DE 16 A 25 MM²</t>
  </si>
  <si>
    <t>FIXADOR ÔMEGA EM LATÃO PARA CABOS DE 35 MM²</t>
  </si>
  <si>
    <t>FUZÍVEL DIAZED RETARDADO 35A</t>
  </si>
  <si>
    <t>FUZÍVEL DIAZED RETARDADO 63A</t>
  </si>
  <si>
    <t>HASTE PARA ATERRAMENTO, ALTA CAMADA, 3/4" X 3M</t>
  </si>
  <si>
    <t>PRESILHA PARA CABO DE ALUMÍNIO SEÇÃO TRANSVERSAL 70 MM2</t>
  </si>
  <si>
    <t>RE-BAR 10MM X 3M COM 3 CLIPS PARA EMENDA 8-10MM</t>
  </si>
  <si>
    <t>RE-BAR 3/8" X 3,4M COM 3 CLIPS PARA EMENDA 8-10MM</t>
  </si>
  <si>
    <t>RE-BAR 8MM X 4M COM 3 CLIPS PARA EMENDA 8-10MM</t>
  </si>
  <si>
    <t>SOLDA EXOTÉRMICA CARTUCHO N° 115</t>
  </si>
  <si>
    <t>SOLDA EXOTÉRMICA MOLDE HCL-3/4.50-5</t>
  </si>
  <si>
    <t>SOLDA EXOTÉRMICA MOLDE HCL-5/8.50-5</t>
  </si>
  <si>
    <t>TELA PARA EQUIPOTENCIALIZAÇÃO EM INOX</t>
  </si>
  <si>
    <t>TERMINAL A COMPRESSAO EM COBRE ESTANHADO 1 FURO PARA CABO 16 MM2</t>
  </si>
  <si>
    <t>TERMINAL A COMPRESSAO EM COBRE ESTANHADO 1 FURO PARA CABO 2,5 MM2</t>
  </si>
  <si>
    <t>TERMINAL A COMPRESSAO EM COBRE ESTANHADO 1 FURO PARA CABO 25 MM2</t>
  </si>
  <si>
    <t>TERMINAL A COMPRESSAO EM COBRE ESTANHADO 1 FURO PARA CABO 35 MM2</t>
  </si>
  <si>
    <t>TERMINAL A COMPRESSAO EM COBRE ESTANHADO 1 FURO PARA CABO 50 MM2</t>
  </si>
  <si>
    <t>TERMINAL A COMPRESSAO EM COBRE ESTANHADO 2 FUROS PARA CABO 16 MM2</t>
  </si>
  <si>
    <t>TERMINAL A COMPRESSAO EM COBRE ESTANHADO 2 FUROS PARA CABO 25 MM2</t>
  </si>
  <si>
    <t>TERMINAL A COMPRESSAO EM COBRE ESTANHADO 2 FUROS PARA CABO 35 MM2</t>
  </si>
  <si>
    <t>TERMINAL A COMPRESSAO EM COBRE ESTANHADO 2 FUROS PARA CABO 50 MM2</t>
  </si>
  <si>
    <t>TERMINAL FIXADOR UNIVERSAL DE SPDA ESTANHADO PARA CABOS DE 16 A 35 MM2</t>
  </si>
  <si>
    <t>TERMINAL FIXADOR UNIVERSAL DE SPDA ESTANHADO PARA CABOS DE 16 A 70 MM2</t>
  </si>
  <si>
    <t>TER-001 - TERRAPLENAGEM/TRABALHOS EM TERRA</t>
  </si>
  <si>
    <t>TRA-001 - TRANSPORTES</t>
  </si>
  <si>
    <t>URB-001  - URBANIZAÇÃO E OBRAS COMPLEMENTARES</t>
  </si>
  <si>
    <t>VID-001  - VIDROS, ESPELHOS E ACESSÓRIOS</t>
  </si>
  <si>
    <t>VIDRO COMUM LISO INCOLOR, ESP. 3MM, INCLUSIVE FIXAÇÃO E VEDAÇÃO COM GUARNIÇÃO/GAXETA DE BORRACHA NEOPREME, FORNECIMENTO E INSTALAÇÃO, EXCLUSIVE CAIXILHO/PERFIL</t>
  </si>
  <si>
    <t>VIDRO COMUM LISO INCOLOR, ESP. 4MM, INCLUSIVE FIXAÇÃO E VEDAÇÃO COM GUARNIÇÃO/GAXETA DE BORRACHA NEOPREME, FORNECIMENTO E INSTALAÇÃO, EXCLUSIVE CAIXILHO/PERFIL</t>
  </si>
  <si>
    <t>VIDRO COMUM LISO INCOLOR, ESP. 6MM, INCLUSIVE FIXAÇÃO E VEDAÇÃO COM GUARNIÇÃO/GAXETA DE BORRACHA NEOPREME, FORNECIMENTO E INSTALAÇÃO, EXCLUSIVE CAIXILHO/PERFIL</t>
  </si>
  <si>
    <t>VIDRO IMPRESSO (FANTASIA) TIPO CANELADO OU MARTELADO INCOLOR, ESP. 3MM OU 4MM, INCLUSIVE FIXAÇÃO E VEDAÇÃO COM GUARNIÇÃO/GAXETA DE BORRACHA NEOPREME, FORNECIMENTO E INSTALAÇÃO, EXCLUSIVE CAIXILHO/PERFIL</t>
  </si>
  <si>
    <t>VIDRO IMPRESSO (FANTASIA) TIPO MINI-BOREAL, ESP. 3MM, INCLUSIVE FIXAÇÃO E VEDAÇÃO COM GUARNIÇÃO/GAXETA DE BORRACHA NEOPREME, FORNECIMENTO E INSTALAÇÃO, EXCLUSIVE CAIXILHO/PERFIL</t>
  </si>
  <si>
    <t>VIDRO TEMPERADO INCOLOR, ESP. 10MM, INCLUSIVE FIXAÇÃO E VEDAÇÃO COM GUARNIÇÃO/GAXETA DE BORRACHA NEOPREME, FORNECIMENTO E INSTALAÇÃO, EXCLUSIVE CAIXILHO/PERFIL</t>
  </si>
  <si>
    <t>VIDRO TEMPERADO INCOLOR, ESP. 6MM, INCLUSIVE FIXAÇÃO E VEDAÇÃO COM GUARNIÇÃO/GAXETA DE BORRACHA NEOPREME, FORNECIMENTO E INSTALAÇÃO, EXCLUSIVE CAIXILHO/PERFIL</t>
  </si>
  <si>
    <t>VIDRO TEMPERADO INCOLOR, ESP. 8MM, INCLUSIVE FIXAÇÃO E VEDAÇÃO COM GUARNIÇÃO/GAXETA DE BORRACHA NEOPREME, FORNECIMENTO E INSTALAÇÃO, EXCLUSIVE CAIXILHO/PERFIL</t>
  </si>
  <si>
    <t>01.09.11</t>
  </si>
  <si>
    <t>10.27.83</t>
  </si>
  <si>
    <t>20.13.06</t>
  </si>
  <si>
    <t>20.13.08</t>
  </si>
  <si>
    <t>20.13.09</t>
  </si>
  <si>
    <t>20.13.10</t>
  </si>
  <si>
    <t>20.13.11</t>
  </si>
  <si>
    <t>20.13.12</t>
  </si>
  <si>
    <t>20.13.13</t>
  </si>
  <si>
    <t>20.13.14</t>
  </si>
  <si>
    <t>20.13.15</t>
  </si>
  <si>
    <t>45.02</t>
  </si>
  <si>
    <t>45.02.01</t>
  </si>
  <si>
    <t>45.02.02</t>
  </si>
  <si>
    <t>45.02.03</t>
  </si>
  <si>
    <t>MOBILIZACAO DE CONTAINER</t>
  </si>
  <si>
    <t>DESMOBILIZAÇÃO DE CONTAINER</t>
  </si>
  <si>
    <t>CAÇAMBA 5m³</t>
  </si>
  <si>
    <t>ESCAVACAO DE SOLO MOLE EM PROFUNDIDADE &lt;= 1,50 METROS</t>
  </si>
  <si>
    <t>ESCAVACAO DE SOLO MOLE EM PROFUNDIDADE &gt; 1,50 METROS &lt;= 3,50 METROS</t>
  </si>
  <si>
    <t>ESCAVACAO DE SOLO MOLE EM PROFUNDIDADE &gt; 3,50 METROS &lt;= 5,50 METROS</t>
  </si>
  <si>
    <t>TIPO COLCHAO MALHA 6X8, FIO 2MM GALV.REVEST. PVC</t>
  </si>
  <si>
    <t>TIPO SACO MALHA 8X10, FIO 2,4MM GALV. REVEST. PVC</t>
  </si>
  <si>
    <t>PINTURA COM TINTA ASFALTICA IMPERMEABILIZANTE DILUIDA EM SOLVENTE, PARA MATERIAIS CIMENTICIOS, METAL E MADEIRA</t>
  </si>
  <si>
    <t>SIFÃO DE PVC UNIVERSAL</t>
  </si>
  <si>
    <t>SIFONADO-LOUÇA BRANCA CELITE / EQUIVALENTE</t>
  </si>
  <si>
    <t>SIFONADO-LOUÇA BRANCA CELITE / EQUIVALENTE COMPLETO</t>
  </si>
  <si>
    <t>SELANTE ELASTICO MONOCOMPONENTE A BASE DE POLIURETANO PARA JUNTAS DIVERSAS 310ML</t>
  </si>
  <si>
    <t>BARRA APOIO INOX P/ ESCOVARIO "U" 80X80CM  D=1 1/2"</t>
  </si>
  <si>
    <t>BARRA APOIO INOX P/ BANHO "L"  70X70CM D=1 1/2"</t>
  </si>
  <si>
    <t>CONCRETO &gt;=20MPA USINADO E=8CM MECANIZ. (INCL.TELA E POLIMENTO)</t>
  </si>
  <si>
    <t>DE DENOMINAÇAO DE RUA, EM FERRO ESMALTADO 45X20 CM</t>
  </si>
  <si>
    <t>COM BRITA BICA CORRIDA (AGREGADO DE PEDREIRA)</t>
  </si>
  <si>
    <t>COM FUNDO DE PEDREIRA (AGREGADO DE PEDREIRA)</t>
  </si>
  <si>
    <t>COM BRITA BICA CORRIDA COM 5% DE CIMENTO (AGREGADO DE PEDREIRA)</t>
  </si>
  <si>
    <t>CONSTRUÇÃO DE PAVIMENTO COM APLICAÇÃO DE CONCRETO BETUMINOSO USINADO A QUENTE (CBUQ), CAMADA DE ROLAMENTO, COM ESPESSURA DE 3,0 CM, FAIXA C, COM CAP 50/70 - INCLUSIVE TRANSPORTE PARA OBRA. (SINAPI 04/18 CÓD. 95990)</t>
  </si>
  <si>
    <t>CONSTRUÇÃO DE PAVIMENTO COM APLICAÇÃO DE CONCRETO BETUMINOSO USINADO A QUENTE (CBUQ), BINDER, COM ESPESSURA DE 3,0 CM - INCLUSIVE TRANSPORTE PARA OBRA.(SINAPI 07/18 CÓD. 95992)</t>
  </si>
  <si>
    <t>CONSTRUÇÃO DE PAVIMENTO COM APLICAÇÃO DE CONCRETO BETUMINOSO USINADO A QUENTE (CBUQ), CAMADA DE ROLAMENTO, COM ESPESSURA DE 4,0 CM - INCLUSIVE TRANSPORTE PARA OBRA.(SINAPI 07/18 CÓD. 95993)</t>
  </si>
  <si>
    <t>CONSTRUÇÃO DE PAVIMENTO COM APLICAÇÃO DE CONCRETO BETUMINOSO USINADO A QUENTE (CBUQ), BINDER, COM ESPESSURA DE 4,0 CM - INCLUSIVE TRANSPORTE PARA OBRA.(SINAPI 07/18 CÓD. 95994)</t>
  </si>
  <si>
    <t>CONSTRUÇÃO DE PAVIMENTO COM APLICAÇÃO DE CONCRETO BETUMINOSO USINADO A QUENTE (CBUQ), CAMADA DE ROLAMENTO, COM ESPESSURA DE 5,0 CM - INCLUSIVE TRANSPORTE PARA OBRA.(SINAPI 07/18 CÓD. 95995)</t>
  </si>
  <si>
    <t>CONSTRUÇÃO DE PAVIMENTO COM APLICAÇÃO DE CONCRETO BETUMINOSO USINADO A QUENTE (CBUQ), BINDER, COM ESPESSURA DE 5,0 CM - INCLUSIVE TRANSPORTE PARA OBRA.(SINAPI 07/18 CÓD. 95996)</t>
  </si>
  <si>
    <t>CONSTRUÇÃO DE PAVIMENTO COM APLICAÇÃO DE CONCRETO BETUMINOSO USINADO A QUENTE (CBUQ), CAMADA DE ROLAMENTO, COM ESPESSURA DE 6,0 CM - INCLUSIVE TRANSPORTE PARA OBRA.(SINAPI 07/18 CÓD. 95997)</t>
  </si>
  <si>
    <t>CONSTRUÇÃO DE PAVIMENTO COM APLICAÇÃO DE CONCRETO BETUMINOSO USINADO A QUENTE (CBUQ), BINDER, COM ESPESSURA DE 6,0 CM - INCLUSIVE TRANSPORTE PARA OBRA.(SINAPI 07/18 CÓD. 95998)</t>
  </si>
  <si>
    <t>CONSTRUÇÃO DE PAVIMENTO COM APLICAÇÃO DE CONCRETO BETUMINOSO USINADO A QUENTE (CBUQ), CAMADA DE ROLAMENTO, COM ESPESSURA DE 7,0 CM - INCLUSIVE TRANSPORTE PARA OBRA.(SINAPI 07/18 CÓD. 95999)</t>
  </si>
  <si>
    <t>CONSTRUÇÃO DE PAVIMENTO COM APLICAÇÃO DE CONCRETO BETUMINOSO USINADO A QUENTE (CBUQ), BINDER, COM ESPESSURA DE 7,0 CM - INCLUSIVE TRANSPORTE PARA OBRA.(SINAPI 07/18 CÓD. 96000)</t>
  </si>
  <si>
    <t>CALCAREO DOLOMITICO (ACIMA DE 1T)</t>
  </si>
  <si>
    <t>LOCACAO VEICULO POPULAR MOTOR 1.0 C/ AR E SEGURO SEM COMBUSTIVEL</t>
  </si>
  <si>
    <t>LOCAÇÃO VEICULO TIPO PICAPE LEVE C/ SEGURO SEM COMBUSTÍVEL</t>
  </si>
  <si>
    <t>LOCAÇÃO VEÍCULO UTILITÁRIO 4 PORTAS  E 7 LUGARES C/ SEGURO SEM COMBUSTÍVEL</t>
  </si>
  <si>
    <t>COMBUSTÍVEIS</t>
  </si>
  <si>
    <t>GASOLINA</t>
  </si>
  <si>
    <t>CHP/VIBROACABADORA DE ASFALTO SOBRE ESTEIRAS, LARG. PAVIM. 2,13 M A 4,55 M POT. 74 KW/100 HP, CAP. 400 T/H</t>
  </si>
  <si>
    <t>CHI/VIBROACABADORA DE ASFALTO SOBRE ESTEIRAS, LARG. PAVIM. 2,13 M A 4,55 M, POT. 74 KW/ 100 HP, CAP. 400 T/ H</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</si>
  <si>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</si>
  <si>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</si>
  <si>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</si>
  <si>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CHP/ROLO COMPACTADOR VIBRATORIO TANDEM, ACO LISO, POTENCIA 58 CV, PESO SEM/COM LASTRO 6,5/9,4 T, LARGURA DE TRABALHO 1,20 M</t>
  </si>
  <si>
    <t>CHI/ROLO COMPACTADOR VIBRATORIO TANDEM, ACO LISO, POTENCIA 58 CV, PESO SEM/COM LASTRO 6,5/9,4 T, LARGURA DE TRABALHO 1,20 M</t>
  </si>
  <si>
    <t>CHP/ESCAVADEIRA HIDRAULICA SOBRE ESTEIRAS, CACAMBA 0,80M3, PESO OPERACIONAL 17T, POTENCIA BRUTA 111HP</t>
  </si>
  <si>
    <t>CHI/ESCAVADEIRA HIDRAULICA SOBRE ESTEIRAS, CACAMBA 0,80M3, PESO OPERACIONAL 17T, POTENCIA BRUTA 111HP</t>
  </si>
  <si>
    <t>CHP/ROCADEIRA COSTAL COM MOTOR A GASOLINA DE *32* CC</t>
  </si>
  <si>
    <t>CHI/ROCADEIRA COSTAL COM MOTOR A GASOLINA DE *32* CC</t>
  </si>
  <si>
    <t>CHP/GRADE DE DISCOS MECANICA 20X24" COM 20 DISCOS 24" X 6MM  COM PNEUS PARA TRANSPORTE</t>
  </si>
  <si>
    <t>CHI/GRADE DE DISCOS MECANICA 20X24" COM 20 DISCOS 24" X 6MM  COM PNEUS PARA TRANSPORTE</t>
  </si>
  <si>
    <t>CHP/MOTONIVELADORA POTENCIA BASICA LIQUIDA (PRIMEIRA MARCHA) 125 HP , PESO BRUTO 13843 KG, LARGURA DA LAMINA DE 3,7 M</t>
  </si>
  <si>
    <t>CHI/MOTONIVELADORA POTENCIA BASICA LIQUIDA (PRIMEIRA MARCHA) 125 HP , PESO BRUTO 13843 KG, LARGURA DA LAMINA DE 3,7 M</t>
  </si>
  <si>
    <t>CHP/TRATOR DE PNEUS COM POTENCIA DE 105 CV, TRACAO 4 X 4, PESO COM LASTRO DE 5775 KG</t>
  </si>
  <si>
    <t>CHI/TRATOR DE PNEUS COM POTENCIA DE 105 CV, TRACAO 4 X 4, PESO COM LASTRO DE 5775 KG</t>
  </si>
  <si>
    <t>SUDECAP/BH - Fev/2019</t>
  </si>
  <si>
    <t>SUDECAP/BH - Fev/2019 (Insumo)</t>
  </si>
  <si>
    <t>63.01.04</t>
  </si>
  <si>
    <t>63.02.05</t>
  </si>
  <si>
    <t>63.02.07</t>
  </si>
  <si>
    <t>63.02.19</t>
  </si>
  <si>
    <t>68.07.07</t>
  </si>
  <si>
    <t>68.07.08</t>
  </si>
  <si>
    <t>68.07.09</t>
  </si>
  <si>
    <t>68.07.10</t>
  </si>
  <si>
    <t>68.07.11</t>
  </si>
  <si>
    <t>68.07.12</t>
  </si>
  <si>
    <t>68.07.13</t>
  </si>
  <si>
    <t>68.07.14</t>
  </si>
  <si>
    <t>68.07.15</t>
  </si>
  <si>
    <t>68.07.16</t>
  </si>
  <si>
    <t>89.50.21</t>
  </si>
  <si>
    <t>93.21.03</t>
  </si>
  <si>
    <t>93.22.02</t>
  </si>
  <si>
    <t>93.22.10</t>
  </si>
  <si>
    <t>93.22.11</t>
  </si>
  <si>
    <t>94.18.05</t>
  </si>
  <si>
    <t>VIBROACABADORA DE ASFALTO SOBRE ESTEIRAS, LARG. PAVIM. 2,13 M A 4,55 M POT. 74 KW/100 HP, CAP. 400 T/H</t>
  </si>
  <si>
    <t>CAMINHAO TOCO, PESO BRUTO TOTAL 13000 KG, CARGA UTIL MAXIMA 7925 KG, DISTANCIA ENTRE EIXOS 4,80 M, POTENCIA 189 CV (INCLUI CABINE E CHASSI, NAO INCLUI CARROCERIA) OU EQUIVALENTE</t>
  </si>
  <si>
    <t>CAMINHAO TOCO, PESO BRUTO TOTAL 14300 KG, CARGA UTIL MAXIMA 9590 KG, DISTANCIA ENTRE EIXOS 4,76 M, POTENCIA 185 CV (INCLUI CABINE E CHASSI, NAO INCLUI CARROCERIA) OU EQUIVALENTE</t>
  </si>
  <si>
    <t>LOCAÇÃO VEÍCULO TIPO PICAPE LEVE C/ SEGURO</t>
  </si>
  <si>
    <t>LOCAÇÃO VEÍCULO UTILITÁRIO 4 PORTAS E 7 LUGARES C/ SEGURO</t>
  </si>
  <si>
    <t>LOCAÇÃO VEÍCULO POPULAR MOTOR 1.0 C/ AR E SEGURO</t>
  </si>
  <si>
    <t xml:space="preserve">DENTE PARA FRESADORA </t>
  </si>
  <si>
    <t xml:space="preserve">ACO CA-25, 12,5 MM, VERGALHAO </t>
  </si>
  <si>
    <t xml:space="preserve">ACO CA-50, 10,0 MM, VERGALHAO </t>
  </si>
  <si>
    <t xml:space="preserve">ACO CA-50, 16,0 MM, VERGALHAO                     </t>
  </si>
  <si>
    <t xml:space="preserve">ACO CA-60, 5,0 MM, VERGALHAO </t>
  </si>
  <si>
    <t xml:space="preserve">BARRA DE APOIO RETA, EM ACO INOX POLIDO, COMPRIMENTO 80CM, DIAMETRO MINIMO 3 CM   </t>
  </si>
  <si>
    <t xml:space="preserve">BARRA DE APOIO EM "L", EM ACO INOX POLIDO 70 X 70 CM, DIAMETRO MINIMO 3 CM           </t>
  </si>
  <si>
    <t xml:space="preserve">TELA DE ACO SOLDADA NERVURADA, CA-60, Q-196, (3,11 KG/M2), DIAMETRO DO FIO = 5,0 MM, LARGURA =  2,45 M, ESPACAMENTO DA MALHA = 10 X 10 CM                                                                                                                     </t>
  </si>
  <si>
    <t xml:space="preserve">TELA DE ACO SOLDADA NERVURADA CA-60, Q-138, (2,20 KG/M2), DIAMETRO DO FIO = 4,2 MM, LARGURA =  2,45 X 120 M DE COMPRIMENTO, ESPACAMENTO DA MALHA = 10 X 10 CM          </t>
  </si>
  <si>
    <t xml:space="preserve">TELA DE ACO SOLDADA NERVURADA CA-60, Q-92, (1,48 KG/M2), DIAMETRO DO FIO = 4,2 MM, LARGURA =  2,45 X 60 M DE COMPRIMENTO, ESPACAMENTO DA MALHA = 15 X 15 CM    </t>
  </si>
  <si>
    <t xml:space="preserve">ARAME GALVANIZADO 10 BWG, 3,40 MM (0,0713 KG/M)          </t>
  </si>
  <si>
    <t xml:space="preserve">ARAME GALVANIZADO 12 BWG, 2,76 MM (0,048 KG/M)      </t>
  </si>
  <si>
    <t xml:space="preserve">ARAME GALVANIZADO 14 BWG, D = 2,11 MM (0,026 KG/M)    </t>
  </si>
  <si>
    <t xml:space="preserve">ARAME DE ACO OVALADO 15 X 17 ( 45,7 KG, 700 KGF), ROLO 1000 M     </t>
  </si>
  <si>
    <t xml:space="preserve">ARAME RECOZIDO 18 BWG, 1,25 MM (0,01 KG/M)  </t>
  </si>
  <si>
    <t>JUNTA DILATACAO ELASTICA PARA CONCRETO (FUGENBAND OU EQUIVALENTE) O-12, ATE 5 MCA</t>
  </si>
  <si>
    <t>JUNTA DILATACAO ELASTICA PARA CONCRETO (FUGENBAND OU EQUIVALENTE) O-22, ATE 30 MCA</t>
  </si>
  <si>
    <t xml:space="preserve">REJUNTE BRANCO, CIMENTICIO   </t>
  </si>
  <si>
    <t xml:space="preserve">CAL VIRGEM COMUM PARA ARGAMASSAS (NBR 6453)   </t>
  </si>
  <si>
    <t>BRITA CALCÁREA COM FRETE BRITA 0,1,2,3</t>
  </si>
  <si>
    <t>PÓ DE GNAISSE COM FRETE</t>
  </si>
  <si>
    <t>PEDRISCO DE GNAISSE COM FRETE</t>
  </si>
  <si>
    <t>PEDRA DE MÃO (CALÇADÃO) DE CALCAREO COM FRETE</t>
  </si>
  <si>
    <t>PEDRA DE MÃO (CALÇADÃO) DE GNAISSE COM FRETE</t>
  </si>
  <si>
    <t>FORRO DE GESSO LISO 60X60CM COLOCADO (ACIMA 100M2), EXCLUSIVE TABICA</t>
  </si>
  <si>
    <t>FORRO DE GESSO ACARTONADO 60X200CM COLOCADO&gt;=100M2, EXCLUSIVE TABICA</t>
  </si>
  <si>
    <t xml:space="preserve">OLEO DIESEL COMBUSTIVEL COMUM </t>
  </si>
  <si>
    <t xml:space="preserve">ASFALTO DILUIDO DE PETROLEO CM-30 (COLETADO CAIXA NA ANP ACRESCIDO DE ICMS)         </t>
  </si>
  <si>
    <t xml:space="preserve">CIMENTO ASFALTICO DE PETROLEO A GRANEL (CAP) 50/70 (COLETADO CAIXA NA ANP ACRESCIDO DE ICMS)  </t>
  </si>
  <si>
    <t xml:space="preserve">CONSTRUÇÃO DE PAVIMENTO COM APLICAÇÃO DE CONCRETO BETUMINOSO USINADO A QUENTE (CBUQ), CAMADA DE ROLAMENTO, COM ESPESSURA DE 3,0 CM, FAIXA C, COM CAP 50/70 - EXCLUSIVE TRANSPORTE. (SINAPI 04/18 CÓD. 95990) </t>
  </si>
  <si>
    <t>CONSTRUÇÃO DE PAVIMENTO COM APLICAÇÃO DE CONCRETO BETUMINOSO USINADO A QUENTE (CBUQ), BINDER, COM ESPESSURA DE 3,0 CM - EXCLUSIVE TRANSPORTE. AF_03/2017 -(SINAPI 07/18 CÓD. 95992)</t>
  </si>
  <si>
    <t xml:space="preserve">CONSTRUÇÃO DE PAVIMENTO COM APLICAÇÃO DE CONCRETO BETUMINOSO USINADO A QUENTE (CBUQ), CAMADA DE ROLAMENTO, COM ESPESSURA DE 4,0 CM - EXCLUSIVE TRANSPORTE. AF_03/2017 -(SINAPI 07/18 CÓD. 95993) </t>
  </si>
  <si>
    <t xml:space="preserve">CONSTRUÇÃO DE PAVIMENTO COM APLICAÇÃO DE CONCRETO BETUMINOSO USINADO A QUENTE (CBUQ), BINDER, COM ESPESSURA DE 4,0 CM - EXCLUSIVE TRANSPORTE. AF_03/2017 -(SINAPI 07/18 CÓD. 95994) </t>
  </si>
  <si>
    <t xml:space="preserve">CONSTRUÇÃO DE PAVIMENTO COM APLICAÇÃO DE CONCRETO BETUMINOSO USINADO A QUENTE (CBUQ), CAMADA DE ROLAMENTO, COM ESPESSURA DE 5,0 CM - EXCLUSIVE TRANSPORTE. AF_03/2017 -(SINAPI 07/18 CÓD. 95995) </t>
  </si>
  <si>
    <t xml:space="preserve">CONSTRUÇÃO DE PAVIMENTO COM APLICAÇÃO DE CONCRETO BETUMINOSO USINADO A QUENTE (CBUQ), BINDER, COM ESPESSURA DE 5,0 CM - EXCLUSIVE TRANSPORTE. AF_03/2017 -(SINAPI 07/18 CÓD. 95996) </t>
  </si>
  <si>
    <t xml:space="preserve">CONSTRUÇÃO DE PAVIMENTO COM APLICAÇÃO DE CONCRETO BETUMINOSO USINADO A QUENTE (CBUQ), CAMADA DE ROLAMENTO, COM ESPESSURA DE 6,0 CM - EXCLUSIVE TRANSPORTE. AF_03/2017 -(SINAPI 07/18 CÓD. 95997) </t>
  </si>
  <si>
    <t xml:space="preserve">CONSTRUÇÃO DE PAVIMENTO COM APLICAÇÃO DE CONCRETO BETUMINOSO USINADO A QUENTE (CBUQ), BINDER, COM ESPESSURA DE 6,0 CM - EXCLUSIVE TRANSPORTE. AF_03/2017 -(SINAPI 07/18 CÓD. 95998) </t>
  </si>
  <si>
    <t xml:space="preserve">CONSTRUÇÃO DE PAVIMENTO COM APLICAÇÃO DE CONCRETO BETUMINOSO USINADO A QUENTE (CBUQ), CAMADA DE ROLAMENTO, COM ESPESSURA DE 7,0 CM - EXCLUSIVE TRANSPORTE. AF_03/2017 -(SINAPI 07/18 CÓD. 95999) </t>
  </si>
  <si>
    <t xml:space="preserve">CONSTRUÇÃO DE PAVIMENTO COM APLICAÇÃO DE CONCRETO BETUMINOSO USINADO A QUENTE (CBUQ), BINDER, COM ESPESSURA DE 7,0 CM - EXCLUSIVE TRANSPORTE. AF_03/2017 -(SINAPI 07/18 CÓD. 96000)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</si>
  <si>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</si>
  <si>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</si>
  <si>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RIPA DE MADEIRA APARELHADA *1,5 X 5* CM, MACARANDUBA, ANGELIM OU EQUIVALENTE DA REGIAO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</si>
  <si>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</si>
  <si>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</si>
  <si>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20 MM                                                                                                                                                                      </t>
  </si>
  <si>
    <t xml:space="preserve">CHAPA DE MADEIRA COMPENSADA PLASTIFICADA PARA FORMA DE CONCRETO, DE 2,20 X 1,10 M, E = 12 MM                                                                                                                                                                  </t>
  </si>
  <si>
    <t>ELETRODUTO FLEXÍVEL DE AÇO GALVANIZADO/ESTANHADO REVESTIDO DE PVC D=1"</t>
  </si>
  <si>
    <t>ELETRODUTO FLEXÍVEL DE AÇO GALVANIZADO/ESTANHADO REVESTIDO DE PVC D=1 1/2"</t>
  </si>
  <si>
    <t>ELETRODUTO FLEXÍVEL DE AÇO GALVANIZADO/ESTANHADO REVESTIDO DE PVC D=2"</t>
  </si>
  <si>
    <t>CAIXA DE FERRO ESMALTADO HEXAGONAL COM FUNDO MOVEL 3"</t>
  </si>
  <si>
    <t>CAIXA DE PISO METÁLICA 4X2" PARA TOMADA</t>
  </si>
  <si>
    <t>CAIXA DE FERRO ESMALTADO OCTOGONAL DUPLA COM FUNDO MÓVEL</t>
  </si>
  <si>
    <t>CAIXA ZC PRE MOLDADA DE CONCRETO - CEMIG</t>
  </si>
  <si>
    <t>CAIXA PARA MEDIDOR MONOFÁSICO E DISJUNTOR (CM-1) - CEMIG</t>
  </si>
  <si>
    <t xml:space="preserve">CAIXA P20(20X20cm) DE FERRO FUNDIDO COM TAMPA PARA TELEFONE </t>
  </si>
  <si>
    <t>CAIXA PARA PROTEÇÃO GERAL PARA DISJUNTORES DE ATÉ 225A (CM-8) - CEMIG</t>
  </si>
  <si>
    <t>CAIXA DE PASSAGEM EM ALUMÍNIO PARA PISO 100X100X60mm</t>
  </si>
  <si>
    <t>CAIXA DE PASSAGEM EM ALUMÍNIO PARA PISO 200X200X100mm</t>
  </si>
  <si>
    <t>CAIXA DE PASSAGEM EM ALUMÍNIO  PARA PISO 300X300X120mm</t>
  </si>
  <si>
    <t>CAIXA DE PASSAGEM EM ALUMÍNIO PARA PISO 150X150X100mm</t>
  </si>
  <si>
    <t>CAIXA DE PASSAGEM EM ALUMÍNIO PARA PISO 400X400X200mm</t>
  </si>
  <si>
    <t>TAMPA E ARO DE FERRO FUNDIDO LEVE PARA CAIXA ZA (PASSEIO) - CEMIG</t>
  </si>
  <si>
    <t>TAMPA E ARO DE FERRO FUNDIDO LEVE PARA CAIXA ZB (PASSEIO) - CEMIG</t>
  </si>
  <si>
    <t>TAMPA E ARO DE FERRO FUNDIDO LEVE PARA CAIXA ZC (PASSEIO) - CEMIG</t>
  </si>
  <si>
    <t>TAMPA E ARO DE FERRO FUNDIDO PARA CAIXA ZC (GARAGEM) - CEMIG</t>
  </si>
  <si>
    <t>CAIXA PARA TELEFONE N°6 EM AÇO 120X120X12cm</t>
  </si>
  <si>
    <t>QUADRO DE FORÇA PARA MOTOR 3CV 220V TRIFASICO</t>
  </si>
  <si>
    <t>INTERRUPTOR DIFERENCIAL RESIDUAL 25A-30mA, BIPOLAR</t>
  </si>
  <si>
    <t>INTERRUPTOR DIFERENCIAL RESIDUAL 40A-30mA,BIPOLAR</t>
  </si>
  <si>
    <t>RELE FOTOELETRICO 1800VA RM-10 220V</t>
  </si>
  <si>
    <t>INTERRUPTOR SIMPLES10A/250V R.1000 S/PLACA OU EQUIVALENTE</t>
  </si>
  <si>
    <t>TOMADA UNIVERSAL 2P+T 10A-250V NBR 14136</t>
  </si>
  <si>
    <t>TOMADA UNIVERSAL 2P+T 15A-250V NBR 14136</t>
  </si>
  <si>
    <t xml:space="preserve">TOMADA DE EMBUTIR PARA TELEFONE SEM PLACA 4 POLOS </t>
  </si>
  <si>
    <t>CANALETA PARA FIXAÇÃO 5 BLOCOS BLI-10/BLI-20</t>
  </si>
  <si>
    <t>ANEL GUIA COM ROSCA SOBERBA AGS-1 - 25mm</t>
  </si>
  <si>
    <t>MÓDULO SAÍDA DE FIO D=11mm</t>
  </si>
  <si>
    <t>PULSADOR PARA CAMPAINHA SEM PLACA 10A-250V</t>
  </si>
  <si>
    <t>SUPORTE PARA CAIXA 2X4" 1 MÓDULO DE INTERRUPTOR</t>
  </si>
  <si>
    <t>PLACA 2X4" PARA 1 TOMADA REDONDA</t>
  </si>
  <si>
    <t>PLACA 2X4" PARA CABO COAXIAL (FURO PARA PINO JACK)</t>
  </si>
  <si>
    <t>PLACA TERMOPLÁSTICA CEGA PARA CAIXA 4X4"</t>
  </si>
  <si>
    <t>PLACA CEGA PARA CAIXA 2X4"</t>
  </si>
  <si>
    <t>PLACA CEGA PARA CAIXA 4X4"</t>
  </si>
  <si>
    <t>POSTE ESCALONADO RETO ENGASTADO GALVANIZADO HT=4,5m HL=3,8m B=89/60,3mm</t>
  </si>
  <si>
    <t>POSTE ESCALONADO RETO ENGASTADO GALVANIZADO HT=8m HL=7m,B=115/80mm</t>
  </si>
  <si>
    <t>POSTE ESCALONADO RETO ENGASTADO GALVANIZADO HT=12m HL= 9,8m B=139/89mm</t>
  </si>
  <si>
    <t>CAPTOR/TERMINAL AÉREO EM AÇO GALVANIZADO SEM BANDEIRA COM HASTE 3/8"X250mm  E FIXAÇÃO HORIZONTAL POR 1 FURO DE 3/8"</t>
  </si>
  <si>
    <t>CONECTOR DE PRESSÃO EM LATÃO ESTANHADO COM FURO Ø10mm PARA CABOS DE 35-70mm² (SPLIT-BOLT)</t>
  </si>
  <si>
    <t>CAIXA DE EQUALIZAÇÃO EM POLIPROPILENO 180X145mm COM BARRAMENTO DE COBRE 6mm, 4 TERMINAIS 16mm² E 1 TERMINAL 50mm²</t>
  </si>
  <si>
    <t>PRESILHA DE LATAO PARA CABO DE 35-50mm²+BUCHA S6</t>
  </si>
  <si>
    <t xml:space="preserve">CONECTOR MINI-GAR PARA CABOS DE 16-50mm² </t>
  </si>
  <si>
    <t>CAIXA DE EQUALIZAÇÃO 380X320X175mm COM BARRAMENTO DE COBRE, 8 TERMINAIS 16mm² E 1 TERMINAL 50mm² USO INTERNO E EXTERNO</t>
  </si>
  <si>
    <t>FIXADOR OMEGA EM LATÃO P/CABO 35mm²</t>
  </si>
  <si>
    <t>GRAMPO TIPO "X" EM COBRE DE 35mm²-50mm²</t>
  </si>
  <si>
    <t>PRESILHA DE LATAO PARA CABO DE 16-25mm²+BUCHA S6</t>
  </si>
  <si>
    <t>FIXADOR OMEGA EM LATÃO P/CABO DE 16-25mm²</t>
  </si>
  <si>
    <t>CONECTOR DE MEDIÇÃO EM BRONZE ESTANHADO COM 1 PARAFUSO PARA CABOS DE 16-70mm²</t>
  </si>
  <si>
    <t>TERMINAL DE COMPRESSAO 1 FURO 16mm²</t>
  </si>
  <si>
    <t>CAIXA EQUALIZACAO 210X210X90mm COM 9 TERMINAIS PARA USO INTERNO</t>
  </si>
  <si>
    <t>HASTE COBREADA ALTA CAMADA Ø5/8"X2,40m (Ø14,3mm – EFETIVO)</t>
  </si>
  <si>
    <t>TERMINAL DE COMPRESSAO 1 FURO 35mm²</t>
  </si>
  <si>
    <t>BARRA CHATA DE ALUMINIO 7/8"X1/8"X3000mm (70mm²) COM FUROS Ø7 mm</t>
  </si>
  <si>
    <t>PARAFUSO FENDA AUTOTARRAXANTE INOX  Ø4,2X 32mm</t>
  </si>
  <si>
    <t>PARA RAIO FRANKLIN 4PONTAS EM LATÃO CROMADO ROSCA 3/4"X350mm</t>
  </si>
  <si>
    <t>PARAFUSO SEXTAVADO ROSCA SOBERBA EM INOX ØM6X45mm</t>
  </si>
  <si>
    <t>PORCA SEXTAVADA EM  AÇO INOX Ø1/4"</t>
  </si>
  <si>
    <t>ARRUELA DE PRESSÃO EM AÇO INOX Ø1/4"</t>
  </si>
  <si>
    <t>CONECTOR DE PRESSÃO 35mm² (SPLIT-BOLT)</t>
  </si>
  <si>
    <t>TERMINAL TIPO CRUZ EM LATAO PARA CABOS DE COBRE DE 16-50mm²</t>
  </si>
  <si>
    <t>CARTUCHO PARA SOLDA (PÓ EXOTÉRMICO) Nº115</t>
  </si>
  <si>
    <t>CAIXA DE EQUALIZAÇÃO EM AÇO 4000X400X155mm COM 11 TERMINAIS, USO INTERNO</t>
  </si>
  <si>
    <t>CARTUCHO PARA SOLDA (PÓ EXOTÉRMICO) Nº45</t>
  </si>
  <si>
    <t>ALICATE PARA MANUSEIO DE MOLDES DE SOLDA EXOTÉRMICA Nº 2</t>
  </si>
  <si>
    <t>CAIXA DE INSPEÇÃO PVC Ø300X300mm COM TAMPA DE FERRO FUNDIDO</t>
  </si>
  <si>
    <t>SUPORTE EM LATÃO Ø1/4"X200mm COM 2 PORCAS PARA FIXAÇÃO DE PRESILHAS</t>
  </si>
  <si>
    <t>RE-BAR Ø3/8"X3,40m GALVANIZADA A FOGO (70mm²)</t>
  </si>
  <si>
    <t xml:space="preserve">TINTA LATEX PVA PREMIUM, COR BRANCA             </t>
  </si>
  <si>
    <t xml:space="preserve">TINTA ACRILICA PARA CERAMICA  </t>
  </si>
  <si>
    <t xml:space="preserve">TINTA ACRILICA PREMIUM, COR BRANCO FOSCO      </t>
  </si>
  <si>
    <t xml:space="preserve">RESINA ACRILICA BASE AGUA - COR BRANCA       </t>
  </si>
  <si>
    <t xml:space="preserve">TINTA ESMALTE SINTETICO PREMIUM ACETINADO   </t>
  </si>
  <si>
    <t xml:space="preserve">TINTA A OLEO BRILHANTE PARA MADEIRA E METAIS    </t>
  </si>
  <si>
    <t xml:space="preserve">LIQUIDO PARA BRILHO PAREDES INTERNAS     </t>
  </si>
  <si>
    <t>TINTA ASFALTICA IMPERMEABILIZANTE DILUIDA EM SOLVENTE, PARA MATERIAIS CIMENTICIOS, METAL E MADEIRA 18L</t>
  </si>
  <si>
    <t xml:space="preserve">MASSA CORRIDA PVA PARA PAREDES INTERNAS      </t>
  </si>
  <si>
    <t xml:space="preserve">MASSA ACRILICA     </t>
  </si>
  <si>
    <t xml:space="preserve">MASSA A OLEO PARA MADEIRA </t>
  </si>
  <si>
    <t xml:space="preserve">FUNDO PREPARADOR ACRILICO BASE AGUA          </t>
  </si>
  <si>
    <t xml:space="preserve">FUNDO PREPARADOR ACRILICO BASE AGUA    </t>
  </si>
  <si>
    <t xml:space="preserve">LIXA D'AGUA EM FOLHA, GRAO 100 </t>
  </si>
  <si>
    <t xml:space="preserve">LIXA EM FOLHA PARA PAREDE OU MADEIRA, NUMERO 120 (COR VERMELHA)   </t>
  </si>
  <si>
    <t xml:space="preserve">LAJE PRE-MOLDADA CONVENCIONAL (LAJOTAS + VIGOTAS) PARA FORRO, UNIDIRECIONAL, SOBRECARGA DE 100 KG/M2, VAO ATE 4,50 M (SEM COLOCACAO)            </t>
  </si>
  <si>
    <t xml:space="preserve">MOURAO CONCRETO CURVO, SECAO "T", H = 2,80 M + CURVA COM 0,45 M, COM FUROS PARA FIOS </t>
  </si>
  <si>
    <t xml:space="preserve">CAIXA GORDURA DUPLA, CONCRETO PRE MOLDADO, CIRCULAR, COM TAMPA, D = 60* CM     </t>
  </si>
  <si>
    <t xml:space="preserve">PREGO DE ACO POLIDO COM CABECA 18 X 30 (2 3/4 X 10)   </t>
  </si>
  <si>
    <t xml:space="preserve">DIVISORIA EM GRANITO, COM DUAS FACES POLIDAS, TIPO ANDORINHA/ QUARTZ/ CASTELO/ CORUMBA OU OUTROS EQUIVALENTES DA REGIAO, E=  *3,0* CM     </t>
  </si>
  <si>
    <t xml:space="preserve">TUBO CONCRETO ARMADO, CLASSE PA-1, PB, DN 500 MM, PARA AGUAS PLUVIAIS (NBR 8890) </t>
  </si>
  <si>
    <t xml:space="preserve">TUBO CONCRETO ARMADO, CLASSE PA-1, PB, DN 700 MM, PARA AGUAS PLUVIAIS (NBR 8890) </t>
  </si>
  <si>
    <t xml:space="preserve">TUBO CONCRETO ARMADO, CLASSE PA-1, PB, DN 1000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</si>
  <si>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</si>
  <si>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</si>
  <si>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</si>
  <si>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</si>
  <si>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</si>
  <si>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1200 MM, PARA AGUAS PLUVIAIS (NBR 8890) </t>
  </si>
  <si>
    <t xml:space="preserve">TUBO CONCRETO ARMADO, CLASSE PA-3, PB, DN 600 MM, PARA AGUAS PLUVIAIS (NBR 8890)     </t>
  </si>
  <si>
    <t xml:space="preserve">TUBO CONCRETO ARMADO, CLASSE PA-3, PB, DN 800 MM, PARA AGUAS PLUVIAIS (NBR 8890)  </t>
  </si>
  <si>
    <t xml:space="preserve">TUBO CONCRETO ARMADO, CLASSE PA-3, PB, DN 1500 MM, PARA AGUAS PLUVIAIS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</si>
  <si>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</si>
  <si>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</si>
  <si>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</si>
  <si>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</si>
  <si>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</si>
  <si>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</si>
  <si>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CALHA/CANALETA DE CONCRETO SIMPLES, TIPO MEIA CANA, D= 40 CM, PARA AGUA PLUVIAL  </t>
  </si>
  <si>
    <t xml:space="preserve">CALHA/CANALETA DE CONCRETO SIMPLES, TIPO MEIA CANA, D = 50 CM, PARA AGUA PLUVIAL     </t>
  </si>
  <si>
    <t xml:space="preserve">CALHA/CANALETA DE CONCRETO SIMPLES, TIPO MEIA CANA, D = 60 CM, PARA AGUA PLUVIAL  </t>
  </si>
  <si>
    <t xml:space="preserve">TAMPAO FOFO ARTICULADO, CLASSE D400 CARGA MAX 40 T, REDONDO TAMPA *600 MM, REDE PLUVIAL/ESGOTO   </t>
  </si>
  <si>
    <t xml:space="preserve">TAMPAO FOFO ARTICULADO P/ REGISTRO, CLASSE A15 CARGA MAX 1,5 T, *200 X 200* MM </t>
  </si>
  <si>
    <t xml:space="preserve">GRELHA FOFO SIMPLES COM REQUADRO, CARGA MAXIMA 1,5 T, 200 X 1000 MM, E= *15* MM  </t>
  </si>
  <si>
    <t xml:space="preserve">ESPELHO CRISTAL E = 4 MM   </t>
  </si>
  <si>
    <t xml:space="preserve">LADRILHO HIDRAULICO, *20 X 20* CM, E= 2 CM, TATIL ALERTA OU DIRECIONAL, AMARELO </t>
  </si>
  <si>
    <t xml:space="preserve">PISO/ REVESTIMENTO EM MARMORE, POLIDO, BRANCO COMUM, FORMATO MAIOR OU IGUAL A 3025 CM2, E = *2* CM </t>
  </si>
  <si>
    <t xml:space="preserve">JUNTA PLASTICA DE DILATACAO PARA PISOS, COR CINZA, 17 X 3 MM (ALTURA X ESPESSURA)   </t>
  </si>
  <si>
    <t xml:space="preserve">RODAPE OU RODABANCADA EM GRANITO, POLIDO, TIPO ANDORINHA/ QUARTZ/ CASTELO/ CORUMBA OU OUTROS EQUIVALENTES DA REGIAO, H= 10 CM, E=  *2,0* CM  </t>
  </si>
  <si>
    <t xml:space="preserve">RODAPE EM MARMORE, POLIDO, BRANCO COMUM, L= *7* CM, E=  *2* CM, CORTE RETO      </t>
  </si>
  <si>
    <t xml:space="preserve">SOLEIRA EM GRANITO, POLIDO, TIPO ANDORINHA/ QUARTZ/ CASTELO/ CORUMBA OU OUTROS EQUIVALENTES DA REGIAO, L= *15* CM, E=  *2,0* CM                                                                                                                               </t>
  </si>
  <si>
    <t xml:space="preserve">CONJUNTO PARA FUTSAL COM TRAVES OFICIAIS DE 3,00 X 2,00 M EM TUBO DE ACO GALVANIZADO 3" COM REQUADRO EM TUBO DE 1", PINTURA EM PRIMER COM TINTA ESMALTE SINTETICO E REDES DE POLIETILENO FIO 4 MM                                                             </t>
  </si>
  <si>
    <t xml:space="preserve">PLACA DE INAUGURACAO METALICA, *40* CM X *60* CM </t>
  </si>
  <si>
    <t xml:space="preserve">PLACA DE ACO ESMALTADA PARA  IDENTIFICACAO DE RUA, *45 CM X 20* CM </t>
  </si>
  <si>
    <t>MESA ESCRIT.3 GAV.(SIMPLES) PES DE METALON</t>
  </si>
  <si>
    <t>MESA REDONDA D= 1,20M (SIMPLES)</t>
  </si>
  <si>
    <t>TRANSPORTE EM CAÇAMBA (5m³)</t>
  </si>
  <si>
    <t xml:space="preserve">SERVICO DE BOMBEAMENTO DE CONCRETO COM CONSUMO MINIMO DE 40 M3 </t>
  </si>
  <si>
    <t>ESTACA RAIZ D=160MM SOLO EXCL. ARG. EXCL. ARMACAO</t>
  </si>
  <si>
    <t>ESTACA RAIZ D=210MM SOLO EXCL. ARG. EXCL. ARMACAO</t>
  </si>
  <si>
    <t>ESTACA RAIZ D=250MM SOLO EXCL. ARG. EXCL. ARMACAO</t>
  </si>
  <si>
    <t>ESTACA RAIZ D=310MM SOLO EXCL. ARG. EXCL. ARMACAO</t>
  </si>
  <si>
    <t>ESTACA RAIZ D=160MM ROCHA EXCL. ARG. EXCL. ARMACAO</t>
  </si>
  <si>
    <t>ESTACA RAIZ D=210MM ROCHA EXCL. ARG. EXCL. ARMACAO</t>
  </si>
  <si>
    <t>ESTACA RAIZ D=250MM ROCHA EXCL. ARG. EXCL. ARMACAO</t>
  </si>
  <si>
    <t>ESTACA RAIZ D=310MM ROCHA EXCL. ARG. EXCL. ARMACAO</t>
  </si>
  <si>
    <t xml:space="preserve">MUDA DE RASTEIRA/FORRACAO, AMENDOIM RASTEIRO/ONZE HORAS/AZULZINHA/IMPATIENS OU EQUIVALENTE DA REGIAO </t>
  </si>
  <si>
    <t>MOBILIZAÇAO DE CONTAINER</t>
  </si>
  <si>
    <t>RECEPTOR GPS P/ SISTEMA GNSS L1/L2 - PAR</t>
  </si>
  <si>
    <t xml:space="preserve">COMPUTADOR C/ PERIFÉRICOS - PROCESSADOR i5 (EQUIVALENTE OU SUPERIOR) 8GB, RAM, HD 1 TB, PLACA DE VIDEO 1 GB </t>
  </si>
  <si>
    <t>AUTODESK AUTOCAD - 2016 (SIMILAR OU SUPERIOR)</t>
  </si>
  <si>
    <t>BENTLEY TOPOGRAFH (SIMILAR OU SUPERIOR)</t>
  </si>
  <si>
    <t>DVD 4,7 GB</t>
  </si>
  <si>
    <t>EMOLUMENTOS E TAXA PARA BUSCA DE CERTIDÃO DE REGISTRO</t>
  </si>
  <si>
    <t>EMOLUMENTOS E TAXA PARA BUSCA DE CERTIDÃO NEGATIVA DE REGISTRO</t>
  </si>
  <si>
    <t>UN.</t>
  </si>
  <si>
    <t>7,97</t>
  </si>
  <si>
    <t>9,13</t>
  </si>
  <si>
    <t>15,41</t>
  </si>
  <si>
    <t>25,82</t>
  </si>
  <si>
    <t>51,76</t>
  </si>
  <si>
    <t>31,05</t>
  </si>
  <si>
    <t>55,57</t>
  </si>
  <si>
    <t>74,77</t>
  </si>
  <si>
    <t>102,98</t>
  </si>
  <si>
    <t>145,18</t>
  </si>
  <si>
    <t>10,07</t>
  </si>
  <si>
    <t>22,86</t>
  </si>
  <si>
    <t>34,73</t>
  </si>
  <si>
    <t>50,70</t>
  </si>
  <si>
    <t>16,02</t>
  </si>
  <si>
    <t>190,41</t>
  </si>
  <si>
    <t>331,65</t>
  </si>
  <si>
    <t>3,45</t>
  </si>
  <si>
    <t>43,98</t>
  </si>
  <si>
    <t>45,46</t>
  </si>
  <si>
    <t>42,50</t>
  </si>
  <si>
    <t>53,66</t>
  </si>
  <si>
    <t>74,74</t>
  </si>
  <si>
    <t>155,00</t>
  </si>
  <si>
    <t>187,66</t>
  </si>
  <si>
    <t>391,01</t>
  </si>
  <si>
    <t>48,20</t>
  </si>
  <si>
    <t>59,00</t>
  </si>
  <si>
    <t>85,80</t>
  </si>
  <si>
    <t>23,20</t>
  </si>
  <si>
    <t>129,71</t>
  </si>
  <si>
    <t>153,12</t>
  </si>
  <si>
    <t>69,20</t>
  </si>
  <si>
    <t>72,26</t>
  </si>
  <si>
    <t>247,92</t>
  </si>
  <si>
    <t>36,92</t>
  </si>
  <si>
    <t>26,26</t>
  </si>
  <si>
    <t>120,03</t>
  </si>
  <si>
    <t>27,23</t>
  </si>
  <si>
    <t>115,93</t>
  </si>
  <si>
    <t>397,50</t>
  </si>
  <si>
    <t>132,50</t>
  </si>
  <si>
    <t>112,11</t>
  </si>
  <si>
    <t>301,47</t>
  </si>
  <si>
    <t>359,44</t>
  </si>
  <si>
    <t>22,50</t>
  </si>
  <si>
    <t>62,91</t>
  </si>
  <si>
    <t>75,13</t>
  </si>
  <si>
    <t>76,44</t>
  </si>
  <si>
    <t>156,76</t>
  </si>
  <si>
    <t>263,82</t>
  </si>
  <si>
    <t>312,30</t>
  </si>
  <si>
    <t>266,28</t>
  </si>
  <si>
    <t>515,31</t>
  </si>
  <si>
    <t>112,46</t>
  </si>
  <si>
    <t>123,64</t>
  </si>
  <si>
    <t>11,36</t>
  </si>
  <si>
    <t>43,18</t>
  </si>
  <si>
    <t>37,49</t>
  </si>
  <si>
    <t>42,71</t>
  </si>
  <si>
    <t>16,51</t>
  </si>
  <si>
    <t>26,02</t>
  </si>
  <si>
    <t>424,08</t>
  </si>
  <si>
    <t>167,14</t>
  </si>
  <si>
    <t>16,66</t>
  </si>
  <si>
    <t>82,18</t>
  </si>
  <si>
    <t>108,60</t>
  </si>
  <si>
    <t>42,43</t>
  </si>
  <si>
    <t>54,70</t>
  </si>
  <si>
    <t>7,71</t>
  </si>
  <si>
    <t>55,28</t>
  </si>
  <si>
    <t>248,57</t>
  </si>
  <si>
    <t>3,39</t>
  </si>
  <si>
    <t>31,08</t>
  </si>
  <si>
    <t>37,95</t>
  </si>
  <si>
    <t>52,70</t>
  </si>
  <si>
    <t>62,85</t>
  </si>
  <si>
    <t>72,41</t>
  </si>
  <si>
    <t>25,25</t>
  </si>
  <si>
    <t>ANO</t>
  </si>
  <si>
    <t>100 - CONSULTORIA</t>
  </si>
  <si>
    <t>RO-40091</t>
  </si>
  <si>
    <t>RO-40096</t>
  </si>
  <si>
    <t>RO-40102</t>
  </si>
  <si>
    <t>RO-40103</t>
  </si>
  <si>
    <t>101 - TERRAPLENAGEM</t>
  </si>
  <si>
    <t>RO-43333</t>
  </si>
  <si>
    <t>RO-40108</t>
  </si>
  <si>
    <t>RO-43419</t>
  </si>
  <si>
    <t>RO-42488</t>
  </si>
  <si>
    <t>RO-43420</t>
  </si>
  <si>
    <t>RO-40114</t>
  </si>
  <si>
    <t>RO-40118</t>
  </si>
  <si>
    <t>RO-40120</t>
  </si>
  <si>
    <t>RO-40121</t>
  </si>
  <si>
    <t>RO-40122</t>
  </si>
  <si>
    <t>RO-40123</t>
  </si>
  <si>
    <t>RO-40124</t>
  </si>
  <si>
    <t>RO-40125</t>
  </si>
  <si>
    <t>RO-40128</t>
  </si>
  <si>
    <t>RO-43144</t>
  </si>
  <si>
    <t>RO-40129</t>
  </si>
  <si>
    <t>RO-40130</t>
  </si>
  <si>
    <t>RO-40131</t>
  </si>
  <si>
    <t>RO-40134</t>
  </si>
  <si>
    <t>RO-40135</t>
  </si>
  <si>
    <t>RO-40137</t>
  </si>
  <si>
    <t>RO-40138</t>
  </si>
  <si>
    <t>RO-40140</t>
  </si>
  <si>
    <t>RO-40143</t>
  </si>
  <si>
    <t>RO-40144</t>
  </si>
  <si>
    <t>RO-40148</t>
  </si>
  <si>
    <t>RO-40149</t>
  </si>
  <si>
    <t>RO-40150</t>
  </si>
  <si>
    <t>RO-40151</t>
  </si>
  <si>
    <t>RO-40152</t>
  </si>
  <si>
    <t>RO-40153</t>
  </si>
  <si>
    <t>RO-40154</t>
  </si>
  <si>
    <t>RO-40155</t>
  </si>
  <si>
    <t>RO-40156</t>
  </si>
  <si>
    <t>RO-40157</t>
  </si>
  <si>
    <t>RO-40158</t>
  </si>
  <si>
    <t>RO-40159</t>
  </si>
  <si>
    <t>RO-40160</t>
  </si>
  <si>
    <t>RO-40162</t>
  </si>
  <si>
    <t>RO-40163</t>
  </si>
  <si>
    <t>RO-40164</t>
  </si>
  <si>
    <t>RO-40165</t>
  </si>
  <si>
    <t>RO-40166</t>
  </si>
  <si>
    <t>RO-40167</t>
  </si>
  <si>
    <t>RO-40168</t>
  </si>
  <si>
    <t>RO-40169</t>
  </si>
  <si>
    <t>RO-40170</t>
  </si>
  <si>
    <t>RO-40171</t>
  </si>
  <si>
    <t>RO-40172</t>
  </si>
  <si>
    <t>RO-40173</t>
  </si>
  <si>
    <t>RO-40174</t>
  </si>
  <si>
    <t>RO-40182</t>
  </si>
  <si>
    <t>RO-40183</t>
  </si>
  <si>
    <t>RO-40184</t>
  </si>
  <si>
    <t>RO-40185</t>
  </si>
  <si>
    <t>RO-41776</t>
  </si>
  <si>
    <t>RO-41777</t>
  </si>
  <si>
    <t>RO-41778</t>
  </si>
  <si>
    <t>RO-41834</t>
  </si>
  <si>
    <t>RO-41835</t>
  </si>
  <si>
    <t>RO-41836</t>
  </si>
  <si>
    <t>RO-40186</t>
  </si>
  <si>
    <t>RO-42329</t>
  </si>
  <si>
    <t>RO-42330</t>
  </si>
  <si>
    <t>RO-40192</t>
  </si>
  <si>
    <t>RO-40194</t>
  </si>
  <si>
    <t>RO-40193</t>
  </si>
  <si>
    <t>RO-40198</t>
  </si>
  <si>
    <t>RO-40199</t>
  </si>
  <si>
    <t>RO-40200</t>
  </si>
  <si>
    <t>RO-40201</t>
  </si>
  <si>
    <t>RO-40202</t>
  </si>
  <si>
    <t>RO-43394</t>
  </si>
  <si>
    <t>RO-42767</t>
  </si>
  <si>
    <t>RO-43901</t>
  </si>
  <si>
    <t>RO-43902</t>
  </si>
  <si>
    <t>RO-43398</t>
  </si>
  <si>
    <t>RO-43681</t>
  </si>
  <si>
    <t>RO-43886</t>
  </si>
  <si>
    <t>RO-40210</t>
  </si>
  <si>
    <t>RO-40211</t>
  </si>
  <si>
    <t>RO-40213</t>
  </si>
  <si>
    <t>RO-40216</t>
  </si>
  <si>
    <t>RO-40217</t>
  </si>
  <si>
    <t>RO-40215</t>
  </si>
  <si>
    <t>RO-40218</t>
  </si>
  <si>
    <t>RO-40219</t>
  </si>
  <si>
    <t>RO-40220</t>
  </si>
  <si>
    <t>RO-40230</t>
  </si>
  <si>
    <t>RO-40221</t>
  </si>
  <si>
    <t>RO-40222</t>
  </si>
  <si>
    <t>RO-40231</t>
  </si>
  <si>
    <t>RO-40229</t>
  </si>
  <si>
    <t>RO-40233</t>
  </si>
  <si>
    <t>RO-40232</t>
  </si>
  <si>
    <t>RO-40234</t>
  </si>
  <si>
    <t>RO-40238</t>
  </si>
  <si>
    <t>RO-40239</t>
  </si>
  <si>
    <t>RO-40240</t>
  </si>
  <si>
    <t>RO-40242</t>
  </si>
  <si>
    <t>RO-40241</t>
  </si>
  <si>
    <t>RO-40249</t>
  </si>
  <si>
    <t>RO-40251</t>
  </si>
  <si>
    <t>RO-40253</t>
  </si>
  <si>
    <t>RO-40252</t>
  </si>
  <si>
    <t>RO-40254</t>
  </si>
  <si>
    <t>RO-40255</t>
  </si>
  <si>
    <t>RO-42263</t>
  </si>
  <si>
    <t>102 - DRENAGEM</t>
  </si>
  <si>
    <t>RO-40269</t>
  </si>
  <si>
    <t>RO-40270</t>
  </si>
  <si>
    <t>RO-40271</t>
  </si>
  <si>
    <t>RO-40272</t>
  </si>
  <si>
    <t>RO-40273</t>
  </si>
  <si>
    <t>RO-40274</t>
  </si>
  <si>
    <t>RO-40275</t>
  </si>
  <si>
    <t>RO-40276</t>
  </si>
  <si>
    <t>RO-40277</t>
  </si>
  <si>
    <t>RO-40278</t>
  </si>
  <si>
    <t>RO-40279</t>
  </si>
  <si>
    <t>RO-40280</t>
  </si>
  <si>
    <t>RO-40281</t>
  </si>
  <si>
    <t>RO-40282</t>
  </si>
  <si>
    <t>RO-40283</t>
  </si>
  <si>
    <t>RO-40284</t>
  </si>
  <si>
    <t>RO-40285</t>
  </si>
  <si>
    <t>RO-40286</t>
  </si>
  <si>
    <t>RO-40287</t>
  </si>
  <si>
    <t>RO-40288</t>
  </si>
  <si>
    <t>RO-41754</t>
  </si>
  <si>
    <t>RO-41783</t>
  </si>
  <si>
    <t>RO-42197</t>
  </si>
  <si>
    <t>RO-40292</t>
  </si>
  <si>
    <t>RO-40293</t>
  </si>
  <si>
    <t>RO-40294</t>
  </si>
  <si>
    <t>RO-40295</t>
  </si>
  <si>
    <t>RO-40296</t>
  </si>
  <si>
    <t>RO-40297</t>
  </si>
  <si>
    <t>RO-40298</t>
  </si>
  <si>
    <t>RO-40299</t>
  </si>
  <si>
    <t>RO-40300</t>
  </si>
  <si>
    <t>RO-40301</t>
  </si>
  <si>
    <t>RO-40302</t>
  </si>
  <si>
    <t>RO-40303</t>
  </si>
  <si>
    <t>RO-40304</t>
  </si>
  <si>
    <t>RO-40305</t>
  </si>
  <si>
    <t>RO-40306</t>
  </si>
  <si>
    <t>RO-40307</t>
  </si>
  <si>
    <t>RO-40308</t>
  </si>
  <si>
    <t>RO-40309</t>
  </si>
  <si>
    <t>RO-40310</t>
  </si>
  <si>
    <t>RO-40311</t>
  </si>
  <si>
    <t>RO-40316</t>
  </si>
  <si>
    <t>RO-40317</t>
  </si>
  <si>
    <t>RO-40318</t>
  </si>
  <si>
    <t>RO-40319</t>
  </si>
  <si>
    <t>RO-40320</t>
  </si>
  <si>
    <t>RO-40321</t>
  </si>
  <si>
    <t>RO-40322</t>
  </si>
  <si>
    <t>RO-40323</t>
  </si>
  <si>
    <t>RO-40324</t>
  </si>
  <si>
    <t>RO-40325</t>
  </si>
  <si>
    <t>RO-40327</t>
  </si>
  <si>
    <t>RO-40328</t>
  </si>
  <si>
    <t>RO-40329</t>
  </si>
  <si>
    <t>RO-40330</t>
  </si>
  <si>
    <t>RO-40331</t>
  </si>
  <si>
    <t>RO-40332</t>
  </si>
  <si>
    <t>RO-40333</t>
  </si>
  <si>
    <t>RO-40334</t>
  </si>
  <si>
    <t>RO-40335</t>
  </si>
  <si>
    <t>RO-40342</t>
  </si>
  <si>
    <t>RO-40343</t>
  </si>
  <si>
    <t>RO-40344</t>
  </si>
  <si>
    <t>RO-40345</t>
  </si>
  <si>
    <t>RO-40346</t>
  </si>
  <si>
    <t>RO-41040</t>
  </si>
  <si>
    <t>RO-41046</t>
  </si>
  <si>
    <t>RO-41041</t>
  </si>
  <si>
    <t>RO-41047</t>
  </si>
  <si>
    <t>RO-41042</t>
  </si>
  <si>
    <t>RO-41048</t>
  </si>
  <si>
    <t>RO-41043</t>
  </si>
  <si>
    <t>RO-41049</t>
  </si>
  <si>
    <t>RO-41044</t>
  </si>
  <si>
    <t>RO-41050</t>
  </si>
  <si>
    <t>RO-41045</t>
  </si>
  <si>
    <t>RO-41051</t>
  </si>
  <si>
    <t>RO-41052</t>
  </si>
  <si>
    <t>RO-41057</t>
  </si>
  <si>
    <t>RO-41053</t>
  </si>
  <si>
    <t>RO-41058</t>
  </si>
  <si>
    <t>RO-41054</t>
  </si>
  <si>
    <t>RO-41059</t>
  </si>
  <si>
    <t>RO-41055</t>
  </si>
  <si>
    <t>RO-41060</t>
  </si>
  <si>
    <t>RO-41056</t>
  </si>
  <si>
    <t>RO-41061</t>
  </si>
  <si>
    <t>RO-41062</t>
  </si>
  <si>
    <t>RO-41067</t>
  </si>
  <si>
    <t>RO-41063</t>
  </si>
  <si>
    <t>RO-41068</t>
  </si>
  <si>
    <t>RO-41064</t>
  </si>
  <si>
    <t>RO-41069</t>
  </si>
  <si>
    <t>RO-41065</t>
  </si>
  <si>
    <t>RO-41070</t>
  </si>
  <si>
    <t>RO-41066</t>
  </si>
  <si>
    <t>RO-41071</t>
  </si>
  <si>
    <t>RO-40354</t>
  </si>
  <si>
    <t>RO-40392</t>
  </si>
  <si>
    <t>RO-40355</t>
  </si>
  <si>
    <t>RO-40393</t>
  </si>
  <si>
    <t>RO-40356</t>
  </si>
  <si>
    <t>RO-40394</t>
  </si>
  <si>
    <t>RO-40357</t>
  </si>
  <si>
    <t>RO-40395</t>
  </si>
  <si>
    <t>RO-40358</t>
  </si>
  <si>
    <t>RO-40396</t>
  </si>
  <si>
    <t>RO-40359</t>
  </si>
  <si>
    <t>RO-40397</t>
  </si>
  <si>
    <t>RO-41796</t>
  </si>
  <si>
    <t>RO-41797</t>
  </si>
  <si>
    <t>RO-40360</t>
  </si>
  <si>
    <t>RO-40398</t>
  </si>
  <si>
    <t>RO-40361</t>
  </si>
  <si>
    <t>RO-40399</t>
  </si>
  <si>
    <t>RO-40362</t>
  </si>
  <si>
    <t>RO-40400</t>
  </si>
  <si>
    <t>RO-40363</t>
  </si>
  <si>
    <t>RO-40401</t>
  </si>
  <si>
    <t>RO-40366</t>
  </si>
  <si>
    <t>RO-40404</t>
  </si>
  <si>
    <t>RO-40367</t>
  </si>
  <si>
    <t>RO-40405</t>
  </si>
  <si>
    <t>RO-40368</t>
  </si>
  <si>
    <t>RO-40406</t>
  </si>
  <si>
    <t>RO-40370</t>
  </si>
  <si>
    <t>RO-40408</t>
  </si>
  <si>
    <t>RO-40371</t>
  </si>
  <si>
    <t>RO-40409</t>
  </si>
  <si>
    <t>RO-40372</t>
  </si>
  <si>
    <t>RO-40410</t>
  </si>
  <si>
    <t>RO-40373</t>
  </si>
  <si>
    <t>RO-40411</t>
  </si>
  <si>
    <t>RO-43343</t>
  </si>
  <si>
    <t>RO-40412</t>
  </si>
  <si>
    <t>RO-40375</t>
  </si>
  <si>
    <t>RO-40414</t>
  </si>
  <si>
    <t>RO-40376</t>
  </si>
  <si>
    <t>RO-40415</t>
  </si>
  <si>
    <t>RO-40388</t>
  </si>
  <si>
    <t>RO-40416</t>
  </si>
  <si>
    <t>RO-40389</t>
  </si>
  <si>
    <t>RO-40417</t>
  </si>
  <si>
    <t>RO-40429</t>
  </si>
  <si>
    <t>RO-40453</t>
  </si>
  <si>
    <t>RO-40431</t>
  </si>
  <si>
    <t>RO-40455</t>
  </si>
  <si>
    <t>RO-40432</t>
  </si>
  <si>
    <t>RO-40456</t>
  </si>
  <si>
    <t>RO-40433</t>
  </si>
  <si>
    <t>RO-40457</t>
  </si>
  <si>
    <t>RO-40434</t>
  </si>
  <si>
    <t>RO-40458</t>
  </si>
  <si>
    <t>RO-40435</t>
  </si>
  <si>
    <t>RO-40459</t>
  </si>
  <si>
    <t>RO-40436</t>
  </si>
  <si>
    <t>RO-40460</t>
  </si>
  <si>
    <t>RO-40437</t>
  </si>
  <si>
    <t>RO-40461</t>
  </si>
  <si>
    <t>RO-40438</t>
  </si>
  <si>
    <t>RO-40462</t>
  </si>
  <si>
    <t>RO-40439</t>
  </si>
  <si>
    <t>RO-40463</t>
  </si>
  <si>
    <t>RO-40440</t>
  </si>
  <si>
    <t>RO-40464</t>
  </si>
  <si>
    <t>RO-40441</t>
  </si>
  <si>
    <t>RO-40465</t>
  </si>
  <si>
    <t>RO-40442</t>
  </si>
  <si>
    <t>RO-40466</t>
  </si>
  <si>
    <t>RO-40443</t>
  </si>
  <si>
    <t>RO-40467</t>
  </si>
  <si>
    <t>RO-40444</t>
  </si>
  <si>
    <t>RO-40469</t>
  </si>
  <si>
    <t>RO-40445</t>
  </si>
  <si>
    <t>RO-41798</t>
  </si>
  <si>
    <t>RO-40447</t>
  </si>
  <si>
    <t>RO-40471</t>
  </si>
  <si>
    <t>RO-40483</t>
  </si>
  <si>
    <t>RO-40504</t>
  </si>
  <si>
    <t>RO-42271</t>
  </si>
  <si>
    <t>RO-42272</t>
  </si>
  <si>
    <t>RO-40494</t>
  </si>
  <si>
    <t>RO-40505</t>
  </si>
  <si>
    <t>RO-41799</t>
  </si>
  <si>
    <t>RO-44766</t>
  </si>
  <si>
    <t>RO-40485</t>
  </si>
  <si>
    <t>RO-40496</t>
  </si>
  <si>
    <t>RO-40486</t>
  </si>
  <si>
    <t>RO-40497</t>
  </si>
  <si>
    <t>RO-40487</t>
  </si>
  <si>
    <t>RO-40498</t>
  </si>
  <si>
    <t>RO-40492</t>
  </si>
  <si>
    <t>RO-40507</t>
  </si>
  <si>
    <t>RO-40500</t>
  </si>
  <si>
    <t>RO-40509</t>
  </si>
  <si>
    <t>RO-40377</t>
  </si>
  <si>
    <t>RO-40418</t>
  </si>
  <si>
    <t>RO-40378</t>
  </si>
  <si>
    <t>RO-40419</t>
  </si>
  <si>
    <t>RO-40379</t>
  </si>
  <si>
    <t>RO-40420</t>
  </si>
  <si>
    <t>RO-40380</t>
  </si>
  <si>
    <t>RO-40421</t>
  </si>
  <si>
    <t>RO-40381</t>
  </si>
  <si>
    <t>RO-40422</t>
  </si>
  <si>
    <t>RO-40382</t>
  </si>
  <si>
    <t>RO-40423</t>
  </si>
  <si>
    <t>RO-40383</t>
  </si>
  <si>
    <t>RO-40424</t>
  </si>
  <si>
    <t>RO-40384</t>
  </si>
  <si>
    <t>RO-40425</t>
  </si>
  <si>
    <t>RO-40385</t>
  </si>
  <si>
    <t>RO-40426</t>
  </si>
  <si>
    <t>RO-40448</t>
  </si>
  <si>
    <t>RO-40472</t>
  </si>
  <si>
    <t>RO-40450</t>
  </si>
  <si>
    <t>RO-40474</t>
  </si>
  <si>
    <t>RO-40451</t>
  </si>
  <si>
    <t>RO-40475</t>
  </si>
  <si>
    <t>RO-42820</t>
  </si>
  <si>
    <t>RO-42821</t>
  </si>
  <si>
    <t>RO-40452</t>
  </si>
  <si>
    <t>RO-40476</t>
  </si>
  <si>
    <t>RO-40488</t>
  </si>
  <si>
    <t>RO-40501</t>
  </si>
  <si>
    <t>RO-40478</t>
  </si>
  <si>
    <t>RO-40503</t>
  </si>
  <si>
    <t>RO-40519</t>
  </si>
  <si>
    <t>RO-40520</t>
  </si>
  <si>
    <t>RO-40521</t>
  </si>
  <si>
    <t>RO-40522</t>
  </si>
  <si>
    <t>RO-40523</t>
  </si>
  <si>
    <t>RO-40524</t>
  </si>
  <si>
    <t>RO-40525</t>
  </si>
  <si>
    <t>RO-40526</t>
  </si>
  <si>
    <t>RO-40527</t>
  </si>
  <si>
    <t>RO-40529</t>
  </si>
  <si>
    <t>RO-40530</t>
  </si>
  <si>
    <t>RO-40528</t>
  </si>
  <si>
    <t>RO-40532</t>
  </si>
  <si>
    <t>RO-40533</t>
  </si>
  <si>
    <t>RO-40531</t>
  </si>
  <si>
    <t>RO-40535</t>
  </si>
  <si>
    <t>RO-40534</t>
  </si>
  <si>
    <t>RO-40536</t>
  </si>
  <si>
    <t>RO-40537</t>
  </si>
  <si>
    <t>RO-40538</t>
  </si>
  <si>
    <t>RO-40539</t>
  </si>
  <si>
    <t>RO-40540</t>
  </si>
  <si>
    <t>RO-40541</t>
  </si>
  <si>
    <t>RO-40542</t>
  </si>
  <si>
    <t>RO-40543</t>
  </si>
  <si>
    <t>RO-40544</t>
  </si>
  <si>
    <t>RO-40546</t>
  </si>
  <si>
    <t>RO-40547</t>
  </si>
  <si>
    <t>RO-40545</t>
  </si>
  <si>
    <t>RO-40549</t>
  </si>
  <si>
    <t>RO-40550</t>
  </si>
  <si>
    <t>RO-40548</t>
  </si>
  <si>
    <t>RO-40552</t>
  </si>
  <si>
    <t>RO-40551</t>
  </si>
  <si>
    <t>RO-40554</t>
  </si>
  <si>
    <t>RO-40555</t>
  </si>
  <si>
    <t>RO-40556</t>
  </si>
  <si>
    <t>RO-40557</t>
  </si>
  <si>
    <t>RO-40558</t>
  </si>
  <si>
    <t>RO-40559</t>
  </si>
  <si>
    <t>RO-40560</t>
  </si>
  <si>
    <t>RO-40561</t>
  </si>
  <si>
    <t>RO-40562</t>
  </si>
  <si>
    <t>RO-40564</t>
  </si>
  <si>
    <t>RO-40565</t>
  </si>
  <si>
    <t>RO-40563</t>
  </si>
  <si>
    <t>RO-40567</t>
  </si>
  <si>
    <t>RO-40568</t>
  </si>
  <si>
    <t>RO-40566</t>
  </si>
  <si>
    <t>RO-40570</t>
  </si>
  <si>
    <t>RO-40569</t>
  </si>
  <si>
    <t>RO-40514</t>
  </si>
  <si>
    <t>RO-40571</t>
  </si>
  <si>
    <t>RO-40572</t>
  </si>
  <si>
    <t>RO-40573</t>
  </si>
  <si>
    <t>RO-40574</t>
  </si>
  <si>
    <t>RO-40575</t>
  </si>
  <si>
    <t>RO-40576</t>
  </si>
  <si>
    <t>RO-40577</t>
  </si>
  <si>
    <t>RO-40578</t>
  </si>
  <si>
    <t>RO-40579</t>
  </si>
  <si>
    <t>RO-40580</t>
  </si>
  <si>
    <t>RO-40581</t>
  </si>
  <si>
    <t>RO-40582</t>
  </si>
  <si>
    <t>RO-40583</t>
  </si>
  <si>
    <t>RO-40584</t>
  </si>
  <si>
    <t>RO-40585</t>
  </si>
  <si>
    <t>RO-40586</t>
  </si>
  <si>
    <t>RO-40587</t>
  </si>
  <si>
    <t>RO-40588</t>
  </si>
  <si>
    <t>RO-40589</t>
  </si>
  <si>
    <t>RO-40590</t>
  </si>
  <si>
    <t>RO-40591</t>
  </si>
  <si>
    <t>RO-40592</t>
  </si>
  <si>
    <t>RO-40593</t>
  </si>
  <si>
    <t>RO-40594</t>
  </si>
  <si>
    <t>RO-40595</t>
  </si>
  <si>
    <t>RO-40596</t>
  </si>
  <si>
    <t>RO-40597</t>
  </si>
  <si>
    <t>RO-40598</t>
  </si>
  <si>
    <t>RO-40599</t>
  </si>
  <si>
    <t>RO-40600</t>
  </si>
  <si>
    <t>RO-40601</t>
  </si>
  <si>
    <t>RO-40602</t>
  </si>
  <si>
    <t>RO-40603</t>
  </si>
  <si>
    <t>RO-40604</t>
  </si>
  <si>
    <t>RO-40605</t>
  </si>
  <si>
    <t>RO-40606</t>
  </si>
  <si>
    <t>RO-40607</t>
  </si>
  <si>
    <t>RO-40608</t>
  </si>
  <si>
    <t>RO-40609</t>
  </si>
  <si>
    <t>RO-40610</t>
  </si>
  <si>
    <t>RO-40613</t>
  </si>
  <si>
    <t>RO-40614</t>
  </si>
  <si>
    <t>RO-40615</t>
  </si>
  <si>
    <t>RO-40616</t>
  </si>
  <si>
    <t>RO-40617</t>
  </si>
  <si>
    <t>RO-40618</t>
  </si>
  <si>
    <t>RO-40619</t>
  </si>
  <si>
    <t>RO-40620</t>
  </si>
  <si>
    <t>RO-40621</t>
  </si>
  <si>
    <t>RO-40622</t>
  </si>
  <si>
    <t>RO-40623</t>
  </si>
  <si>
    <t>RO-40624</t>
  </si>
  <si>
    <t>RO-40625</t>
  </si>
  <si>
    <t>RO-40626</t>
  </si>
  <si>
    <t>RO-40627</t>
  </si>
  <si>
    <t>RO-40628</t>
  </si>
  <si>
    <t>RO-40629</t>
  </si>
  <si>
    <t>RO-40630</t>
  </si>
  <si>
    <t>RO-40631</t>
  </si>
  <si>
    <t>RO-40632</t>
  </si>
  <si>
    <t>RO-40633</t>
  </si>
  <si>
    <t>RO-40634</t>
  </si>
  <si>
    <t>RO-40647</t>
  </si>
  <si>
    <t>RO-40648</t>
  </si>
  <si>
    <t>RO-40649</t>
  </si>
  <si>
    <t>RO-40650</t>
  </si>
  <si>
    <t>RO-40651</t>
  </si>
  <si>
    <t>RO-40652</t>
  </si>
  <si>
    <t>RO-40653</t>
  </si>
  <si>
    <t>RO-40654</t>
  </si>
  <si>
    <t>RO-40655</t>
  </si>
  <si>
    <t>RO-40656</t>
  </si>
  <si>
    <t>RO-40657</t>
  </si>
  <si>
    <t>RO-40658</t>
  </si>
  <si>
    <t>RO-40659</t>
  </si>
  <si>
    <t>RO-40660</t>
  </si>
  <si>
    <t>RO-40661</t>
  </si>
  <si>
    <t>RO-40662</t>
  </si>
  <si>
    <t>RO-40663</t>
  </si>
  <si>
    <t>RO-40664</t>
  </si>
  <si>
    <t>RO-40665</t>
  </si>
  <si>
    <t>RO-40666</t>
  </si>
  <si>
    <t>RO-40667</t>
  </si>
  <si>
    <t>RO-40668</t>
  </si>
  <si>
    <t>RO-40669</t>
  </si>
  <si>
    <t>RO-40670</t>
  </si>
  <si>
    <t>RO-40638</t>
  </si>
  <si>
    <t>RO-40553</t>
  </si>
  <si>
    <t>RO-42379</t>
  </si>
  <si>
    <t>RO-42380</t>
  </si>
  <si>
    <t>RO-42910</t>
  </si>
  <si>
    <t>RO-42911</t>
  </si>
  <si>
    <t>RO-40925</t>
  </si>
  <si>
    <t>RO-43467</t>
  </si>
  <si>
    <t>RO-40928</t>
  </si>
  <si>
    <t>RO-40930</t>
  </si>
  <si>
    <t>RO-40935</t>
  </si>
  <si>
    <t>RO-40955</t>
  </si>
  <si>
    <t>RO-40956</t>
  </si>
  <si>
    <t>RO-43118</t>
  </si>
  <si>
    <t>RO-40988</t>
  </si>
  <si>
    <t>RO-40942</t>
  </si>
  <si>
    <t>RO-42808</t>
  </si>
  <si>
    <t>RO-42935</t>
  </si>
  <si>
    <t>RO-42838</t>
  </si>
  <si>
    <t>RO-43276</t>
  </si>
  <si>
    <t>RO-40953</t>
  </si>
  <si>
    <t>RO-40984</t>
  </si>
  <si>
    <t>RO-40974</t>
  </si>
  <si>
    <t>RO-40975</t>
  </si>
  <si>
    <t>RO-40976</t>
  </si>
  <si>
    <t>RO-40977</t>
  </si>
  <si>
    <t>RO-40978</t>
  </si>
  <si>
    <t>RO-43310</t>
  </si>
  <si>
    <t>RO-40980</t>
  </si>
  <si>
    <t>RO-40981</t>
  </si>
  <si>
    <t>RO-43147</t>
  </si>
  <si>
    <t>RO-40982</t>
  </si>
  <si>
    <t>RO-41030</t>
  </si>
  <si>
    <t>RO-41031</t>
  </si>
  <si>
    <t>RO-41028</t>
  </si>
  <si>
    <t>RO-41029</t>
  </si>
  <si>
    <t>RO-42920</t>
  </si>
  <si>
    <t>RO-41033</t>
  </si>
  <si>
    <t>RO-41037</t>
  </si>
  <si>
    <t>RO-41034</t>
  </si>
  <si>
    <t>103 - PAVIMENTAÇÃO</t>
  </si>
  <si>
    <t>RO-42650</t>
  </si>
  <si>
    <t>RO-42643</t>
  </si>
  <si>
    <t>RO-43833</t>
  </si>
  <si>
    <t>RO-41079</t>
  </si>
  <si>
    <t>RO-41081</t>
  </si>
  <si>
    <t>RO-41083</t>
  </si>
  <si>
    <t>RO-41082</t>
  </si>
  <si>
    <t>RO-41087</t>
  </si>
  <si>
    <t>RO-41093</t>
  </si>
  <si>
    <t>RO-41092</t>
  </si>
  <si>
    <t>RO-43112</t>
  </si>
  <si>
    <t>RO-42280</t>
  </si>
  <si>
    <t>RO-43195</t>
  </si>
  <si>
    <t>RO-41104</t>
  </si>
  <si>
    <t>RO-41135</t>
  </si>
  <si>
    <t>RO-43113</t>
  </si>
  <si>
    <t>RO-42395</t>
  </si>
  <si>
    <t>RO-41098</t>
  </si>
  <si>
    <t>RO-44242</t>
  </si>
  <si>
    <t>RO-42186</t>
  </si>
  <si>
    <t>RO-43164</t>
  </si>
  <si>
    <t>RO-41163</t>
  </si>
  <si>
    <t>RO-43165</t>
  </si>
  <si>
    <t>RO-43170</t>
  </si>
  <si>
    <t>RO-41144</t>
  </si>
  <si>
    <t>RO-41113</t>
  </si>
  <si>
    <t>RO-41138</t>
  </si>
  <si>
    <t>RO-41137</t>
  </si>
  <si>
    <t>RO-44461</t>
  </si>
  <si>
    <t>RO-43836</t>
  </si>
  <si>
    <t>RO-41688</t>
  </si>
  <si>
    <t>RO-43859</t>
  </si>
  <si>
    <t>RO-41164</t>
  </si>
  <si>
    <t>RO-41165</t>
  </si>
  <si>
    <t>RO-41166</t>
  </si>
  <si>
    <t>RO-41167</t>
  </si>
  <si>
    <t>RO-41168</t>
  </si>
  <si>
    <t>RO-41172</t>
  </si>
  <si>
    <t>RO-43449</t>
  </si>
  <si>
    <t>RO-41173</t>
  </si>
  <si>
    <t>RO-42664</t>
  </si>
  <si>
    <t>RO-41170</t>
  </si>
  <si>
    <t>RO-41171</t>
  </si>
  <si>
    <t>RO-41177</t>
  </si>
  <si>
    <t>RO-41186</t>
  </si>
  <si>
    <t>RO-43829</t>
  </si>
  <si>
    <t>RO-42208</t>
  </si>
  <si>
    <t>RO-41178</t>
  </si>
  <si>
    <t>RO-42649</t>
  </si>
  <si>
    <t>RO-42831</t>
  </si>
  <si>
    <t>RO-43228</t>
  </si>
  <si>
    <t>RO-43402</t>
  </si>
  <si>
    <t>RO-42938</t>
  </si>
  <si>
    <t>RO-43327</t>
  </si>
  <si>
    <t>RO-43422</t>
  </si>
  <si>
    <t>RO-43326</t>
  </si>
  <si>
    <t>RO-41204</t>
  </si>
  <si>
    <t>RO-41207</t>
  </si>
  <si>
    <t>RO-43971</t>
  </si>
  <si>
    <t>RO-41208</t>
  </si>
  <si>
    <t>RO-41773</t>
  </si>
  <si>
    <t>RO-41209</t>
  </si>
  <si>
    <t>RO-41212</t>
  </si>
  <si>
    <t>RO-41211</t>
  </si>
  <si>
    <t>105 - PAVIMENTAÇÃO CONCRETO</t>
  </si>
  <si>
    <t>RO-43473</t>
  </si>
  <si>
    <t>RO-42387</t>
  </si>
  <si>
    <t>RO-43415</t>
  </si>
  <si>
    <t>106 - SINALIZAÇÃO HORIZONTAL E VERTICAL</t>
  </si>
  <si>
    <t>RO-41228</t>
  </si>
  <si>
    <t>RO-41229</t>
  </si>
  <si>
    <t>RO-41230</t>
  </si>
  <si>
    <t>RO-41231</t>
  </si>
  <si>
    <t>RO-43269</t>
  </si>
  <si>
    <t>RO-42215</t>
  </si>
  <si>
    <t>RO-42399</t>
  </si>
  <si>
    <t>RO-42198</t>
  </si>
  <si>
    <t>RO-41237</t>
  </si>
  <si>
    <t>RO-41239</t>
  </si>
  <si>
    <t>RO-41240</t>
  </si>
  <si>
    <t>RO-41243</t>
  </si>
  <si>
    <t>RO-41779</t>
  </si>
  <si>
    <t>RO-41227</t>
  </si>
  <si>
    <t>RO-41841</t>
  </si>
  <si>
    <t>RO-41842</t>
  </si>
  <si>
    <t>RO-41843</t>
  </si>
  <si>
    <t>RO-41844</t>
  </si>
  <si>
    <t>RO-42193</t>
  </si>
  <si>
    <t>RO-42196</t>
  </si>
  <si>
    <t>RO-42210</t>
  </si>
  <si>
    <t>RO-42194</t>
  </si>
  <si>
    <t>RO-42195</t>
  </si>
  <si>
    <t>RO-42977</t>
  </si>
  <si>
    <t>RO-42978</t>
  </si>
  <si>
    <t>RO-42979</t>
  </si>
  <si>
    <t>RO-42980</t>
  </si>
  <si>
    <t>RO-42981</t>
  </si>
  <si>
    <t>RO-44586</t>
  </si>
  <si>
    <t>RO-42983</t>
  </si>
  <si>
    <t>RO-44777</t>
  </si>
  <si>
    <t>RO-44585</t>
  </si>
  <si>
    <t>RO-42878</t>
  </si>
  <si>
    <t>RO-42879</t>
  </si>
  <si>
    <t>RO-42880</t>
  </si>
  <si>
    <t>RO-42881</t>
  </si>
  <si>
    <t>RO-42887</t>
  </si>
  <si>
    <t>RO-42882</t>
  </si>
  <si>
    <t>RO-42885</t>
  </si>
  <si>
    <t>RO-42886</t>
  </si>
  <si>
    <t>RO-42883</t>
  </si>
  <si>
    <t>RO-42884</t>
  </si>
  <si>
    <t>RO-43226</t>
  </si>
  <si>
    <t>RO-43014</t>
  </si>
  <si>
    <t>RO-42830</t>
  </si>
  <si>
    <t>RO-42829</t>
  </si>
  <si>
    <t>107 - CONSERVAÇÃO</t>
  </si>
  <si>
    <t>RO-41292</t>
  </si>
  <si>
    <t>RO-41293</t>
  </si>
  <si>
    <t>RO-41295</t>
  </si>
  <si>
    <t>RO-41296</t>
  </si>
  <si>
    <t>RO-41388</t>
  </si>
  <si>
    <t>RO-43246</t>
  </si>
  <si>
    <t>RO-41278</t>
  </si>
  <si>
    <t>RO-41279</t>
  </si>
  <si>
    <t>RO-41288</t>
  </si>
  <si>
    <t>RO-41291</t>
  </si>
  <si>
    <t>RO-42216</t>
  </si>
  <si>
    <t>RO-42282</t>
  </si>
  <si>
    <t>RO-41763</t>
  </si>
  <si>
    <t>RO-41379</t>
  </si>
  <si>
    <t>RO-41387</t>
  </si>
  <si>
    <t>RO-42283</t>
  </si>
  <si>
    <t>RO-41396</t>
  </si>
  <si>
    <t>RO-41399</t>
  </si>
  <si>
    <t>RO-41400</t>
  </si>
  <si>
    <t>RO-41401</t>
  </si>
  <si>
    <t>RO-41402</t>
  </si>
  <si>
    <t>RO-41404</t>
  </si>
  <si>
    <t>RO-41781</t>
  </si>
  <si>
    <t>RO-41732</t>
  </si>
  <si>
    <t>RO-41297</t>
  </si>
  <si>
    <t>RO-41300</t>
  </si>
  <si>
    <t>RO-42874</t>
  </si>
  <si>
    <t>RO-42875</t>
  </si>
  <si>
    <t>RO-42876</t>
  </si>
  <si>
    <t>RO-42877</t>
  </si>
  <si>
    <t>RO-41316</t>
  </si>
  <si>
    <t>RO-43273</t>
  </si>
  <si>
    <t>RO-41321</t>
  </si>
  <si>
    <t>RO-41329</t>
  </si>
  <si>
    <t>RO-44505</t>
  </si>
  <si>
    <t>RO-44638</t>
  </si>
  <si>
    <t>RO-41320</t>
  </si>
  <si>
    <t>RO-43439</t>
  </si>
  <si>
    <t>RO-41334</t>
  </si>
  <si>
    <t>RO-41336</t>
  </si>
  <si>
    <t>RO-41337</t>
  </si>
  <si>
    <t>RO-41338</t>
  </si>
  <si>
    <t>RO-41339</t>
  </si>
  <si>
    <t>RO-41340</t>
  </si>
  <si>
    <t>RO-41341</t>
  </si>
  <si>
    <t>RO-41342</t>
  </si>
  <si>
    <t>RO-41343</t>
  </si>
  <si>
    <t>RO-41344</t>
  </si>
  <si>
    <t>RO-41345</t>
  </si>
  <si>
    <t>RO-41346</t>
  </si>
  <si>
    <t>RO-41347</t>
  </si>
  <si>
    <t>RO-41348</t>
  </si>
  <si>
    <t>RO-41349</t>
  </si>
  <si>
    <t>RO-41350</t>
  </si>
  <si>
    <t>RO-41351</t>
  </si>
  <si>
    <t>RO-41352</t>
  </si>
  <si>
    <t>RO-41353</t>
  </si>
  <si>
    <t>RO-41354</t>
  </si>
  <si>
    <t>RO-41355</t>
  </si>
  <si>
    <t>RO-41356</t>
  </si>
  <si>
    <t>RO-41357</t>
  </si>
  <si>
    <t>RO-41358</t>
  </si>
  <si>
    <t>RO-41359</t>
  </si>
  <si>
    <t>RO-41360</t>
  </si>
  <si>
    <t>RO-41361</t>
  </si>
  <si>
    <t>RO-41362</t>
  </si>
  <si>
    <t>RO-41363</t>
  </si>
  <si>
    <t>RO-41364</t>
  </si>
  <si>
    <t>RO-41365</t>
  </si>
  <si>
    <t>RO-41366</t>
  </si>
  <si>
    <t>RO-41367</t>
  </si>
  <si>
    <t>RO-41368</t>
  </si>
  <si>
    <t>RO-41369</t>
  </si>
  <si>
    <t>RO-41370</t>
  </si>
  <si>
    <t>RO-41371</t>
  </si>
  <si>
    <t>RO-41372</t>
  </si>
  <si>
    <t>RO-41373</t>
  </si>
  <si>
    <t>RO-41374</t>
  </si>
  <si>
    <t>RO-41375</t>
  </si>
  <si>
    <t>RO-41376</t>
  </si>
  <si>
    <t>108 - OBRAS DE ARTE ESPECIAIS</t>
  </si>
  <si>
    <t>RO-41596</t>
  </si>
  <si>
    <t>RO-41599</t>
  </si>
  <si>
    <t>RO-43107</t>
  </si>
  <si>
    <t>RO-41602</t>
  </si>
  <si>
    <t>RO-42445</t>
  </si>
  <si>
    <t>RO-42418</t>
  </si>
  <si>
    <t>RO-43247</t>
  </si>
  <si>
    <t>RO-41762</t>
  </si>
  <si>
    <t>RO-41621</t>
  </si>
  <si>
    <t>RO-41634</t>
  </si>
  <si>
    <t>RO-41626</t>
  </si>
  <si>
    <t>RO-42415</t>
  </si>
  <si>
    <t>RO-41622</t>
  </si>
  <si>
    <t>RO-41623</t>
  </si>
  <si>
    <t>RO-41624</t>
  </si>
  <si>
    <t>RO-41625</t>
  </si>
  <si>
    <t>RO-41627</t>
  </si>
  <si>
    <t>RO-41628</t>
  </si>
  <si>
    <t>RO-41630</t>
  </si>
  <si>
    <t>RO-41632</t>
  </si>
  <si>
    <t>RO-41633</t>
  </si>
  <si>
    <t>RO-44908</t>
  </si>
  <si>
    <t>RO-42412</t>
  </si>
  <si>
    <t>RO-42442</t>
  </si>
  <si>
    <t>RO-42455</t>
  </si>
  <si>
    <t>RO-42413</t>
  </si>
  <si>
    <t>RO-43462</t>
  </si>
  <si>
    <t>RO-42811</t>
  </si>
  <si>
    <t>RO-43871</t>
  </si>
  <si>
    <t>RO-43568</t>
  </si>
  <si>
    <t>RO-41429</t>
  </si>
  <si>
    <t>RO-41431</t>
  </si>
  <si>
    <t>RO-41432</t>
  </si>
  <si>
    <t>RO-41614</t>
  </si>
  <si>
    <t>RO-41435</t>
  </si>
  <si>
    <t>RO-41443</t>
  </si>
  <si>
    <t>RO-43047</t>
  </si>
  <si>
    <t>RO-43456</t>
  </si>
  <si>
    <t>RO-42426</t>
  </si>
  <si>
    <t>RO-41453</t>
  </si>
  <si>
    <t>RO-41454</t>
  </si>
  <si>
    <t>RO-41455</t>
  </si>
  <si>
    <t>RO-41456</t>
  </si>
  <si>
    <t>RO-41457</t>
  </si>
  <si>
    <t>RO-41458</t>
  </si>
  <si>
    <t>RO-41459</t>
  </si>
  <si>
    <t>RO-41460</t>
  </si>
  <si>
    <t>RO-41461</t>
  </si>
  <si>
    <t>RO-41463</t>
  </si>
  <si>
    <t>RO-41464</t>
  </si>
  <si>
    <t>RO-41466</t>
  </si>
  <si>
    <t>RO-41465</t>
  </si>
  <si>
    <t>RO-41467</t>
  </si>
  <si>
    <t>RO-41469</t>
  </si>
  <si>
    <t>RO-41470</t>
  </si>
  <si>
    <t>RO-41473</t>
  </si>
  <si>
    <t>RO-41475</t>
  </si>
  <si>
    <t>RO-41476</t>
  </si>
  <si>
    <t>RO-41482</t>
  </si>
  <si>
    <t>RO-41479</t>
  </si>
  <si>
    <t>RO-41648</t>
  </si>
  <si>
    <t>RO-41481</t>
  </si>
  <si>
    <t>RO-41493</t>
  </si>
  <si>
    <t>RO-41494</t>
  </si>
  <si>
    <t>RO-41495</t>
  </si>
  <si>
    <t>RO-41496</t>
  </si>
  <si>
    <t>RO-42416</t>
  </si>
  <si>
    <t>RO-45041</t>
  </si>
  <si>
    <t>RO-42417</t>
  </si>
  <si>
    <t>RO-42456</t>
  </si>
  <si>
    <t>RO-42467</t>
  </si>
  <si>
    <t>RO-41502</t>
  </si>
  <si>
    <t>RO-41544</t>
  </si>
  <si>
    <t>RO-42285</t>
  </si>
  <si>
    <t>RO-41552</t>
  </si>
  <si>
    <t>RO-41651</t>
  </si>
  <si>
    <t>RO-41653</t>
  </si>
  <si>
    <t>RO-41652</t>
  </si>
  <si>
    <t>RO-42425</t>
  </si>
  <si>
    <t>RO-41575</t>
  </si>
  <si>
    <t>RO-41582</t>
  </si>
  <si>
    <t>RO-41557</t>
  </si>
  <si>
    <t>RO-41558</t>
  </si>
  <si>
    <t>RO-41559</t>
  </si>
  <si>
    <t>RO-41565</t>
  </si>
  <si>
    <t>RO-40989</t>
  </si>
  <si>
    <t>RO-41657</t>
  </si>
  <si>
    <t>RO-41569</t>
  </si>
  <si>
    <t>RO-41570</t>
  </si>
  <si>
    <t>RO-41571</t>
  </si>
  <si>
    <t>RO-41578</t>
  </si>
  <si>
    <t>RO-42430</t>
  </si>
  <si>
    <t>RO-41581</t>
  </si>
  <si>
    <t>RO-41584</t>
  </si>
  <si>
    <t>RO-42476</t>
  </si>
  <si>
    <t>RO-42994</t>
  </si>
  <si>
    <t>RO-41586</t>
  </si>
  <si>
    <t>RO-41587</t>
  </si>
  <si>
    <t>RO-41591</t>
  </si>
  <si>
    <t>RO-41592</t>
  </si>
  <si>
    <t>RO-41589</t>
  </si>
  <si>
    <t>RO-41588</t>
  </si>
  <si>
    <t>RO-41590</t>
  </si>
  <si>
    <t>RO-41594</t>
  </si>
  <si>
    <t>RO-41593</t>
  </si>
  <si>
    <t>109 - ÍNDICE NACIONAL DE CONSTRUÇÃO CIVIL</t>
  </si>
  <si>
    <t>RO-41664</t>
  </si>
  <si>
    <t>RO-41665</t>
  </si>
  <si>
    <t>RO-41662</t>
  </si>
  <si>
    <t>RO-41661</t>
  </si>
  <si>
    <t>VEÍCULO TIPO GOL 1.6, QUATRO PORTAS, OU SIMILAR, COM MOTORISTA</t>
  </si>
  <si>
    <t>VEÍCULO TIPO GOL 1.6, QUATRO PORTAS, OU SIMILAR, SEM MOTORISTA</t>
  </si>
  <si>
    <t>VEÍCULO TIPO KOMBI OU SIMILAR COM MOTORISTA</t>
  </si>
  <si>
    <t>VEÍCULO TIPO KOMBI OU SIMILAR, SEM MOTORISTA</t>
  </si>
  <si>
    <t>DESMATAMENTO, DESTOCAMENTO E LIMPEZA DE ÁRVORES, ARBUSTOS E VEGETAÇÃO RASTEIRA. (EXECUÇÃO NA ESPESSURA DE ATÉ 30CM, INCLUINDO REMANEJAMENTO PARA FORA DA LINHA DE OFFSETS E ACERTO DO MATERIAL)</t>
  </si>
  <si>
    <t>CORTE DE ÁRVORE NATIVA COM MOTO-SERRA  0,15M =&lt; Ø &lt; 0,30M - ATÉ 1.000 UNIDADES</t>
  </si>
  <si>
    <t>CORTE DE ÁRVORE NATIVA COM MOTO-SERRA  0,15M =&lt; Ø &lt; 0,30M - ACIMA DE 1.000 UNIDADES</t>
  </si>
  <si>
    <t>CORTE DE ÁRVORE NATIVA COM MOTO-SERRA   Ø &gt;= 0,30M - ACIMA DE 1.000 UNIDADES</t>
  </si>
  <si>
    <t>RASPAGEM E LIMPEZA DE VEGETAÇÃO COM REGULARIZAÇÃO DO TERRENO</t>
  </si>
  <si>
    <t>REMOÇÃO, TRANSPORTE E ESPALHAMENTO DE SOLO MOLE. DISTÂNCIA MÉDIA DE TRANSPORTE  &lt;= 200 M</t>
  </si>
  <si>
    <t>REMOÇÃO, TRANSPORTE E ESPALHAMENTO DE SOLO MOLE. DISTÂNCIA MÉDIA DE TRANSPORTE  DE 201 A 400 M</t>
  </si>
  <si>
    <t>REMOÇÃO, TRANSPORTE E ESPALHAMENTO DE SOLO MOLE. DISTÂNCIA MÉDIA DE TRANSPORTE  DE 401 A 600 M</t>
  </si>
  <si>
    <t>REMOÇÃO, TRANSPORTE E ESPALHAMENTO DE SOLO MOLE. DISTÂNCIA MÉDIA DE TRANSPORTE  DE 601 A 800 M</t>
  </si>
  <si>
    <t>REMOÇÃO, TRANSPORTE E ESPALHAMENTO DE SOLO MOLE. DISTÂNCIA MÉDIA DE TRANSPORTE  DE 801 A 1.000 M</t>
  </si>
  <si>
    <t>REMOÇÃO, TRANSPORTE E ESPALHAMENTO DE SOLO MOLE. DISTÂNCIA MÉDIA DE TRANSPORTE  DE 1.001 A 1.500 M</t>
  </si>
  <si>
    <t>REMOÇÃO, TRANSPORTE E ESPALHAMENTO DE SOLO MOLE. DISTÂNCIA MÉDIA DE TRANSPORTE  DE 1.501 A 2.000 M</t>
  </si>
  <si>
    <t>REMOÇÃO, TRANSPORTE E ESPALHAMENTO DE SOLO MOLE. DISTÂNCIA MÉDIA DE TRANSPORTE  DE 2.001 A 3.000 M</t>
  </si>
  <si>
    <t>REMOÇÃO, TRANSPORTE E ESPALHAMENTO DE SOLO MOLE. DISTÂNCIA MÉDIA DE TRANSPORTE DE 3.001 A 4.000 M</t>
  </si>
  <si>
    <t>ESCAVAÇÃO, CARGA, DESCARGA, ESPALHAMENTO E TRANSPORTE DE MATERIAL DE 1ª CATEGORIA, COM MOTOSCRAPER. DISTÂNCIA MÉDIA DE TRANSPORTE  &lt;= 200 M</t>
  </si>
  <si>
    <t>ESCAVAÇÃO, CARGA, DESCARGA, ESPALHAMENTO E TRANSPORTE DE MATERIAL DE 1ª CATEGORIA, COM MOTOSCRAPER. DISTÂNCIA MÉDIA DE TRANSPORTE  DE 201 A 400 M</t>
  </si>
  <si>
    <t>ESCAVAÇÃO, CARGA, DESCARGA, ESPALHAMENTO E TRANSPORTE DE MATERIAL DE 1ª CATEGORIA, COM MOTOSCRAPER. DISTÂNCIA MÉDIA DE TRANSPORTE  DE 401 A 600 M</t>
  </si>
  <si>
    <t>ESCAVAÇÃO, CARGA, DESCARGA, ESPALHAMENTO E TRANSPORTE DE MATERIAL DE 1ª CATEGORIA, COM MOTOSCRAPER. DISTÂNCIA MÉDIA DE TRANSPORTE  DE 601 A 800 M</t>
  </si>
  <si>
    <t>ESCAVAÇÃO, CARGA, DESCARGA, ESPALHAMENTO E TRANSPORTE DE MATERIAL DE 1ª CATEGORIA, COM MOTOSCRAPER. DISTÂNCIA MÉDIA DE TRANSPORTE  DE 801 A 1.000 M</t>
  </si>
  <si>
    <t>ESCAVAÇÃO, CARGA, DESCARGA, ESPALHAMENTO E TRANSPORTE DE MATERIAL DE  2ª CATEGORIA COM MOTOSCRAPER. DISTÂNCIA MÉDIA DE TRANSPORTE  DE 0 A 200 M</t>
  </si>
  <si>
    <t>ESCAVAÇÃO, CARGA, DESCARGA, ESPALHAMENTO E TRANSPORTE DE MATERIAL DE  2ª CATEGORIA COM MOTOSCRAPER. DISTÂNCIA MÉDIA DE TRANSPORTE  DE 201 A 400 M</t>
  </si>
  <si>
    <t>ESCAVAÇÃO, CARGA, DESCARGA, ESPALHAMENTO E TRANSPORTE DE MATERIAL DE  2ª CATEGORIA COM MOTOSCRAPER. DISTÂNCIA MÉDIA DE TRANSPORTE  DE 401 A 600 M</t>
  </si>
  <si>
    <t>ESCAVAÇÃO, CARGA, DESCARGA, ESPALHAMENTO E TRANSPORTE DE MATERIAL DE  2ª CATEGORIA COM MOTOSCRAPER. DISTÂNCIA MÉDIA DE TRANSPORTE  DE 601 A 800 M</t>
  </si>
  <si>
    <t>ESCAVAÇÃO, CARGA, DESCARGA, ESPALHAMENTO E TRANSPORTE DE MATERIAL DE  2ª CATEGORIA COM MOTOSCRAPER. DISTÂNCIA MÉDIA DE TRANSPORTE  DE 801 A 1.000 M</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</si>
  <si>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</si>
  <si>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201 A 400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</si>
  <si>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</si>
  <si>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601 A 800 M</t>
  </si>
  <si>
    <t>ESCAVAÇÃO, CARGA, DESCARGA, ESPALHAMENTO E TRANSPORTE DE MATERIAL DE 1ª CATEGORIA, COM CAMINHÃO. DISTÂNCIA MÉDIA DE TRANSPORTE  DE 801 A 1.000 M</t>
  </si>
  <si>
    <t>ESCAVAÇÃO, CARGA, DESCARGA, ESPALHAMENTO E TRANSPORTE DE MATERIAL DE 1ª CATEGORIA, COM CAMINHÃO. DISTÂNCIA MÉDIA DE TRANSPORTE  DE 1.001 A 1.200 M</t>
  </si>
  <si>
    <t>ESCAVAÇÃO, CARGA, DESCARGA, ESPALHAMENTO E TRANSPORTE DE MATERIAL DE 1ª CATEGORIA, COM CAMINHÃO. DISTÂNCIA MÉDIA DE TRANSPORTE  DE 1.201 A 1.400 M</t>
  </si>
  <si>
    <t>ESCAVAÇÃO, CARGA, DESCARGA, ESPALHAMENTO E TRANSPORTE DE MATERIAL DE 1ª CATEGORIA, COM CAMINHÃO. DISTÂNCIA MÉDIA DE TRANSPORTE  DE 1.401 A 1.600 M</t>
  </si>
  <si>
    <t>ESCAVAÇÃO, CARGA, DESCARGA, ESPALHAMENTO E TRANSPORTE DE MATERIAL DE 1ª CATEGORIA, COM CAMINHÃO. DISTÂNCIA MÉDIA DE TRANSPORTE  DE 1.601 A 1.800 M</t>
  </si>
  <si>
    <t>ESCAVAÇÃO, CARGA, DESCARGA, ESPALHAMENTO E TRANSPORTE DE MATERIAL DE 1ª CATEGORIA, COM CAMINHÃO. DISTÂNCIA MÉDIA DE TRANSPORTE  DE 1.801 A 2.000 M</t>
  </si>
  <si>
    <t>ESCAVAÇÃO, CARGA, DESCARGA, ESPALHAMENTO E TRANSPORTE DE MATERIAL DE 1ª CATEGORIA, COM CAMINHÃO. DISTÂNCIA MÉDIA DE TRANSPORTE  DE 2.001 A 2.500 M</t>
  </si>
  <si>
    <t>ESCAVAÇÃO, CARGA, DESCARGA, ESPALHAMENTO E TRANSPORTE DE MATERIAL DE 1ª CATEGORIA, COM CAMINHÃO. DISTÂNCIA MÉDIA DE TRANSPORTE  DE 2.501 A 3.000 M</t>
  </si>
  <si>
    <t>ESCAVAÇÃO, CARGA, DESCARGA, ESPALHAMENTO E TRANSPORTE DE MATERIAL DE 1ª CATEGORIA, COM CAMINHÃO. DISTÂNCIA MÉDIA DE TRANSPORTE  DE 3.001 A 4.000 M</t>
  </si>
  <si>
    <t>ESCAVAÇÃO, CARGA, DESCARGA, ESPALHAMENTO E TRANSPORTE DE MATERIAL DE 2ª. CATEGORIA COM CAMINHÃO. DISTÂNCIA MÉDIA DE TRANSPORTE  &lt;= 200 M</t>
  </si>
  <si>
    <t>ESCAVAÇÃO, CARGA, DESCARGA, ESPALHAMENTO E TRANSPORTE DE MATERIAL DE 2ª. CATEGORIA COM CAMINHÃO. DISTÂNCIA MÉDIA DE TRANSPORTE  DE 201 A 400 M</t>
  </si>
  <si>
    <t>ESCAVAÇÃO, CARGA, DESCARGA, ESPALHAMENTO E TRANSPORTE DE MATERIAL DE 2ª. CATEGORIA COM CAMINHÃO. DISTÂNCIA MÉDIA DE TRANSPORTE  DE 401 A 600 M</t>
  </si>
  <si>
    <t>ESCAVAÇÃO, CARGA, DESCARGA, ESPALHAMENTO E TRANSPORTE DE MATERIAL DE 2ª. CATEGORIA COM CAMINHÃO. DISTÂNCIA MÉDIA DE TRANSPORTE  DE 601 A 800 M</t>
  </si>
  <si>
    <t>ESCAVAÇÃO, CARGA, DESCARGA, ESPALHAMENTO E TRANSPORTE DE MATERIAL DE 2ª. CATEGORIA COM CAMINHÃO. DISTÂNCIA MÉDIA DE TRANSPORTE  DE 801 A 1.000 M</t>
  </si>
  <si>
    <t>ESCAVAÇÃO, CARGA, DESCARGA, ESPALHAMENTO E TRANSPORTE DE MATERIAL DE 2ª. CATEGORIA COM CAMINHÃO. DISTÂNCIA MÉDIA DE TRANSPORTE  DE 1.001 A 1.200 M</t>
  </si>
  <si>
    <t>ESCAVAÇÃO, CARGA, DESCARGA, ESPALHAMENTO E TRANSPORTE DE MATERIAL DE 2ª. CATEGORIA COM CAMINHÃO. DISTÂNCIA MÉDIA DE TRANSPORTE  DE 1.201 A 1.400 M</t>
  </si>
  <si>
    <t>ESCAVAÇÃO, CARGA, DESCARGA, ESPALHAMENTO E TRANSPORTE DE MATERIAL DE 2ª. CATEGORIA COM CAMINHÃO. DISTÂNCIA MÉDIA DE TRANSPORTE  DE 1.401 A 1.600 M</t>
  </si>
  <si>
    <t>ESCAVAÇÃO, CARGA, DESCARGA, ESPALHAMENTO E TRANSPORTE DE MATERIAL DE 2ª. CATEGORIA COM CAMINHÃO. DISTÂNCIA MÉDIA DE TRANSPORTE  DE 1.601 A 1.800 M</t>
  </si>
  <si>
    <t>ESCAVAÇÃO, CARGA, DESCARGA, ESPALHAMENTO E TRANSPORTE DE MATERIAL DE 2ª. CATEGORIA COM CAMINHÃO. DISTÂNCIA MÉDIA DE TRANSPORTE  DE 1.801 A 2.000 M</t>
  </si>
  <si>
    <t>ESCAVAÇÃO, CARGA, DESCARGA, ESPALHAMENTO E TRANSPORTE DE MATERIAL DE 2ª. CATEGORIA COM CAMINHÃO. DISTÂNCIA MÉDIA DE TRANSPORTE  DE 2.001 A 2.500 M</t>
  </si>
  <si>
    <t>ESCAVAÇÃO, CARGA, DESCARGA, ESPALHAMENTO E TRANSPORTE DE MATERIAL DE 2ª. CATEGORIA COM CAMINHÃO. DISTÂNCIA MÉDIA DE TRANSPORTE  DE 2.501 A 3.000 M</t>
  </si>
  <si>
    <t>ESCAVAÇÃO, CARGA, DESCARGA, ESPALHAMENTO E TRANSPORTE DE MATERIAL DE 2ª. CATEGORIA COM CAMINHÃO. DISTÂNCIA MÉDIA DE TRANSPORTE  DE 3.001 A 4.000 M</t>
  </si>
  <si>
    <t>ESCAVAÇÃO, CARGA, DESCARGA, ESPALHAMENTO E TRANSPORTE DE MATERIAL DE 3ª CATEGORIA. DISTÂNCIA MÉDIA DE TRANSPORTE  &lt;= 200 M</t>
  </si>
  <si>
    <t>ESCAVAÇÃO, CARGA, DESCARGA, ESPALHAMENTO E TRANSPORTE DE MATERIAL DE 3ª CATEGORIA. DISTÂNCIA MÉDIA DE TRANSPORTE  DE 201 A 400 M</t>
  </si>
  <si>
    <t>ESCAVAÇÃO, CARGA, DESCARGA, ESPALHAMENTO E TRANSPORTE DE MATERIAL DE 3ª CATEGORIA. DISTÂNCIA MÉDIA DE TRANSPORTE  DE 401 A 600 M</t>
  </si>
  <si>
    <t>ESCAVAÇÃO, CARGA, DESCARGA, ESPALHAMENTO E TRANSPORTE DE MATERIAL DE 3ª CATEGORIA. DISTÂNCIA MÉDIA DE TRANSPORTE  DE 601 A 800 M</t>
  </si>
  <si>
    <t>ESCAVAÇÃO, CARGA, DESCARGA, ESPALHAMENTO E TRANSPORTE DE MATERIAL DE 3ª CATEGORIA. DISTÂNCIA MÉDIA DE TRANSPORTE DE 801 A 1.000 M</t>
  </si>
  <si>
    <t>ESCAVAÇÃO, CARGA, DESCARGA, ESPALHAMENTO E TRANSPORTE DE MATERIAL DE 3ª CATEGORIA. DISTÂNCIA MÉDIA DE TRANSPORTE  DE 1.001 A 1.200 M</t>
  </si>
  <si>
    <t>ESCAVAÇÃO, CARGA, DESCARGA, ESPALHAMENTO E TRANSPORTE DE MATERIAL DE 3ª CATEGORIA. DISTÂNCIA MÉDIA DE TRANSPORTE DE 1.201 A 1.400 M</t>
  </si>
  <si>
    <t>ESCAVAÇÃO, CARGA, DESCARGA, ESPALHAMENTO E TRANSPORTE DE MATERIAL DE 3ª CATEGORIA. DISTÂNCIA MÉDIA DE TRANSPORTE DE 1.401 A 1.600 M</t>
  </si>
  <si>
    <t>ESCAVAÇÃO, CARGA, DESCARGA, ESPALHAMENTO E TRANSPORTE DE MATERIAL DE 3ª CATEGORIA. DISTÂNCIA MÉDIA DE TRANSPORTE DE 1.601 A 1.800 M</t>
  </si>
  <si>
    <t>ESCAVAÇÃO, CARGA, DESCARGA, ESPALHAMENTO E TRANSPORTE DE MATERIAL DE 3ª CATEGORIA. DISTÂNCIA MÉDIA DE TRANSPORTE DE 1.801 A 2.000 M</t>
  </si>
  <si>
    <t>ESCAVAÇÃO, CARGA, DESCARGA, ESPALHAMENTO E TRANSPORTE DE MATERIAL DE 3ª CATEGORIA. DISTÂNCIA MÉDIA DE TRANSPORTE DE 2.001 A 2.500 M</t>
  </si>
  <si>
    <t>ESCAVAÇÃO, CARGA, DESCARGA, ESPALHAMENTO E TRANSPORTE DE MATERIAL DE 3ª. CATEGORIA . DISTÂNCIA MÉDIA DE TRANSPORTE  DE 2.501 A 3.000 M</t>
  </si>
  <si>
    <t>ESCAVAÇÃO, CARGA, DESCARGA, ESPALHAMENTO E TRANSPORTE DE MATERIAL DE 3ª. CATEGORIA. DISTÂNCIA MÉDIA DE TRANSPORTE  DE 3.001 A 4.000 M</t>
  </si>
  <si>
    <t>ESCAVAÇÃO E TRANSPORTE COM TRATOR DE MATERIAL DE 1ª CATEGORIA.DISTÂNCIA MÉDIA DE TRANSPORTE &lt;= 50 M</t>
  </si>
  <si>
    <t>ESCAVAÇÃO E TRANSPORTE COM TRATOR  DE MATERIAL DE 2ª CATEGORIA.DISTÂNCIA MÉDIA DE TRANSPORTE &lt;=50 M</t>
  </si>
  <si>
    <t>CARGA, TRANSPORTE E DESCARGA DE MATERIAL DE 1ª CATEGORIA, COM CAMINHÃO. DISTÂNCIA MÉDIA DE TRANSPORTE &lt;= 200 M</t>
  </si>
  <si>
    <t>CARGA, TRANSPORTE E DESCARGA DE MATERIAL DE 1ª CATEGORIA, COM CAMINHÃO. DISTÂNCIA MÉDIA DE TRANSPORTE  DE 201 A 400 M</t>
  </si>
  <si>
    <t>CARGA ,TRANSPORTE E DESCARGA DE MATERIAL DE 1ª CATEGORIA, COM CAMINHÃO. DISTÂNCIA MÉDIA DE TRANSPORTE 401 A 600 M</t>
  </si>
  <si>
    <t>CARGA, TRANSPORTE E DESCARGA DE MATERIAL DE 1ª CATEGORIA, COM CAMINHÃO. DISTÂNCIA MÉDIA DE TRANSPORTE  DE 601 A 800 M</t>
  </si>
  <si>
    <t>CARGA, TRANSPORTE E DESCARGA DE MATERIAL DE 1ª CATEGORIA, COM CAMINHÃO. DISTÂNCIA MÉDIA DE TRANSPORTE DE 801 A 1.000 M</t>
  </si>
  <si>
    <t>CARGA, TRANSPORTE E DESCARGA DE MATERIAL DE 1ª CATEGORIA, COM CAMINHÃO.DISTÂNCIA MÉDIA DE TRANSPORTE 1.001 A 1.200 M</t>
  </si>
  <si>
    <t>CARGA, TRANSPORTE E DESCARGA DE MATERIAL DE 1ª CATEGORIA, COM CAMINHÃO.DISTÂNCIA MÉDIA DE TRANSPORTE DE 1.201 A 1.400 M</t>
  </si>
  <si>
    <t>CARGA, TRANSPORTE E DESCARGA DE MATERIAL DE 1ª CATEGORIA, COM CAMINHÃO.DISTÂNCIA MÉDIA DE TRANSPORTE DE 1.401 A 1.600 M</t>
  </si>
  <si>
    <t>CARGA, TRANSPORTE E DESCARGA DE MATERIAL DE 1ª CATEGORIA, COM CAMINHÃO.DISTÂNCIA MÉDIA DE TRANSPORTE DE 1.601 A 1.800 M</t>
  </si>
  <si>
    <t>CARGA, TRANSPORTE E DESCARGA DE MATERIAL DE 1ª CATEGORIA, COM CAMINHÃO.DISTÂNCIA MÉDIA DE TRANSPORTE DE 1.801 A 2.000 M</t>
  </si>
  <si>
    <t>CARGA, TRANSPORTE E DESCARGA DE MATERIAL DE 1ª CATEGORIA, COM CAMINHÃO. DISTÂNCIA MÉDIA DE TRANSPORTE DE 2.001 A 2.500 M</t>
  </si>
  <si>
    <t>CARGA, TRANSPORTE E DESCARGA DE MATERIAL DE 1ª CATEGORIA, COM CAMINHÃO.DISTÂNCIA MÉDIA DE TRANSPORTE DE 2.501 A 3.000  M</t>
  </si>
  <si>
    <t>REVESTIMENTO PRIMÁRIO (EXECUÇÃO, INCLUINDO ESCAVAÇÃO, CARGA, DESCARGA, ESPALHAMENTO E COMPACTAÇÃO DO MATERIAL)</t>
  </si>
  <si>
    <t>ESCAVAÇÃO MANUAL DE VALAS EM SOLO, COM ALTURA DE 0 A 1,50 M</t>
  </si>
  <si>
    <t>ESCAVAÇÃO MANUAL DE VALAS EM SOLO, COM ALTURA DE 1,50 M A 3,00 M</t>
  </si>
  <si>
    <t>ESCAVAÇÃO MANUAL EM MATERIAL DE 1ª CATEGORIA COM ESGOTAMENTO DE ÀGUA</t>
  </si>
  <si>
    <t>ESCAVAÇÃO EM MATERIAL DE 3ª CATEGORIA COM ESGOTAMENTO DE ÀGUA</t>
  </si>
  <si>
    <t>ESCAVAÇÃO MECÂNICA DE VALAS EM MATERIAL DE 1ª E 2ª CATEGORIA (EXECUÇÃO, INCLUINDO REMOÇÃO PARA FORA DO LEITO ESTRADAL)</t>
  </si>
  <si>
    <t>ESCAVAÇÃO MECÂNICA DE VALAS EM MATERIAL DE 1ª CATEGORIA (EXECUÇÃO, INCLUINDO REMOÇÃO PARA FORA DO LEITO ESTRADAL)</t>
  </si>
  <si>
    <t>ESCAVAÇÃO MECÂNICA DE VALAS EM MATERIAL DE 2ª CATEGORIA (EXECUÇÃO, INCLUINDO REMOÇÃO PARA FORA DO LEITO ESTRADAL)</t>
  </si>
  <si>
    <t>ESCAVAÇÃO MECÂNICA DE VALAS EM ROCHA (EXECUÇÃO, INCLUINDO REMOÇÃO PARA FORA DO LEITO ESTRADAL)</t>
  </si>
  <si>
    <t>MURO DE ARRIMO EM GABIÃO CAIXA, TELA GALVANIZADA (EXECUÇÃO, INCLUINDO FORNECIMENTO DE TODOS OS MATERIAIS)</t>
  </si>
  <si>
    <t>MURO DE ARRIMO EM GABIÃO CAIXA, TELA REVESTIDA COM PVC (EXECUÇÃO, INCLUINDO FORNECIMENTO DE TODOS OS MATERIAIS)</t>
  </si>
  <si>
    <t>DEMOLIÇÃO DE MURO DE ARRIMO EM GABIÃO</t>
  </si>
  <si>
    <t>GABIÃO TIPO COLCHÃO RENO ESPESSURA = 0,30 M, TELA  REVESTIDA COM  PVC (EXECUÇÃO, INCLUINDO FORNECIMENTO DE TODOS OS MATERIAIS)</t>
  </si>
  <si>
    <t>ENROCAMENTO DE PEDRA DE MÃO JOGADA (EXECUÇÃO INCLUINDO O FORNECIMENTO DE TODOS OS MATERIAIS)</t>
  </si>
  <si>
    <t>MURO DE ARRIMO EM RIP-RAP, COM ENCHIMENTO DE AREIA E CIMENTO. TRAÇO - 1:10 (EXECUÇÃO, INCLUINDO FORNECIMENTO E TRANSPORTE DE TODOS OS MATERIAIS)</t>
  </si>
  <si>
    <t>MURO DE ARRIMO EM RIP-RAP (VEGETATIVO)</t>
  </si>
  <si>
    <t>REATERRO E COMPACTAÇÃO MANUAL DE VALA</t>
  </si>
  <si>
    <t>COMPACTAÇÃO MANUAL DE ATERROS</t>
  </si>
  <si>
    <t>APILOAMENTO DE FUNDO DE VALAS</t>
  </si>
  <si>
    <t>PATROLAMENTO (RECONFORMAÇÃO MECÂNICA DA PLATAFORMA)</t>
  </si>
  <si>
    <t>ESCALONAMENTO DE TALUDES DE ATERRO</t>
  </si>
  <si>
    <t>COMPACTAÇÃO DE BOTA-FORA A 80% PROCTOR NORMAL</t>
  </si>
  <si>
    <t>COMPACTAÇÃO DE ATERRO A 95% PROCTOR NORMAL</t>
  </si>
  <si>
    <t>COMPACTAÇÃO DE ATERRO A 100% PROCTOR NORMAL</t>
  </si>
  <si>
    <t>COMPACTAÇÃO DE ATERRO A 100% PROCTOR INTERNORMAL (150%PROCTOR NORMAL)</t>
  </si>
  <si>
    <t>COMPACTAÇÃO DE ATERRO A 100% DO PROCTOR INTERMEDIÁRIO</t>
  </si>
  <si>
    <t>COMPACTAÇÃO DE ATERRO A 100% PROCTOR NORMAL COM INTERFERÊNCIA DE FILTRO VERTICAL</t>
  </si>
  <si>
    <t>COMPACTAÇÃO DE ATERRO A 100% PROCTOR NORMAL, COM INTERFERÊNCIA DE SOLO ENVELOPADO</t>
  </si>
  <si>
    <t>ESPALHAMENTO DE MATERIAL EM BOTA-FORA</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</si>
  <si>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</si>
  <si>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</si>
  <si>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</si>
  <si>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</si>
  <si>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</si>
  <si>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CA-1. BSTC Ø 1,50 M - CORPO (EXECUÇÃO, INCLUINDO FORNECIMENTO E TRANSPORTE DE TODOS OS MATERIAIS E BERÇO, EXCLUSIVE ESCAVAÇÃO E COMPACTAÇÃO)</t>
  </si>
  <si>
    <t>BUEIRO SIMPLES TUBULAR  DE CONCRETO, CLASSE CA-2.  BSTC Ø 0,40 M - CORPO (EXECUÇÃO, INCLUINDO FORNECIMENTO E TRANSPORTE DE TODOS OS MATERIAIS E BERÇO, EXCLUSIVE ESCAVAÇÃO E COMPACTAÇÃO)</t>
  </si>
  <si>
    <t>BUEIRO SIMPLES TUBULAR  DE CONCRETO, CLASSE CA-2.  BSTC Ø 0,60 M  - CORPO (EXECUÇÃO, INCLUINDO FORNECIMENTO E TRANSPORTE DE TODOS OS MATERIAIS E BERÇO,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</si>
  <si>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</si>
  <si>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</si>
  <si>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</si>
  <si>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CLASSE CA-2.  BSTC Ø 1,50 M  - CORPO (EXECUÇÃO, INCLUINDO FORNECIMENTO E TRANSPORTE DE TODOS OS MATERIAIS E BERÇO, EXCLUSIVE ESCAVAÇÃO E COMPACTAÇÃO)</t>
  </si>
  <si>
    <t>BUEIRO SIMPLES TUBULAR DE CONCRETO, CLASSE CA-3. BSTC Ø 0,60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</si>
  <si>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</si>
  <si>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</si>
  <si>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SIMPLES TUBULAR DE CONCRETO, CLASSE CA-3. BSTC Ø 1,20 M - CORPO (EXECUÇÃO, INCLUINDO FORNECIMENTO E TRANSPORTE DE TODOS OS MATERIAIS E BERÇO, EXCLUSIVE ESCAVAÇÃO E COMPACTAÇÃO)</t>
  </si>
  <si>
    <t>BUEIRO SIMPLES TUBULAR DE CONCRETO, CLASSE CA-3. BSTC Ø 1,50 M - CORPO (EXECUÇÃO, INCLUINDO FORNECIMENTO E TRANSPORTE DE TODOS OS MATERIAIS E BERÇO, EXCLUSIVE ESCAVAÇÃO E COMPACTAÇÃO)</t>
  </si>
  <si>
    <t>BUEIRO SIMPLES TUBULAR DE CONCRETO, BSTC Ø 0,40 M - BOCA (EXECUÇÃO, INCLUINDO FORNECIMENTO E TRANSPORTE DE TODOS OS MATERIAIS,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</si>
  <si>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</si>
  <si>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</si>
  <si>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</si>
  <si>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</si>
  <si>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BSTC Ø 1,50 M - BOCA (EXECUÇÃO, INCLUINDO FORNECIMENTO E TRANSPORTE DE TODOS OS MATERIAIS, EXCLUSIVE ESCAVAÇÃO E COMPACTAÇÃO)</t>
  </si>
  <si>
    <t>BUEIRO DUPLO TUBULAR DE CONCRETO, CLASSE CA-1. BDTC Ø 0,60 M - CORPO (EXECUÇÃO, INCLUINDO FORNECIMENTO E TRANSPORTE DE TODOS OS MATERIAIS E BERÇO, EXCLUSIVE ESCAVAÇÃO E COMPACTAÇÃO)</t>
  </si>
  <si>
    <t>BUEIRO DUPLO TUBULAR DE CONCRETO, CLASSE CA-1. BDTC Ø 0,80 M - CORPO (EXECUÇÃO, INCLUINDO FORNECIMENTO E TRANSPORTE DE TODOS OS MATERIAIS E BERÇO,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</si>
  <si>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</si>
  <si>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</si>
  <si>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CA-1. BDTC Ø 1,50 M - CORPO (EXECUÇÃO, INCLUINDO FORNECIMENTO E TRANSPORTE DE TODOS OS MATERIAIS E BERÇO, EXCLUSIVE ESCAVAÇÃO E COMPACTAÇÃO)</t>
  </si>
  <si>
    <t>BUEIRO DUPLO TUBULAR  DE CONCRETO, CLASSE CA-2.  BDTC Ø 0,60 M - CORPO (EXECUÇÃO, INCLUINDO FORNECIMENTO E TRANSPORTE DE TODOS OS MATERIAIS E BERÇO, EXCLUSIVE ESCAVAÇÃO E COMPACTAÇÃO)</t>
  </si>
  <si>
    <t>BUEIRO DUPLO TUBULAR  DE CONCRETO, CLASSE CA-2.  BDTC Ø 0,80 M - CORPO (EXECUÇÃO, INCLUINDO FORNECIMENTO E TRANSPORTE DE TODOS OS MATERIAIS E BERÇO, EXCLUSIVE ESCAVAÇÃO E COMPACTAÇÃO)</t>
  </si>
  <si>
    <t>BUEIRO DUPLO TUBULAR  DE CONCRETO, CLASSE CA-2.  BDTC Ø 1,00  M - CORPO (EXECUÇÃO, INCLUINDO FORNECIMENTO E TRANSPORTE DE TODOS OS MATERIAIS E BERÇO, EXCLUSIVE ESCAVAÇÃO E COMPACTAÇÃO)</t>
  </si>
  <si>
    <t>BUEIRO DUPLO TUBULAR  DE CONCRETO, CLASSE CA-2.  BDTC Ø 1,20 M - CORPO (EXECUÇÃO, INCLUINDO FORNECIMENTO E TRANSPORTE DE TODOS OS MATERIAIS E BERÇO, EXCLUSIVE ESCAVAÇÃO E COMPACTAÇÃO)</t>
  </si>
  <si>
    <t>BUEIRO DUPLO TUBULAR  DE CONCRETO, CLASSE CA-2.  BDTC Ø 1,50  M - CORPO (EXECUÇÃO, INCLUINDO FORNECIMENTO E TRANSPORTE DE TODOS OS MATERIAIS E BERÇO, EXCLUSIVE ESCAVAÇÃO E COMPACTAÇÃO)</t>
  </si>
  <si>
    <t>BUEIRO DUPLO TUBULAR DE CONCRETO, CLASSE CA-3. BDTC Ø 0,60 M - CORPO (EXECUÇÃO, INCLUINDO FORNECIMENTO E TRANSPORTE DE TODOS OS MATERIAIS E BERÇO, EXCLUSIVE ESCAVAÇÃO E COMPACTAÇÃO)</t>
  </si>
  <si>
    <t>BUEIRO DUPLO TUBULAR DE CONCRETO, CLASSE CA-3. BDTC Ø 0,80 M - CORPO (EXECUÇÃO, INCLUINDO FORNECIMENTO E TRANSPORTE DE TODOS OS MATERIAIS E BERÇO, EXCLUSIVE ESCAVAÇÃO E COMPACTAÇÃO)</t>
  </si>
  <si>
    <t>BUEIRO DUPLO TUBULAR DE CONCRETO, CLASSE CA-3. BDTC Ø 1,00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</si>
  <si>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</si>
  <si>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DUPLO TUBULAR DE CONCRETO, CLASSE CA-3. BDTC Ø 1,50 M - CORPO (EXECUÇÃO, INCLUINDO FORNECIMENTO E TRANSPORTE DE TODOS OS MATERIAIS E BERÇO, EXCLUSIVE ESCAVAÇÃO E COMPACTAÇÃO)</t>
  </si>
  <si>
    <t>BUEIRO DUPLO TUBULAR DE CONCRETO, BDTC Ø 0,60 M - BOCA (EXECUÇÃO, INCLUINDO FORNECIMENTO E TRANSPORTE DE TODOS OS MATERIAIS, EXCLUSIVE ESCAVAÇÃO E COMPACTAÇÃO)</t>
  </si>
  <si>
    <t>BUEIRO DUPLO TUBULAR DE CONCRETO, BDTC Ø 0,80 M - BOCA (EXECUÇÃO, INCLUINDO FORNECIMENTO E TRANSPORTE DE TODOS OS MATERIAIS,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</si>
  <si>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</si>
  <si>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</si>
  <si>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BDTC Ø 1,50 M - BOCA (EXECUÇÃO, INCLUINDO FORNECIMENTO E TRANSPORTE DE TODOS OS MATERIAIS, EXCLUSIVE ESCAVAÇÃO E COMPACTAÇÃO)</t>
  </si>
  <si>
    <t>BUEIRO TRIPLO TUBULAR DE CONCRETO, CLASSE CA-1. BTTC Ø 0,60 M - CORPO (EXECUÇÃO, INCLUINDO FORNECIMENTO E TRANSPORTE DE TODOS OS MATERIAIS E BERÇO, EXCLUSIVE ESCAVAÇÃO E COMPACTAÇÃO)</t>
  </si>
  <si>
    <t>BUEIRO TRIPLO TUBULAR DE CONCRETO, CLASSE CA-1. BTTC Ø 0,80 M - CORPO (EXECUÇÃO, INCLUINDO FORNECIMENTO E TRANSPORTE DE TODOS OS MATERIAIS E BERÇO, EXCLUSIVE ESCAVAÇÃO E COMPACTAÇÃO)</t>
  </si>
  <si>
    <t>BUEIRO TRIPLO TUBULAR DE CONCRETO, CLASSE CA-1. BTTC Ø 1,00 M - CORPO (EXECUÇÃO, INCLUINDO FORNECIMENTO E TRANSPORTE DE TODOS OS MATERIAIS E BERÇO, EXCLUSIVE ESCAVAÇÃO E COMPACTAÇÃO)</t>
  </si>
  <si>
    <t>BUEIRO TRIPLO TUBULAR DE CONCRETO, CLASSE CA-1. BTTC Ø 1,20 M - CORPO (EXECUÇÃO, INCLUINDO FORNECIMENTO E TRANSPORTE DE TODOS OS MATERIAIS E BERÇO, EXCLUSIVE ESCAVAÇÃO E COMPACTAÇÃO)</t>
  </si>
  <si>
    <t>BUEIRO TRIPLO TUBULAR DE CONCRETO, CLASSE CA-1. BTTC Ø 1,50 M - CORPO (EXECUÇÃO, INCLUINDO FORNECIMENTO E TRANSPORTE DE TODOS OS MATERIAIS E BERÇO, EXCLUSIVE ESCAVAÇÃO E COMPACTAÇÃO)</t>
  </si>
  <si>
    <t>BUEIRO TRIPLO TUBULAR  DE CONCRETO, CLASSE CA-2.  BTTC Ø 0,60 M - CORPO (EXECUÇÃO, INCLUINDO FORNECIMENTO E TRANSPORTE DE TODOS OS MATERIAIS E BERÇO, EXCLUSIVE ESCAVAÇÃO E COMPACTAÇÃO)</t>
  </si>
  <si>
    <t>BUEIRO TRIPLO TUBULAR  DE CONCRETO, CLASSE CA-2.  BTTC Ø 0,80 M - CORPO (EXECUÇÃO, INCLUINDO FORNECIMENTO E TRANSPORTE DE TODOS OS MATERIAIS E BERÇO, EXCLUSIVE ESCAVAÇÃO E COMPACTAÇÃO)</t>
  </si>
  <si>
    <t>BUEIRO TRIPLO TUBULAR  DE CONCRETO, CLASSE CA-2.  BTTC Ø 1,00 M - CORPO (EXECUÇÃO, INCLUINDO FORNECIMENTO E TRANSPORTE DE TODOS OS MATERIAIS E BERÇO, EXCLUSIVE ESCAVAÇÃO E COMPACTAÇÃO)</t>
  </si>
  <si>
    <t>BUEIRO TRIPLO TUBULAR  DE CONCRETO, CLASSE CA-2.  BTTC Ø 1,20 M - CORPO (EXECUÇÃO, INCLUINDO FORNECIMENTO E TRANSPORTE DE TODOS OS MATERIAIS E BERÇO, EXCLUSIVE ESCAVAÇÃO E COMPACTAÇÃO)</t>
  </si>
  <si>
    <t>BUEIRO TRIPLO TUBULAR  DE CONCRETO, CLASSE CA-2.  BTTC Ø 1,50 M - CORPO (EXECUÇÃO, INCLUINDO FORNECIMENTO E TRANSPORTE DE TODOS OS MATERIAIS E BERÇO, EXCLUSIVE ESCAVAÇÃO E COMPACTAÇÃO)</t>
  </si>
  <si>
    <t>BUEIRO TRIPLO TUBULAR DE CONCRETO, CLASSE CA-3. BTTC Ø 0,80 M - CORPO (EXECUÇÃO, INCLUINDO FORNECIMENTO E TRANSPORTE DE TODOS OS MATERIAIS E BERÇO, EXCLUSIVE ESCAVAÇÃO E COMPACTAÇÃO)</t>
  </si>
  <si>
    <t>BUEIRO TRIPLO TUBULAR DE CONCRETO, CLASSE CA-3. BTTC Ø 1,00 M - CORPO (EXECUÇÃO, INCLUINDO FORNECIMENTO E TRANSPORTE DE TODOS OS MATERIAIS E BERÇO, EXCLUSIVE ESCAVAÇÃO E COMPACTAÇÃO)</t>
  </si>
  <si>
    <t>BUEIRO TRIPLO TUBULAR DE CONCRETO, CLASSE CA-3. BTTC Ø 1,20 M - CORPO (EXECUÇÃO, INCLUINDO FORNECIMENTO E TRANSPORTE DE TODOS OS MATERIAIS E BERÇO, EXCLUSIVE ESCAVAÇÃO E COMPACTAÇÃO)</t>
  </si>
  <si>
    <t>BUEIRO TRIPLO TUBULAR DE CONCRETO, CLASSE CA-3. BTTC Ø 1,50 M - CORPO (EXECUÇÃO, INCLUINDO FORNECIMENTO E TRANSPORTE DE TODOS OS MATERIAIS E BERÇO, EXCLUSIVE ESCAVAÇÃO E COMPACTAÇÃO)</t>
  </si>
  <si>
    <t>BUEIRO TRIPLO TUBULAR DE CONCRETO. BTTC Ø 0,60 M - BOCA (EXECUÇÃO, INCLUINDO FORNECIMENTO E TRANSPORTE DE TODOS OS MATERIAIS, EXCLUSIVE ESCAVAÇÃO E COMPACTAÇÃO)</t>
  </si>
  <si>
    <t>BUEIRO TRIPLO TUBULAR DE CONCRETO. BTTC Ø 0,80 M - BOCA (EXECUÇÃO, INCLUINDO FORNECIMENTO E TRANSPORTE DE TODOS OS MATERIAIS, EXCLUSIVE ESCAVAÇÃO E COMPACTAÇÃO)</t>
  </si>
  <si>
    <t>BUEIRO TRIPLO TUBULAR DE CONCRETO. BTTC Ø 1,00 M - BOCA (EXECUÇÃO, INCLUINDO FORNECIMENTO E TRANSPORTE DE TODOS OS MATERIAIS, EXCLUSIVE ESCAVAÇÃO E COMPACTAÇÃO)</t>
  </si>
  <si>
    <t>BUEIRO TRIPLO TUBULAR DE CONCRETO. BTTC Ø 1,20 M - BOCA (EXECUÇÃO, INCLUINDO FORNECIMENTO E TRANSPORTE DE TODOS OS MATERIAIS, EXCLUSIVE ESCAVAÇÃO E COMPACTAÇÃO)</t>
  </si>
  <si>
    <t>BUEIRO TRIPLO TUBULAR DE CONCRETO. BTTC Ø 1,50 M - BOCA (EXECUÇÃO, INCLUINDO FORNECIMENTO E TRANSPORTE DE TODOS OS MATERIAIS, EXCLUSIVE ESCAVAÇÃO E COMPACTAÇÃO)</t>
  </si>
  <si>
    <t>GIGANTE DE SUSTENTAÇÃO PARA BUEIRO SIMPLES TUBULAR DE CONCRETO - BSTC Ø 0,60 M (EXECUÇÃO, INCLUINDO FORNECIMENTO E TRANSPORTE DE TODOS OS MATERIAIS,EXCLUSIVE ESCAVAÇÃO E COMPACTAÇÃO)</t>
  </si>
  <si>
    <t>GIGANTE DE SUSTENTAÇÃO PARA BUEIRO SIMPLES TUBULAR DE CONCRETO - BSTC Ø 0,80 M (EXECUÇÃO, INCLUINDO FORNECIMENTO E TRANSPORTE DE TODOS OS MATERIAIS,EXCLUSIVE ESCAVAÇÃO E COMPACTAÇÃO)</t>
  </si>
  <si>
    <t>GIGANTE DE SUSTENTAÇÃO PARA BUEIRO SIMPLES TUBULAR DE CONCRETO - BSTC Ø 1,00 M (EXECUÇÃO, INCLUINDO FORNECIMENTO E TRANSPORTE DE TODOS OS MATERIAIS,EXCLUSIVE ESCAVAÇÃO E COMPACTAÇÃO)</t>
  </si>
  <si>
    <t>GIGANTE DE SUSTENTAÇÃO PARA BUEIRO DUPLO TUBULAR DE CONCRETO - BDTC Ø 0,80 M (EXECUÇÃO, INCLUINDO FORNECIMENTO E TRANSPORTE DE TODOS OS MATERIAIS,EXCLUSIVE ESCAVAÇÃO E COMPACTAÇÃO)</t>
  </si>
  <si>
    <t>GIGANTE DE SUSTENTAÇÃO PARA BUEIRO TRIPLO TUBULAR DE CONCRETO - BTTC Ø 1,00 M (EXECUÇÃO, INCLUINDO FORNECIMENTO E TRANSPORTE DE TODOS OS MATERIAIS,EXCLUSIVE ESCAVAÇÃO E COMPACTAÇÃO)</t>
  </si>
  <si>
    <t>REMOÇÃO DE BUEIRO SIMPLES TUBULAR DE CONCRETO. BSTC Ø 0,40 M - CORPO</t>
  </si>
  <si>
    <t>REMOÇÃO DE BUEIRO SIMPLES TUBULAR DE CONCRETO. BSTC Ø 0,40 M - BOCA</t>
  </si>
  <si>
    <t>REMOÇÃO DE BUEIRO SIMPLES TUBULAR DE CONCRETO. BSTC Ø 0,60 M - CORPO</t>
  </si>
  <si>
    <t>REMOÇÃO DE BUEIRO SIMPLES TUBULAR DE CONCRETO. BSTC Ø 0,60 M - BOCA</t>
  </si>
  <si>
    <t>REMOÇÃO DE BUEIRO SIMPLES TUBULAR DE CONCRETO. BSTC Ø 0,80 M - CORPO</t>
  </si>
  <si>
    <t>REMOÇÃO DE BUEIRO SIMPLES TUBULAR DE CONCRETO. BSTC Ø 0,80 M - BOCA</t>
  </si>
  <si>
    <t>REMOÇÃO DE BUEIRO SIMPLES TUBULAR DE CONCRETO. BSTC Ø 1,00 M - CORPO</t>
  </si>
  <si>
    <t>REMOÇÃO DE BUEIRO SIMPLES TUBULAR DE CONCRETO. BSTC Ø 1,00 M - BOCA</t>
  </si>
  <si>
    <t>REMOÇÃO DE BUEIRO SIMPLES TUBULAR DE CONCRETO. BSTC Ø 1,20 M - CORPO</t>
  </si>
  <si>
    <t>REMOÇÃO DE BUEIRO SIMPLES TUBULAR DE CONCRETO. BSTC Ø 1,20 M - BOCA</t>
  </si>
  <si>
    <t>REMOÇÃO DE BUEIRO SIMPLES TUBULAR DE CONCRETO. BSTC Ø 1,50 M - CORPO</t>
  </si>
  <si>
    <t>REMOÇÃO DE BUEIRO SIMPLES TUBULAR DE CONCRETO. BSTC Ø 1,50 M - BOCA</t>
  </si>
  <si>
    <t>REMOÇÃO DE BUEIRO DUPLO TUBULAR DE CONCRETO. BDTC Ø 0,60 M - CORPO</t>
  </si>
  <si>
    <t>REMOÇÃO DE BUEIRO DUPLO TUBULAR DE CONCRETO. BDTC Ø 0,60 M - BOCA</t>
  </si>
  <si>
    <t>REMOÇÃO DE BUEIRO DUPLO TUBULAR DE CONCRETO. BDTC Ø 0,80 M - CORPO</t>
  </si>
  <si>
    <t>REMOÇÃO DE BUEIRO DUPLO TUBULAR DE CONCRETO. BDTC Ø 0,80 M - BOCA</t>
  </si>
  <si>
    <t>REMOÇÃO DE BUEIRO DUPLO TUBULAR DE CONCRETO. BDTC Ø 1,00 M - CORPO</t>
  </si>
  <si>
    <t>REMOÇÃO DE BUEIRO DUPLO TUBULAR DE CONCRETO. BDTC Ø 1.00 M - BOCA</t>
  </si>
  <si>
    <t>REMOÇÃO DE BUEIRO DUPLO TUBULAR DE CONCRETO. BDTC Ø 1,20 M - CORPO</t>
  </si>
  <si>
    <t>REMOÇÃO DE BUEIRO DUPLO TUBULAR DE CONCRETO. BDTC Ø 1,20 M - BOCA</t>
  </si>
  <si>
    <t>REMOÇÃO DE BUEIRO DUPLO TUBULAR DE CONCRETO. BDTC Ø 1,50 M - CORPO</t>
  </si>
  <si>
    <t>REMOÇÃO DE BUEIRO DUPLO TUBULAR DE CONCRETO. BDTC Ø 1,50 M - BOCA</t>
  </si>
  <si>
    <t>REMOÇÃO DE BUEIRO TRIPLO TUBULAR DE CONCRETO. BTTC Ø 0,60 M - CORPO</t>
  </si>
  <si>
    <t>REMOÇÃO DE BUEIRO TRIPLO TUBULAR DE CONCRETO. BTTC Ø 0,60 M - BOCA</t>
  </si>
  <si>
    <t>REMOÇÃO DE BUEIRO TRIPLO TUBULAR DE CONCRETO. BTTC Ø 0,80 M - CORPO</t>
  </si>
  <si>
    <t>REMOÇÃO DE BUEIRO TRIPLO TUBULAR DE CONCRETO. BTTC Ø 0,80 M - BOCA</t>
  </si>
  <si>
    <t>REMOÇÃO DE BUEIRO TRIPLO TUBULAR DE CONCRETO. BTTC Ø 1,00 M - CORPO</t>
  </si>
  <si>
    <t>REMOÇÃO DE BUEIRO TRIPLO TUBULAR DE CONCRETO. BTTC Ø 1,00 M - BOCA</t>
  </si>
  <si>
    <t>REMOÇÃO DE BUEIRO TRIPLO TUBULAR DE CONCRETO. BTTC Ø 1,20 M - CORPO</t>
  </si>
  <si>
    <t>REMOÇÃO DE BUEIRO TRIPLO TUBULAR DE CONCRETO. BTTC Ø 1.20 M - BOCA</t>
  </si>
  <si>
    <t>REMOÇÃO DE BUEIRO TRIPLO TUBULAR DE CONCRETO. BTTC Ø 1,50 M - CORPO</t>
  </si>
  <si>
    <t>REMOÇÃO DE BUEIRO TRIPLO TUBULAR DE CONCRETO. BTTC Ø 1,50 M - BOCA</t>
  </si>
  <si>
    <t>BUEIRO SIMPLES CELULAR DE CONCRETO PADRÃO DER/MG. PARA ALTURA DE ATERRO DE 0 A 5,00 M. BSCC (1,00 X 1,00)M - CORPO (EXECUÇÃO, INCLUINDO FORNECIMENTO E TRANSPORTE DE TODOS OS MATERIAIS, EXCLUSIVE ESCAVAÇÃO E COMPACTAÇÃO)</t>
  </si>
  <si>
    <t>BUEIRO SIMPLES CELULAR DE CONCRETO PADRÃO DER/MG. PARA ALTURA DE ATERRO DE 0 A 5,00 M. BSCC (1,00 X 1,00)M - BOCA (EXECUÇÃO, INCLUINDO FORNECIMENTO E TRANSPORTE DE TODOS OS MATERIAIS, EXCLUSIVE ESCAVAÇÃO E COMPACTAÇÃO)</t>
  </si>
  <si>
    <t>BUEIRO SIMPLES CELULAR DE CONCRETO PADRÃO DER/MG. PARA ALTURA DE ATERRO DE 0 A 5,00 M. BSCC (1,00 X 1,50)M - CORPO (EXECUÇÃO, INCLUINDO FORNECIMENTO E TRANSPORTE DE TODOS OS MATERIAIS, EXCLUSIVE ESCAVAÇÃO E COMPACTAÇÃO)</t>
  </si>
  <si>
    <t>BUEIRO SIMPLES CELULAR DE CONCRETO PADRÃO DER/MG. PARA ALTURA DE ATERRO DE 0 A 5,00 M. BSCC (1,00 X 1,50)M - BOCA (EXECUÇÃO, INCLUINDO FORNECIMENTO E TRANSPORTE DE TODOS OS MATERIAIS, EXCLUSIVE ESCAVAÇÃO E COMPACTAÇÃO)</t>
  </si>
  <si>
    <t>BUEIRO SIMPLES CELULAR DE CONCRETO PADRÃO DER/MG. PARA ALTURA DE ATERRO DE 0 A 5,00 M. BSCC (1,00 X 2,00)M - CORPO (EXECUÇÃO, INCLUINDO FORNECIMENTO E TRANSPORTE DE TODOS OS MATERIAIS, EXCLUSIVE ESCAVAÇÃO E COMPACTAÇÃO)</t>
  </si>
  <si>
    <t>BUEIRO SIMPLES CELULAR DE CONCRETO PADRÃO DER/MG. PARA ALTURA DE ATERRO DE 0 A 5,00 M. BSCC (1,00 X 2,00 M - BOCA (EXECUÇÃO, INCLUINDO FORNECIMENTO E TRANSPORTE DE TODOS OS MATERIAIS, EXCLUSIVE ESCAVAÇÃO E COMPACTAÇÃO)</t>
  </si>
  <si>
    <t>BUEIRO SIMPLES CELULAR DE CONCRETO PADRÃO DER/MG. PARA ALTURA DE ATERRO DE 0 A 5,00 M. BSCC (1,50 X 1,00)M - CORPO (EXECUÇÃO, INCLUINDO FORNECIMENTO E TRANSPORTE DE TODOS OS MATERIAIS,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</si>
  <si>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</si>
  <si>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</si>
  <si>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</si>
  <si>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2,00)M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</si>
  <si>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</si>
  <si>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(2,00 X 1,00)M - CORPO (EXECUÇÃO, INCLUINDO FORNECIMENTO E TRANSPORTE DE TODOS OS MATERIAIS, EXCLUSIVE ESCAVAÇÃO E COMPACTAÇÃO)</t>
  </si>
  <si>
    <t>BUEIRO SIMPLES CELULAR DE CONCRETO PADRÃO DER/MG. PARA ALTURA DE ATERRO DE 0 A 5,00 M. BSCC (2,00 X 1,00)M - BOCA (EXECUÇÃO, INCLUINDO FORNECIMENTO E TRANSPORTE DE TODOS OS MATERIAIS, EXCLUSIVE ESCAVAÇÃO E COMPACTAÇÃO)</t>
  </si>
  <si>
    <t>BUEIRO SIMPLES CELULAR DE CONCRETO PADRÃO DER/MG. PARA ALTURA DE ATERRO DE 0 A 5,00 M. BSCC (2,00 X 1,50)M - CORPO (EXECUÇÃO, INCLUINDO FORNECIMENTO E TRANSPORTE DE TODOS OS MATERIAIS, EXCLUSIVE ESCAVAÇÃO E COMPACTAÇÃO)</t>
  </si>
  <si>
    <t>BUEIRO SIMPLES CELULAR DE CONCRETO PADRÃO DER/MG. PARA ALTURA DE ATERRO DE 0 A 5,00 M. BSCC (2,00 X 1,50)M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</si>
  <si>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</si>
  <si>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</si>
  <si>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</si>
  <si>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</si>
  <si>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3,00)M - CORPO (EXECUÇÃO, INCLUINDO FORNECIMENTO E TRANSPORTE DE TODOS OS MATERIAIS, EXCLUSIVE ESCAVAÇÃO E COMPACTAÇÃO)</t>
  </si>
  <si>
    <t>BUEIRO SIMPLES CELULAR DE CONCRETO PADRÃO DER/MG. PARA ALTURA DE ATERRO DE 0 A 5,00 M. BSCC (2,00 X 3,00)M - BOCA (EXECUÇÃO, INCLUINDO FORNECIMENTO E TRANSPORTE DE TODOS OS MATERIAIS, EXCLUSIVE ESCAVAÇÃO E COMPACTAÇÃO)</t>
  </si>
  <si>
    <t>BUEIRO SIMPLES CELULAR DE CONCRETO PADRÃO DER/MG. PARA ALTURA DE ATERRO DE 0 A 5,00 M. BSCC (2,50 X 2,00)M - CORPO (EXECUÇÃO, INCLUINDO FORNECIMENTO E TRANSPORTE DE TODOS OS MATERIAIS, EXCLUSIVE ESCAVAÇÃO E COMPACTAÇÃO)</t>
  </si>
  <si>
    <t>BUEIRO SIMPLES CELULAR DE CONCRETO PADRÃO DER/MG. PARA ALTURA DE ATERRO DE 0 A 5,00 M. BSCC (2,50 X 2,00)M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</si>
  <si>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</si>
  <si>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</si>
  <si>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3,00)M - CORPO (EXECUÇÃO, INCLUINDO FORNECIMENTO E TRANSPORTE DE TODOS OS MATERIAIS, EXCLUSIVE ESCAVAÇÃO E COMPACTAÇÃO)</t>
  </si>
  <si>
    <t>BUEIRO SIMPLES CELULAR DE CONCRETO PADRÃO DER/MG. PARA ALTURA DE ATERRO DE 0 A 5,00 M. BSCC (2,50 X 3,00)M - BOCA (EXECUÇÃO, INCLUINDO FORNECIMENTO E TRANSPORTE DE TODOS OS MATERIAIS, EXCLUSIVE ESCAVAÇÃO E COMPACTAÇÃO)</t>
  </si>
  <si>
    <t>BUEIRO SIMPLES CELULAR DE CONCRETO PADRÃO DER/MG. PARA ALTURA DE ATERRO DE 0 A 5,00 M. BSCC (3,00 X 1,50)M - CORPO (EXECUÇÃO, INCLUINDO FORNECIMENTO E TRANSPORTE DE TODOS OS MATERIAIS, EXCLUSIVE ESCAVAÇÃO E COMPACTAÇÃO)</t>
  </si>
  <si>
    <t>BUEIRO SIMPLES CELULAR DE CONCRETO PADRÃO DER/MG. PARA ALTURA DE ATERRO DE 0 A 5,00 M. BSCC (3,00 X 1,50)M - BOCA (EXECUÇÃO, INCLUINDO FORNECIMENTO E TRANSPORTE DE TODOS OS MATERIAIS, EXCLUSIVE ESCAVAÇÃO E COMPACTAÇÃO)</t>
  </si>
  <si>
    <t>BUEIRO SIMPLES CELULAR DE CONCRETO PADRÃO DER/MG. PARA ALTURA DE ATERRO DE 0 A 5,00 M. BSCC (3,00 X 2,00)M - CORPO (EXECUÇÃO, INCLUINDO FORNECIMENTO E TRANSPORTE DE TODOS OS MATERIAIS, EXCLUSIVE ESCAVAÇÃO E COMPACTAÇÃO)</t>
  </si>
  <si>
    <t>BUEIRO SIMPLES CELULAR DE CONCRETO PADRÃO DER/MG. PARA ALTURA DE ATERRO DE 0 A 5,00 M. BSCC (3,00 X 2,00)M - BOCA (EXECUÇÃO, INCLUINDO FORNECIMENTO E TRANSPORTE DE TODOS OS MATERIAIS, EXCLUSIVE ESCAVAÇÃO E COMPACTAÇÃO)</t>
  </si>
  <si>
    <t>BUEIRO SIMPLES CELULAR DE CONCRETO PADRÃO DER/MG. PARA ALTURA DE ATERRO DE 0 A 5,00 M. BSCC (3,00 X 2,50)M - CORPO (EXECUÇÃO, INCLUINDO FORNECIMENTO E TRANSPORTE DE TODOS OS MATERIAIS, EXCLUSIVE ESCAVAÇÃO E COMPACTAÇÃO)</t>
  </si>
  <si>
    <t>BUEIRO SIMPLES CELULAR DE CONCRETO PADRÃO DER/MG. PARA ALTURA DE ATERRO DE 0 A 5,00 M. BSCC (3,00 X 2,50)M - BOCA (EXECUÇÃO, INCLUINDO FORNECIMENTO E TRANSPORTE DE TODOS OS MATERIAIS, EXCLUSIVE ESCAVAÇÃO E COMPACTAÇÃO)</t>
  </si>
  <si>
    <t>BUEIRO SIMPLES CELULAR DE CONCRETO PADRÃO DER/MG. PARA ALTURA DE ATERRO DE 0 A 5,00 M. BSCC (3,00 X 3,00)M - CORPO (EXECUÇÃO, INCLUINDO FORNECIMENTO E TRANSPORTE DE TODOS OS MATERIAIS, EXCLUSIVE ESCAVAÇÃO E COMPACTAÇÃO)</t>
  </si>
  <si>
    <t>BUEIRO SIMPLES CELULAR DE CONCRETO PADRÃO DER/MG. PARA ALTURA DE ATERRO DE 0 A 5,00 M. BSCC (3,00 X 3,00)M - BOCA (EXECUÇÃO, INCLUINDO FORNECIMENTO E TRANSPORTE DE TODOS OS MATERIAIS, EXCLUSIVE ESCAVAÇÃO E COMPACTAÇÃO)</t>
  </si>
  <si>
    <t>BUEIRO SIMPLES CELULAR DE CONCRETO PADRÃO DER/MG. PARA ALTURA DE ATERRO DE 0 A 5,00 M. BSCC (3,00 X 3,50)M - CORPO (EXECUÇÃO, INCLUINDO FORNECIMENTO E TRANSPORTE DE TODOS OS MATERIAIS, EXCLUSIVE ESCAVAÇÃO E COMPACTAÇÃO)</t>
  </si>
  <si>
    <t>BUEIRO SIMPLES CELULAR DE CONCRETO PADRÃO DER/MG. PARA ALTURA DE ATERRO DE 0 A 5,00 M. BSCC (3,00 X 3,50)M - BOCA (EXECUÇÃO, INCLUINDO FORNECIMENTO E TRANSPORTE DE TODOS OS MATERIAIS, EXCLUSIVE ESCAVAÇÃO E COMPACTAÇÃO)</t>
  </si>
  <si>
    <t>BUEIRO SIMPLES CELULAR DE CONCRETO PADRÃO DER/MG. PARA ALTURA DE ATERRO DE 0 A 5,00 M. BSCC (3,50 X 2,50)M - CORPO (EXECUÇÃO, INCLUINDO FORNECIMENTO E TRANSPORTE DE TODOS OS MATERIAIS, EXCLUSIVE ESCAVAÇÃO E COMPACTAÇÃO)</t>
  </si>
  <si>
    <t>BUEIRO SIMPLES CELULAR DE CONCRETO PADRÃO DER/MG. PARA ALTURA DE ATERRO DE 0 A 5,00 M. BSCC (3,50 X 2,50)M - BOCA (EXECUÇÃO, INCLUINDO FORNECIMENTO E TRANSPORTE DE TODOS OS MATERIAIS, EXCLUSIVE ESCAVAÇÃO E COMPACTAÇÃO)</t>
  </si>
  <si>
    <t>BUEIRO SIMPLES CELULAR DE CONCRETO PADRÃO DER/MG. PARA ALTURA DE ATERRO DE 0 A 5,00 M. BSCC (3,50 X 3,00)M - CORPO (EXECUÇÃO, INCLUINDO FORNECIMENTO E TRANSPORTE DE TODOS OS MATERIAIS, EXCLUSIVE ESCAVAÇÃO E COMPACTAÇÃO)</t>
  </si>
  <si>
    <t>BUEIRO SIMPLES CELULAR DE CONCRETO PADRÃO DER/MG. PARA ALTURA DE ATERRO DE 0 A 5,00 M. BSCC (3,50 X 3,00)M - BOCA (EXECUÇÃO, INCLUINDO FORNECIMENTO E TRANSPORTE DE TODOS OS MATERIAIS, EXCLUSIVE ESCAVAÇÃO E COMPACTAÇÃO)</t>
  </si>
  <si>
    <t>BUEIRO SIMPLES CELULAR DE CONCRETO PADRÃO DER/MG. PARA ALTURA DE ATERRO DE 0 A 5,00 M. BSCC (3,50 X 3,50)M - CORPO (EXECUÇÃO, INCLUINDO FORNECIMENTO E TRANSPORTE DE TODOS OS MATERIAIS, EXCLUSIVE ESCAVAÇÃO E COMPACTAÇÃO)</t>
  </si>
  <si>
    <t>BUEIRO SIMPLES CELULAR DE CONCRETO PADRÃO DER/MG. PARA ALTURA DE ATERRO DE 0 A 5,00 M. BSCC (3,50 X 3,50)M - BOCA (EXECUÇÃO, INCLUINDO FORNECIMENTO E TRANSPORTE DE TODOS OS MATERIAIS, EXCLUSIVE ESCAVAÇÃO E COMPACTAÇÃO)</t>
  </si>
  <si>
    <t>BUEIRO SIMPLES CELULAR DE CONCRETO PADRÃO DER/MG. PARA ALTURA DE ATERRO DE 0 A 5,00 M. BSCC (3,50 X 4,00)M - CORPO (EXECUÇÃO, INCLUINDO FORNECIMENTO E TRANSPORTE DE TODOS OS MATERIAIS, EXCLUSIVE ESCAVAÇÃO E COMPACTAÇÃO)</t>
  </si>
  <si>
    <t>BUEIRO SIMPLES CELULAR DE CONCRETO PADRÃO DER/MG. PARA ALTURA DE ATERRO DE 0 A 5,00 M. BSCC (3,50 X 4,00)M - BOCA (EXECUÇÃO, INCLUINDO FORNECIMENTO E TRANSPORTE DE TODOS OS MATERIAIS, EXCLUSIVE ESCAVAÇÃO E COMPACTAÇÃO)</t>
  </si>
  <si>
    <t>BUEIRO DUPLO CELULAR DE CONCRETO PADRÃO DER/MG. PARA ALTURA DE ATERRO DE 0 A 5,00 M. BDCC (1,00 X 1,00)M - CORPO (EXECUÇÃO, INCLUINDO FORNECIMENTO E TRANSPORTE DE TODOS OS MATERIAIS, EXCLUSIVE ESCAVAÇÃO E COMPACTAÇÃO)</t>
  </si>
  <si>
    <t>BUEIRO DUPLO CELULAR DE CONCRETO PADRÃO DER/MG. PARA ALTURA DE ATERRO DE 0 A 5,00 M. BDCC (1,00 X 1,00)M - BOCA (EXECUÇÃO, INCLUINDO FORNECIMENTO E TRANSPORTE DE TODOS OS MATERIAIS, EXCLUSIVE ESCAVAÇÃO E COMPACTAÇÃO)</t>
  </si>
  <si>
    <t>BUEIRO DUPLO CELULAR DE CONCRETO PADRÃO DER/MG. PARA ALTURA DE ATERRO DE 0 A 5,00 M. BDCC (1,50 X 2,00)M - CORPO (EXECUÇÃO, INCLUINDO FORNECIMENTO E TRANSPORTE DE TODOS OS MATERIAIS, EXCLUSIVE ESCAVAÇÃO E COMPACTAÇÃO)</t>
  </si>
  <si>
    <t>BUEIRO DUPLO CELULAR DE CONCRETO PADRÃO DER/MG. PARA ALTURA DE ATERRO DE 0 A 5,00 M. BDCC (1,50 X 2,00)M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</si>
  <si>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</si>
  <si>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</si>
  <si>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2,00)M - CORPO (EXECUÇÃO, INCLUINDO FORNECIMENTO E TRANSPORTE DE TODOS OS MATERIAIS, EXCLUSIVE ESCAVAÇÃO E COMPACTAÇÃO)</t>
  </si>
  <si>
    <t>BUEIRO DUPLO CELULAR DE CONCRETO PADRÃO DER/MG. PARA ALTURA DE ATERRO DE 0 A 5,00 M. BDCC (2,00 X 2,00)M - BOCA (EXECUÇÃO, INCLUINDO FORNECIMENTO E TRANSPORTE DE TODOS OS MATERIAIS, EXCLUSIVE ESCAVAÇÃO E COMPACTAÇÃO)</t>
  </si>
  <si>
    <t>BUEIRO DUPLO CELULAR DE CONCRETO PADRÃO DER/MG. PARA ALTURA DE ATERRO DE 0 A 5,00 M. BDCC (2,00 X 2,50)M - CORPO (EXECUÇÃO, INCLUINDO FORNECIMENTO E TRANSPORTE DE TODOS OS MATERIAIS, EXCLUSIVE ESCAVAÇÃO E COMPACTAÇÃO)</t>
  </si>
  <si>
    <t>BUEIRO DUPLO CELULAR DE CONCRETO PADRÃO DER/MG. PARA ALTURA DE ATERRO DE 0 A 5,00 M. BDCC (2,00 X 2,50)M - BOCA (EXECUÇÃO, INCLUINDO FORNECIMENTO E TRANSPORTE DE TODOS OS MATERIAIS, EXCLUSIVE ESCAVAÇÃO E COMPACTAÇÃO)</t>
  </si>
  <si>
    <t>BUEIRO DUPLO CELULAR DE CONCRETO PADRÃO DER/MG. PARA ALTURA DE ATERRO DE 0 A 5,00 M. BDCC (2,00 X 3,00)M - CORPO (EXECUÇÃO, INCLUINDO FORNECIMENTO E TRANSPORTE DE TODOS OS MATERIAIS, EXCLUSIVE ESCAVAÇÃO E COMPACTAÇÃO)</t>
  </si>
  <si>
    <t>BUEIRO DUPLO CELULAR DE CONCRETO PADRÃO DER/MG. PARA ALTURA DE ATERRO DE 0 A 5,00 M. BDCC (2,00 X 3,00)M - BOCA (EXECUÇÃO, INCLUINDO FORNECIMENTO E TRANSPORTE DE TODOS OS MATERIAIS, EXCLUSIVE ESCAVAÇÃO E COMPACTAÇÃO)</t>
  </si>
  <si>
    <t>BUEIRO DUPLO CELULAR DE CONCRETO PADRÃO DER/MG. PARA ALTURA DE ATERRO DE 0 A 5,00 M. BDCC (2,50 X 1,50)M - CORPO (EXECUÇÃO, INCLUINDO FORNECIMENTO E TRANSPORTE DE TODOS OS MATERIAIS, EXCLUSIVE ESCAVAÇÃO E COMPACTAÇÃO)</t>
  </si>
  <si>
    <t>BUEIRO DUPLO CELULAR DE CONCRETO PADRÃO DER/MG. PARA ALTURA DE ATERRO DE 0 A 5,00 M. BDCC (2,50 X 1,50)M - BOCA (EXECUÇÃO, INCLUINDO FORNECIMENTO E TRANSPORTE DE TODOS OS MATERIAIS, EXCLUSIVE ESCAVAÇÃO E COMPACTAÇÃO)</t>
  </si>
  <si>
    <t>BUEIRO DUPLO CELULAR DE CONCRETO PADRÃO DER/MG. PARA ALTURA DE ATERRO DE 0 A 5,00 M. BDCC (2,50 X 2,00)M - CORPO (EXECUÇÃO, INCLUINDO FORNECIMENTO E TRANSPORTE DE TODOS OS MATERIAIS, EXCLUSIVE ESCAVAÇÃO E COMPACTAÇÃO)</t>
  </si>
  <si>
    <t>BUEIRO DUPLO CELULAR DE CONCRETO PADRÃO DER/MG. PARA ALTURA DE ATERRO DE 0 A 5,00 M. BDCC (2,50 X 2,00)M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</si>
  <si>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</si>
  <si>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</si>
  <si>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3,00)M - CORPO (EXECUÇÃO, INCLUINDO FORNECIMENTO E TRANSPORTE DE TODOS OS MATERIAIS, EXCLUSIVE ESCAVAÇÃO E COMPACTAÇÃO)</t>
  </si>
  <si>
    <t>BUEIRO DUPLO CELULAR DE CONCRETO PADRÃO DER/MG. PARA ALTURA DE ATERRO DE 0 A 5,00 M. BDCC (2,50 X 3,00)M - BOCA (EXECUÇÃO, INCLUINDO FORNECIMENTO E TRANSPORTE DE TODOS OS MATERIAIS, EXCLUSIVE ESCAVAÇÃO E COMPACTAÇÃO)</t>
  </si>
  <si>
    <t>BUEIRO DUPLO CELULAR DE CONCRETO PADRÃO DER/MG. PARA ALTURA DE ATERRO DE 0 A 5,00 M. BDCC (3,00 X 2,00)M - CORPO (EXECUÇÃO, INCLUINDO FORNECIMENTO E TRANSPORTE DE TODOS OS MATERIAIS, EXCLUSIVE ESCAVAÇÃO E COMPACTAÇÃO)</t>
  </si>
  <si>
    <t>BUEIRO DUPLO CELULAR DE CONCRETO PADRÃO DER/MG. PARA ALTURA DE ATERRO DE 0 A 5,00 M. BDCC (3,00 X 2,00)M - BOCA (EXECUÇÃO, INCLUINDO FORNECIMENTO E TRANSPORTE DE TODOS OS MATERIAIS, EXCLUSIVE ESCAVAÇÃO E COMPACTAÇÃO)</t>
  </si>
  <si>
    <t>BUEIRO DUPLO CELULAR DE CONCRETO PADRÃO DER/MG. PARA ALTURA DE ATERRO DE 0 A 5,00 M. BDCC (3,00 X 2,50)M - CORPO (EXECUÇÃO, INCLUINDO FORNECIMENTO E TRANSPORTE DE TODOS OS MATERIAIS, EXCLUSIVE ESCAVAÇÃO E COMPACTAÇÃO)</t>
  </si>
  <si>
    <t>BUEIRO DUPLO CELULAR DE CONCRETO PADRÃO DER/MG. PARA ALTURA DE ATERRO DE 0 A 5,00 M. BDCC (3,00 X 2,50)M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</si>
  <si>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</si>
  <si>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</si>
  <si>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3,50)M - CORPO (EXECUÇÃO, INCLUINDO FORNECIMENTO E TRANSPORTE DE TODOS OS MATERIAIS, EXCLUSIVE ESCAVAÇÃO E COMPACTAÇÃO)</t>
  </si>
  <si>
    <t>BUEIRO DUPLO CELULAR DE CONCRETO PADRÃO DER/MG. PARA ALTURA DE ATERRO DE 0 A 5,00 M. BDCC (3,00 X 3,50)M - BOCA (EXECUÇÃO, INCLUINDO FORNECIMENTO E TRANSPORTE DE TODOS OS MATERIAIS, EXCLUSIVE ESCAVAÇÃO E COMPACTAÇÃO)</t>
  </si>
  <si>
    <t>BUEIRO DUPLO CELULAR DE CONCRETO PADRÃO DER/MG. PARA ALTURA DE ATERRO DE 0 A 5,00 M. BDCC (3,50 X 3,00)M - CORPO (EXECUÇÃO, INCLUINDO FORNECIMENTO E TRANSPORTE DE TODOS OS MATERIAIS, EXCLUSIVE ESCAVAÇÃO E COMPACTAÇÃO)</t>
  </si>
  <si>
    <t>BUEIRO DUPLO CELULAR DE CONCRETO PADRÃO DER/MG. PARA ALTURA DE ATERRO DE 0 A 5,00 M. BDCC (3,50 X 3,00)M - BOCA (EXECUÇÃO, INCLUINDO FORNECIMENTO E TRANSPORTE DE TODOS OS MATERIAIS, EXCLUSIVE ESCAVAÇÃO E COMPACTAÇÃO)</t>
  </si>
  <si>
    <t>BUEIRO DUPLO CELULAR DE CONCRETO PADRÃO DER/MG. PARA ALTURA DE ATERRO DE 0 A 5,00 M. BDCC (3,50 X 3,50)M - CORPO (EXECUÇÃO, INCLUINDO FORNECIMENTO E TRANSPORTE DE TODOS OS MATERIAIS, EXCLUSIVE ESCAVAÇÃO E COMPACTAÇÃO)</t>
  </si>
  <si>
    <t>BUEIRO DUPLO CELULAR DE CONCRETO PADRÃO DER/MG. PARA ALTURA DE ATERRO DE 0 A 5,00 M. BDCC (3,50 X 3,50)M - BOCA (EXECUÇÃO, INCLUINDO FORNECIMENTO E TRANSPORTE DE TODOS OS MATERIAIS, EXCLUSIVE ESCAVAÇÃO E COMPACTAÇÃO)</t>
  </si>
  <si>
    <t>BUEIRO DUPLO CELULAR DE CONCRETO PADRÃO DER/MG. PARA ALTURA DE ATERRO DE 0 A 5,00 M. BDCC (4,00 X 4,00)M - CORPO (EXECUÇÃO, INCLUINDO FORNECIMENTO E TRANSPORTE DE TODOS OS MATERIAIS, EXCLUSIVE ESCAVAÇÃO E COMPACTAÇÃO)</t>
  </si>
  <si>
    <t>BUEIRO DUPLO CELULAR DE CONCRETO PADRÃO DER/MG. PARA ALTURA DE ATERRO DE 0 A 5,00 M. BDCC (4,00 X 4,00)M - BOCA (EXECUÇÃO, INCLUINDO FORNECIMENTO E TRANSPORTE DE TODOS OS MATERIAIS, EXCLUSIVE ESCAVAÇÃO E COMPACTAÇÃO)</t>
  </si>
  <si>
    <t>BUEIRO TRIPLO CELULAR DE CONCRETO PADRÃO DER/MG. PARA ALTURA DE ATERRO DE 0 A 5,00 M.  BTCC (2,00 X 2,00)M - CORPO (EXECUÇÃO, INCLUINDO FORNECIMENTO E TRANSPORTE DE TODOS OS MATERIAIS, EXCLUSIVE ESCAVAÇÃO E COMPACTAÇÃO)</t>
  </si>
  <si>
    <t>BUEIRO TRIPLO CELULAR DE CONCRETO PADRÃO DER/MG. PARA ALTURA DE ATERRO DE 0 A 5,00 M.  BTCC (2,00 X 2,00)M - BOCA (EXECUÇÃO, INCLUINDO FORNECIMENTO E TRANSPORTE DE TODOS OS MATERIAIS, EXCLUSIVE ESCAVAÇÃO E COMPACTAÇÃO)</t>
  </si>
  <si>
    <t>BUEIRO TRIPLO CELULAR DE CONCRETO PADRÃO DER/MG. PARA ALTURA DE ATERRO DE 0 A 5,00 M.  BTCC (2,50 X 1,50)M - CORPO (EXECUÇÃO, INCLUINDO FORNECIMENTO E TRANSPORTE DE TODOS OS MATERIAIS, EXCLUSIVE ESCAVAÇÃO E COMPACTAÇÃO)</t>
  </si>
  <si>
    <t>BUEIRO TRIPLO CELULAR DE CONCRETO PADRÃO DER/MG. PARA ALTURA DE ATERRO DE 0 A 5,00 M.  BTCC (2,50 X 1,50)M - BOCA (EXECUÇÃO, INCLUINDO FORNECIMENTO E TRANSPORTE DE TODOS OS MATERIAIS, EXCLUSIVE ESCAVAÇÃO E COMPACTAÇÃO)</t>
  </si>
  <si>
    <t>BUEIRO TRIPLO CELULAR DE CONCRETO PADRÃO DER/MG. PARA ALTURA DE ATERRO DE 0 A 5,00 M.  BTCC (2,50 X 2,50)M - CORPO (EXECUÇÃO, INCLUINDO FORNECIMENTO E TRANSPORTE DE TODOS OS MATERIAIS, EXCLUSIVE ESCAVAÇÃO E COMPACTAÇÃO)</t>
  </si>
  <si>
    <t>BUEIRO TRIPLO CELULAR DE CONCRETO PADRÃO DER/MG. PARA ALTURA DE ATERRO DE 0 A 5,00 M.  BTCC (2,50 X 2,50)M - BOCA (EXECUÇÃO, INCLUINDO FORNECIMENTO E TRANSPORTE DE TODOS OS MATERIAIS, EXCLUSIVE ESCAVAÇÃO E COMPACTAÇÃO)</t>
  </si>
  <si>
    <t>BUEIRO TRIPLO CELULAR DE CONCRETO PADRÃO DER/MG. PARA ALTURA DE ATERRO DE 0 A 5,00 M.  BTCC (3,00 X2,00)M - CORPO (EXECUÇÃO, INCLUINDO FORNECIMENTO E TRANSPORTE DE TODOS OS MATERIAIS, EXCLUSIVE ESCAVAÇÃO E COMPACTAÇÃO)</t>
  </si>
  <si>
    <t>BUEIRO TRIPLO CELULAR DE CONCRETO PADRÃO DER/MG PARA ALTURA DE ATERRO DE 0 A 5,00M. BTCC (3,00 X 2,00)M - BOCA (EXECUÇÃO, INCLUINDO FORNECIMENTO E TRANSPORTE DE TODOS OS MATERIAIS, EXCLUSIVE ESCAVAÇÃO E COMPACTAÇÃO)</t>
  </si>
  <si>
    <t>BUEIRO TRIPLO CELULAR DE CONCRETO PADRÃO DER/MG. PARA ALTURA DE ATERRO DE 0 A 5,00 M.  BTCC (3,00 X 2,50)M - CORPO (EXECUÇÃO, INCLUINDO FORNECIMENTO E TRANSPORTE DE TODOS OS MATERIAIS, EXCLUSIVE ESCAVAÇÃO E COMPACTAÇÃO)</t>
  </si>
  <si>
    <t>BUEIRO TRIPLO CELULAR DE CONCRETO PADRÃO DER/MG. PARA ALTURA DE ATERRO DE 0 A 5,00 M.  BTCC (3,00 X 2,50)M - BOCA (EXECUÇÃO, INCLUINDO FORNECIMENTO E TRANSPORTE DE TODOS OS MATERIAIS, EXCLUSIVE ESCAVAÇÃO E COMPACTAÇÃO)</t>
  </si>
  <si>
    <t>BUEIRO TRIPLO CELULAR DE CONCRETO PADRÃO DER/MG. PARA ALTURA DE ATERRO DE 0 A 5,00 M.  BTCC (3,00 X 3,00)M - CORPO (EXECUÇÃO, INCLUINDO FORNECIMENTO E TRANSPORTE DE TODOS OS MATERIAIS, EXCLUSIVE ESCAVAÇÃO E COMPACTAÇÃO)</t>
  </si>
  <si>
    <t>BUEIRO TRIPLO CELULAR DE CONCRETO PADRÃO DER/MG. PARA ALTURA DE ATERRO DE 0 A 5,00 M.  BTCC (3,00 X 3,00 M - BOCA (EXECUÇÃO, INCLUINDO FORNECIMENTO E TRANSPORTE DE TODOS OS MATERIAIS, EXCLUSIVE ESCAVAÇÃO E COMPACTAÇÃO)</t>
  </si>
  <si>
    <t>BUEIRO TRIPLO CELULAR DE CONCRETO PADRÃO DER/MG. PARA ALTURA DE ATERRO DE 0 A 5,00 M.  BTCC (3,00 X 3,50)M - CORPO (EXECUÇÃO, INCLUINDO FORNECIMENTO E TRANSPORTE DE TODOS OS MATERIAIS, EXCLUSIVE ESCAVAÇÃO E COMPACTAÇÃO)</t>
  </si>
  <si>
    <t>BUEIRO TRIPLO CELULAR DE CONCRETO PADRÃO DER/MG. PARA ALTURA DE ATERRO DE 0 A 5,00 M.  BTCC (3,00 X 3,50)M - BOCA (EXECUÇÃO, INCLUINDO FORNECIMENTO E TRANSPORTE DE TODOS OS MATERIAIS, EXCLUSIVE ESCAVAÇÃO E COMPACTAÇÃO)</t>
  </si>
  <si>
    <t>BUEIRO TRIPLO CELULAR DE CONCRETO PADRÃO DER/MG. PARA ALTURA DE ATERRO DE 0 A 5,00 M.  BTCC (3,50 X 3,50)M - CORPO (EXECUÇÃO, INCLUINDO FORNECIMENTO E TRANSPORTE DE TODOS OS MATERIAIS, EXCLUSIVE ESCAVAÇÃO E COMPACTAÇÃO)</t>
  </si>
  <si>
    <t>BUEIRO TRIPLO CELULAR DE CONCRETO PADRÃO DER/MG. PARA ALTURA DE ATERRO DE 0 A 5,00 M.  BTCC (3,50 X 3,50)M - BOCA (EXECUÇÃO, INCLUINDO FORNECIMENTO E TRANSPORTE DE TODOS OS MATERIAIS, EXCLUSIVE ESCAVAÇÃO E COMPACTAÇÃO)</t>
  </si>
  <si>
    <t>BUEIRO TRIPLO CELULAR DE CONCRETO PADRÃO DER/MG. PARA ALTURA DE ATERRO DE 0 A 5,00 M.  BTCC (4,00 X 4,00)M - CORPO (EXECUÇÃO, INCLUINDO FORNECIMENTO E TRANSPORTE DE TODOS OS MATERIAIS, EXCLUSIVE ESCAVAÇÃO E COMPACTAÇÃO)</t>
  </si>
  <si>
    <t>BUEIRO TRIPLO CELULAR DE CONCRETO PADRÃO DER/MG. PARA ALTURA DE ATERRO DE 0 A 5,00 M. BTCC (4,00 X 4,00)M - BOCA (EXECUÇÃO, INCLUINDO FORNECIMENTO E TRANSPORTE DE TODOS OS MATERIAIS, EXCLUSIVE ESCAVAÇÃO E COMPACTAÇÃO)</t>
  </si>
  <si>
    <t>BUEIRO SIMPLES CELULAR DE CONCRETO PADRÃO DER/MG.  PARA ALTURA DE ATERRO DE 5,10 A 10,00 M. BSCC (1,50 X 1,50)M - CORPO (EXECUÇÃO, INCLUINDO FORNECIMENTO E TRANSPORTE DE TODOS OS MATERIAIS, EXCLUSIVE ESCAVAÇÃO E COMPACTAÇÃO)</t>
  </si>
  <si>
    <t>BUEIRO SIMPLES CELULAR DE CONCRETO PADRÃO DER/MG.  PARA ALTURA DE ATERRO DE 5,10 A 10,00 M. BSCC (1,50 X 1,50)M - BOCA (EXECUÇÃO, INCLUINDO FORNECIMENTO E TRANSPORTE DE TODOS OS MATERIAIS, EXCLUSIVE ESCAVAÇÃO E COMPACTAÇÃO)</t>
  </si>
  <si>
    <t>BUEIRO SIMPLES CELULAR DE CONCRETO PADRÃO DER/MG.  PARA ALTURA DE ATERRO DE 5,10 A 10,00 M. BSCC (2,00 X 1,50)M - CORPO (EXECUÇÃO, INCLUINDO FORNECIMENTO E TRANSPORTE DE TODOS OS MATERIAIS, EXCLUSIVE ESCAVAÇÃO E COMPACTAÇÃO)</t>
  </si>
  <si>
    <t>BUEIRO SIMPLES CELULAR DE CONCRETO PADRÃO DER/MG.  PARA ALTURA DE ATERRO DE 5,10 A 10,00 M. BSCC (2,00 X 1,50)M - BOCA (EXECUÇÃO, INCLUINDO FORNECIMENTO E TRANSPORTE DE TODOS OS MATERIAIS, EXCLUSIVE ESCAVAÇÃO E COMPACTAÇÃO)</t>
  </si>
  <si>
    <t>BUEIRO SIMPLES CELULAR DE CONCRETO PADRÃO DER/MG.  PARA ALTURA DE ATERRO DE 5,10 A 10,00 M. BSCC (2,00 X 2,00)M - CORPO (EXECUÇÃO, INCLUINDO FORNECIMENTO E TRANSPORTE DE TODOS OS MATERIAIS, EXCLUSIVE ESCAVAÇÃO E COMPACTAÇÃO)</t>
  </si>
  <si>
    <t>BUEIRO SIMPLES CELULAR DE CONCRETO PADRÃO DER/MG.  PARA ALTURA DE ATERRO DE 5,10 A 10,00 M. BSCC (2,00 X 2,00)M - BOCA (EXECUÇÃO, INCLUINDO FORNECIMENTO E TRANSPORTE DE TODOS OS MATERIAIS, EXCLUSIVE ESCAVAÇÃO E COMPACTAÇÃO)</t>
  </si>
  <si>
    <t>BUEIRO SIMPLES CELULAR DE CONCRETO PADRÃO DER/MG.  PARA ALTURA DE ATERRO DE 5,10 A 10,00 M. BSCC (2,00 X 2,50)M - CORPO (EXECUÇÃO, INCLUINDO FORNECIMENTO E TRANSPORTE DE TODOS OS MATERIAIS, EXCLUSIVE ESCAVAÇÃO E COMPACTAÇÃO)</t>
  </si>
  <si>
    <t>BUEIRO SIMPLES CELULAR DE CONCRETO PADRÃO DER/MG.  PARA ALTURA DE ATERRO DE 5,10 A 10,00 M. BSCC (2,00 X 2,50)M - BOCA (EXECUÇÃO, INCLUINDO FORNECIMENTO E TRANSPORTE DE TODOS OS MATERIAIS, EXCLUSIVE ESCAVAÇÃO E COMPACTAÇÃO)</t>
  </si>
  <si>
    <t>BUEIRO SIMPLES CELULAR DE CONCRETO PADRÃO DER/MG.  PARA ALTURA DE ATERRO DE 5,10 A 10,00 M. BSCC (2,00 X 3,00)M - CORPO (EXECUÇÃO, INCLUINDO FORNECIMENTO E TRANSPORTE DE TODOS OS MATERIAIS, EXCLUSIVE ESCAVAÇÃO E COMPACTAÇÃO)</t>
  </si>
  <si>
    <t>BUEIRO SIMPLES CELULAR DE CONCRETO PADRÃO DER/MG.  PARA ALTURA DE ATERRO DE 5,10 A 10,00 M. BSCC (2,00 X 3,00)M - BOCA (EXECUÇÃO, INCLUINDO FORNECIMENTO E TRANSPORTE DE TODOS OS MATERIAIS, EXCLUSIVE ESCAVAÇÃO E COMPACTAÇÃO)</t>
  </si>
  <si>
    <t>BUEIRO SIMPLES CELULAR DE CONCRETO PADRÃO DER/MG.  PARA ALTURA DE ATERRO DE 5,10 A 10,00 M. BSCC (2,50 X 2,00)M - CORPO (EXECUÇÃO, INCLUINDO FORNECIMENTO E TRANSPORTE DE TODOS OS MATERIAIS, EXCLUSIVE ESCAVAÇÃO E COMPACTAÇÃO)</t>
  </si>
  <si>
    <t>BUEIRO SIMPLES CELULAR DE CONCRETO PADRÃO DER/MG.  PARA ALTURA DE ATERRO DE 5,10 A 10,00 M. BSCC (2,50 X 2,00)M - BOCA (EXECUÇÃO, INCLUINDO FORNECIMENTO E TRANSPORTE DE TODOS OS MATERIAIS, EXCLUSIVE ESCAVAÇÃO E COMPACTAÇÃO)</t>
  </si>
  <si>
    <t>BUEIRO SIMPLES CELULAR DE CONCRETO PADRÃO DER/MG.  PARA ALTURA DE ATERRO DE 5,10 A 10,00 M. BSCC (2,50 X 2,50)M - CORPO (EXECUÇÃO, INCLUINDO FORNECIMENTO E TRANSPORTE DE TODOS OS MATERIAIS, EXCLUSIVE ESCAVAÇÃO E COMPACTAÇÃO)</t>
  </si>
  <si>
    <t>BUEIRO SIMPLES CELULAR DE CONCRETO PADRÃO DER/MG.PARA ALTURA DE ATERRO DE 5,10 A 10,00 M.BSCC (2,50 X 2,50)M - BOCA (EXECUÇÃO, INCLUINDO FORNECIMENTO E TRANSPORTE DE TODOS OS MATERIAIS, EXCLUSIVE ESCAVAÇÃO E COMPACTAÇÃO)</t>
  </si>
  <si>
    <t>BUEIRO SIMPLES CELULAR DE CONCRETO PADRÃO DER/MG.  PARA ALTURA DE ATERRO DE 5,10 A 10,00 M. BSCC (3,00 X 2,50)M - CORPO (EXECUÇÃO, INCLUINDO FORNECIMENTO E TRANSPORTE DE TODOS OS MATERIAIS, EXCLUSIVE ESCAVAÇÃO E COMPACTAÇÃO)</t>
  </si>
  <si>
    <t>BUEIRO SIMPLES CELULAR DE CONCRETO PADRÃO DER/MG.  PARA ALTURA DE ATERRO DE 5,10 A 10,00 M. BSCC (3,00 X 2,50)M - BOCA (EXECUÇÃO, INCLUINDO FORNECIMENTO E TRANSPORTE DE TODOS OS MATERIAIS, EXCLUSIVE ESCAVAÇÃO E COMPACTAÇÃO)</t>
  </si>
  <si>
    <t>BUEIRO SIMPLES CELULAR DE CONCRETO PADRÃO DER/MG.  PARA ALTURA DE ATERRO DE 5,10 A 10,00 M. BSCC (3,00 X 3,00)M - CORPO (EXECUÇÃO, INCLUINDO FORNECIMENTO E TRANSPORTE DE TODOS OS MATERIAIS, EXCLUSIVE ESCAVAÇÃO E COMPACTAÇÃO)</t>
  </si>
  <si>
    <t>BUEIRO SIMPLES CELULAR DE CONCRETO PADRÃO DER/MG.  PARA ALTURA DE ATERRO DE 5,10 A 10,00 M. BSCC (3,00 X 3,00)M - BOCA (EXECUÇÃO, INCLUINDO FORNECIMENTO E TRANSPORTE DE TODOS OS MATERIAIS, EXCLUSIVE ESCAVAÇÃO E COMPACTAÇÃO)</t>
  </si>
  <si>
    <t>BUEIRO DUPLO CELULAR DE CONCRETO PADRÃO DER/MG.  PARA ALTURA DE ATERRO DE 5,10 A 10,00 M. BDCC (2,50 X 2,00)M - CORPO (EXECUÇÃO, INCLUINDO FORNECIMENTO E TRANSPORTE DE TODOS OS MATERIAIS, EXCLUSIVE ESCAVAÇÃO E COMPACTAÇÃO)</t>
  </si>
  <si>
    <t>BUEIRO DUPLO CELULAR DE CONCRETO PADRÃO DER/MG.  PARA ALTURA DE ATERRO DE 5,10 A 10,00 M. BDCC (2,50 X 2,00)M - BOCA (EXECUÇÃO, INCLUINDO FORNECIMENTO E TRANSPORTE DE TODOS OS MATERIAIS, EXCLUSIVE ESCAVAÇÃO E COMPACTAÇÃO)</t>
  </si>
  <si>
    <t>BUEIRO DUPLO CELULAR DE CONCRETO PADRÃO DER/MG.  PARA ALTURA DE ATERRO DE 5,10 A 10,00 M. BDCC (3,00 X 2,00)M - CORPO (EXECUÇÃO, INCLUINDO FORNECIMENTO E TRANSPORTE DE TODOS OS MATERIAIS, EXCLUSIVE ESCAVAÇÃO E COMPACTAÇÃO)</t>
  </si>
  <si>
    <t>BUEIRO DUPLO CELULAR DE CONCRETO PADRÃO DER/MG.  PARA ALTURA DE ATERRO DE 5,10 A 10,00 M. BDCC (3,00 X 2,00)M - BOCA (EXECUÇÃO, INCLUINDO FORNECIMENTO E TRANSPORTE DE TODOS OS MATERIAIS, EXCLUSIVE ESCAVAÇÃO E COMPACTAÇÃO)</t>
  </si>
  <si>
    <t>BUEIRO DUPLO CELULAR DE CONCRETO PADRÃO DER/MG.  PARA ALTURA DE ATERRO DE 5,10 A 10,00 M. BDCC (3,00 X 3,00)M - CORPO (EXECUÇÃO, INCLUINDO FORNECIMENTO E TRANSPORTE DE TODOS OS MATERIAIS, EXCLUSIVE ESCAVAÇÃO E COMPACTAÇÃO)</t>
  </si>
  <si>
    <t>BUEIRO DUPLO CELULAR DE CONCRETO PADRÃO DER/MG.  PARA ALTURA DE ATERRO DE 5,10 A 10,00 M. BDCC (3,00 X 3,00)M - BOCA (EXECUÇÃO, INCLUINDO FORNECIMENTO E TRANSPORTE DE TODOS OS MATERIAIS, EXCLUSIVE ESCAVAÇÃO E COMPACTAÇÃO)</t>
  </si>
  <si>
    <t>BUEIRO TRIPLO CELULAR DE CONCRETO PADRÃO DER/MG. PARA ALTURA DE ATERRO DE 5,10 A 10,00 M. BTCC (3,50 X 2,50)M - CORPO (EXECUÇÃO, INCLUINDO FORNECIMENTO E TRANSPORTE DE TODOS OS MATERIAIS, EXCLUSIVE ESCAVAÇÃO E COMPACTAÇÃO)</t>
  </si>
  <si>
    <t>BUEIRO TRIPLO CELULAR DE CONCRETO PADRÃO DER/MG. PARA ALTURA DE ATERRO DE 5,10 A 10,00 M. BTCC (3,50 X 2,50)M - BOCA (EXECUÇÃO, INCLUINDO FORNECIMENTO E TRANSPORTE DE TODOS OS MATERIAIS, EXCLUSIVE ESCAVAÇÃO E COMPACTAÇÃO)</t>
  </si>
  <si>
    <t>BUEIRO DUPLO CELULAR DE CONCRETO PADRÃO DER/MG.  PARA ALTURA DE ATERRO DE 5,10 A 10,00 M. BDCC (3,50 X 3,50)M - CORPO (EXECUÇÃO, INCLUINDO FORNECIMENTO E TRANSPORTE DE TODOS OS MATERIAIS, EXCLUSIVE ESCAVAÇÃO E COMPACTAÇÃO)</t>
  </si>
  <si>
    <t>BUEIRO DUPLO CELULAR DE CONCRETO PADRÃO DER/MG.  PARA ALTURA DE ATERRO DE 5,10 A 10,00 M. BDCC (3,50 X 3,50)M - BOCA (EXECUÇÃO, INCLUINDO FORNECIMENTO E TRANSPORTE DE TODOS OS MATERIAIS, EXCLUSIVE ESCAVAÇÃO E COMPACTAÇÃO)</t>
  </si>
  <si>
    <t>BUEIRO TRIPLO CELULAR DE CONCRETO PADRÃO DER/MG.  PARA ALTURA DE ATERRO DE 5,10 A 10,00 M. BTCC (2,00 X 1,50)M - CORPO (EXECUÇÃO, INCLUINDO FORNECIMENTO E TRANSPORTE DE TODOS OS MATERIAIS, EXCLUSIVE ESCAVAÇÃO E COMPACTAÇÃO)</t>
  </si>
  <si>
    <t>BUEIRO TRIPLO CELULAR DE CONCRETO PADRÃO DER/MG.  PARA ALTURA DE ATERRO DE 5,10 A 10,00 M. BTCC (2,00 X 1,50)M - BOCA (EXECUÇÃO, INCLUINDO FORNECIMENTO E TRANSPORTE DE TODOS OS MATERIAIS, EXCLUSIVE ESCAVAÇÃO E COMPACTAÇÃO)</t>
  </si>
  <si>
    <t>BUEIRO TRIPLO CELULAR DE CONCRETO PADRÃO DER/MG.  PARA ALTURA DE ATERRO DE 5,10 A 10,00 M. BTCC (3,50 X 3,50)M - CORPO (EXECUÇÃO, INCLUINDO FORNECIMENTO E TRANSPORTE DE TODOS OS MATERIAIS, EXCLUSIVE ESCAVAÇÃO E COMPACTAÇÃO)</t>
  </si>
  <si>
    <t>BUEIRO TRIPLO CELULAR DE CONCRETO PADRÃO DER/MG.  PARA ALTURA DE ATERRO DE 5,10 A 10,00 M. BTCC (3,50 X 3,50)M - BOCA (EXECUÇÃO, INCLUINDO FORNECIMENTO E TRANSPORTE DE TODOS OS MATERIAIS, EXCLUSIVE ESCAVAÇÃO E COMPACTAÇÃO)</t>
  </si>
  <si>
    <t>VALETA DE PROTEÇÃO DE CORTE, TIPO DR.VP-01., TIPO 75/50 (EXECUÇÃO, INCLUINDO ESCAVAÇÃO)</t>
  </si>
  <si>
    <t>VALETA DE PROTEÇÃO DE CORTE, TIPO DR.VP-01., TIPO 75/60 (EXECUÇÃO, INCLUINDO ESCAVAÇÃO)</t>
  </si>
  <si>
    <t>VALETA DE PROTEÇÃO DE CORTE, TIPO DR.VP-01., TIPO 75/70 (EXECUÇÃO, INCLUINDO ESCAVAÇÃO)</t>
  </si>
  <si>
    <t>VALETA DE PROTEÇÃO DE CORTE, TIPO DR.VP-01., TIPO 85/60 (EXECUÇÃO, INCLUINDO ESCAVAÇÃO)</t>
  </si>
  <si>
    <t>VALETA DE PROTEÇÃO DE CORTE, TIPO DR.VP-01., TIPO 85/70 (EXECUÇÃO, INCLUINDO ESCAVAÇÃO)</t>
  </si>
  <si>
    <t>VALETA DE PROTEÇÃO DE CORTE, TIPO DR.VP-01., TIPO 85/80 (EXECUÇÃO, INCLUINDO ESCAVAÇÃO)</t>
  </si>
  <si>
    <t>VALETA DE PROTEÇÃO DE CORTE, TIPO DR.VP-01., TIPO 95/70 (EXECUÇÃO, INCLUINDO ESCAVAÇÃO)</t>
  </si>
  <si>
    <t>VALETA DE PROTEÇÃO DE CORTE, TIPO DR.VP-01., TIPO 95/80 (EXECUÇÃO, INCLUINDO ESCAVAÇÃO)</t>
  </si>
  <si>
    <t>VALETA DE PROTEÇÃO DE CORTE, TIPO DR.VP-01., TIPO 95/90 (EXECUÇÃO, INCLUINDO ESCAVAÇÃO)</t>
  </si>
  <si>
    <t>VALETA DE PROTEÇÃO DE CORTE, TIPO DR.VP-01., TIPO 105/80 (EXECUÇÃO, INCLUINDO ESCAVAÇÃO)</t>
  </si>
  <si>
    <t>VALETA DE PROTEÇÃO DE CORTE, TIPO DR.VP-01., TIPO 105/90 (EXECUÇÃO, INCLUINDO ESCAVAÇÃO)</t>
  </si>
  <si>
    <t>VALETA DE PROTEÇÃO DE CORTE, TIPO DR.VP-01., TIPO 105/100 (EXECUÇÃO, INCLUINDO ESCAVAÇÃO)</t>
  </si>
  <si>
    <t>VALETA DE PROTEÇÃO DE CORTE, TIPO DR.VP-01., TIPO 115/80 (EXECUÇÃO, INCLUINDO ESCAVAÇÃO)</t>
  </si>
  <si>
    <t>VALETA DE PROTEÇÃO DE CORTE, TIPO DR.VP-01., TIPO 115/90 (EXECUÇÃO, INCLUINDO ESCAVAÇÃO)</t>
  </si>
  <si>
    <t>VALETA DE PROTEÇÃO DE CORTE, TIPO DR.VP-01., TIPO 115/100 (EXECUÇÃO, INCLUINDO ESCAVAÇÃO)</t>
  </si>
  <si>
    <t>VALETA DE PROTEÇÃO DE CORTE, TIPO DR.VP-01., TIPO 125/90 (EXECUÇÃO, INCLUINDO ESCAVAÇÃO)</t>
  </si>
  <si>
    <t>VALETA DE PROTEÇÃO DE CORTE, TIPO DR.VP-01., TIPO 125/100 (EXECUÇÃO, INCLUINDO ESCAVAÇÃO)</t>
  </si>
  <si>
    <t>VALETA DE PROTEÇÃO DE CORTE, TIPO DR.VP-02., TIPO 75/50 (EXECUÇÃO, INCLUINDO ESCAVAÇÃO, FORNECIMENTO, TRANSPORTE E PLANTIO DA GRAMA)</t>
  </si>
  <si>
    <t>VALETA DE PROTEÇÃO DE CORTE, TIPO DR.VP-02., TIPO 75/60 (EXECUÇÃO, INCLUINDO ESCAVAÇÃO, FORNECIMENTO, TRANSPORTE E PLANTIO DA GRAMA)</t>
  </si>
  <si>
    <t>VALETA DE PROTEÇÃO DE CORTE, TIPO DR.VP-02., TIPO 75/70 (EXECUÇÃO, INCLUINDO ESCAVAÇÃO, FORNECIMENTO, TRANSPORTE E PLANTIO DA GRAMA)</t>
  </si>
  <si>
    <t>VALETA DE PROTEÇÃO DE CORTE, TIPO DR.VP-02., TIPO 85/60 (EXECUÇÃO, INCLUINDO ESCAVAÇÃO, FORNECIMENTO, TRANSPORTE E PLANTIO DA GRAMA)</t>
  </si>
  <si>
    <t>VALETA DE PROTEÇÃO DE CORTE, TIPO DR.VP-02., TIPO 85/70 (EXECUÇÃO, INCLUINDO ESCAVAÇÃO, FORNECIMENTO, TRANSPORTE E PLANTIO DA GRAMA)</t>
  </si>
  <si>
    <t>VALETA DE PROTEÇÃO DE CORTE, TIPO DR.VP-02., TIPO 85/80 (EXECUÇÃO, INCLUINDO ESCAVAÇÃO, FORNECIMENTO, TRANSPORTE E PLANTIO DA GRAMA)</t>
  </si>
  <si>
    <t>VALETA DE PROTEÇÃO DE CORTE, TIPO DR.VP-02., TIPO 95/70 (EXECUÇÃO, INCLUINDO ESCAVAÇÃO, FORNECIMENTO, TRANSPORTE E PLANTIO DA GRAMA)</t>
  </si>
  <si>
    <t>VALETA DE PROTEÇÃO DE CORTE, TIPO DR.VP-02., TIPO 95/80 (EXECUÇÃO, INCLUINDO ESCAVAÇÃO, FORNECIMENTO, TRANSPORTE E PLANTIO DA GRAMA)</t>
  </si>
  <si>
    <t>VALETA DE PROTEÇÃO DE CORTE, TIPO DR.VP-02., TIPO 95/90 (EXECUÇÃO, INCLUINDO ESCAVAÇÃO, FORNECIMENTO, TRANSPORTE E PLANTIO DA GRAMA)</t>
  </si>
  <si>
    <t>VALETA DE PROTEÇÃO DE CORTE, TIPO DR.VP-02., TIPO 105/80 (EXECUÇÃO, INCLUINDO ESCAVAÇÃO, FORNECIMENTO, TRANSPORTE E PLANTIO DA GRAMA)</t>
  </si>
  <si>
    <t>VALETA DE PROTEÇÃO DE CORTE, TIPO DR.VP-02., TIPO 105/90 (EXECUÇÃO, INCLUINDO ESCAVAÇÃO, FORNECIMENTO, TRANSPORTE E PLANTIO DA GRAMA)</t>
  </si>
  <si>
    <t>VALETA DE PROTEÇÃO DE CORTE, TIPO DR.VP-02., TIPO 105/100 (EXECUÇÃO, INCLUINDO ESCAVAÇÃO, FORNECIMENTO, TRANSPORTE E PLANTIO DA GRAMA)</t>
  </si>
  <si>
    <t>VALETA DE PROTEÇÃO DE CORTE, TIPO DR.VP-02., TIPO 115/80 (EXECUÇÃO, INCLUINDO ESCAVAÇÃO, FORNECIMENTO, TRANSPORTE E PLANTIO DA GRAMA)</t>
  </si>
  <si>
    <t>VALETA DE PROTEÇÃO DE CORTE, TIPO DR.VP-02., TIPO 115/90 (EXECUÇÃO, INCLUINDO ESCAVAÇÃO, FORNECIMENTO, TRANSPORTE E PLANTIO DA GRAMA)</t>
  </si>
  <si>
    <t>VALETA DE PROTEÇÃO DE CORTE, TIPO DR.VP-02., TIPO 115/100 (EXECUÇÃO, INCLUINDO ESCAVAÇÃO,FORNECIMENTO, TRANSPORTE E PLANTIO DA GRAMA)</t>
  </si>
  <si>
    <t>VALETA DE PROTEÇÃO DE CORTE, TIPO DR.VP-02., TIPO 125/90 (EXECUÇÃO, INCLUINDO ESCAVAÇÃO,FORNECIMENTO, TRANSPORTE E PLANTIO DA GRAMA)</t>
  </si>
  <si>
    <t>VALETA DE PROTEÇÃO DE CORTE, TIPO DR.VP-02., TIPO 125/100 (EXECUÇÃO, INCLUINDO ESCAVAÇÃO,FORNECIMENTO, TRANSPORTE E PLANTIO DA GRAMA)</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</si>
  <si>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</si>
  <si>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</si>
  <si>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75/70 (EXECUÇÃO, INCLUINDO ESCAVAÇÃO,FORNECIMENTO E TRANSPORTE DE TODOS OS MATERIAIS)</t>
  </si>
  <si>
    <t>VALETA DE PROTEÇÃO DE CORTE, TIPO DR.VP-03., TIPO 85/60 (EXECUÇÃO, INCLUINDO ESCAVAÇÃO,FORNECIMENTO E TRANSPORTE DE TODOS OS MATERIAIS)</t>
  </si>
  <si>
    <t>VALETA DE PROTEÇÃO DE CORTE, TIPO DR.VP-03., TIPO 85/70 (EXECUÇÃO, INCLUINDO ESCAVAÇÃO,FORNECIMENTO E TRANSPORTE DE TODOS OS MATERIAIS)</t>
  </si>
  <si>
    <t>VALETA DE PROTEÇÃO DE CORTE, TIPO DR.VP-03., TIPO 85/80 (EXECUÇÃO, INCLUINDO ESCAVAÇÃO,FORNECIMENTO E TRANSPORTE DE TODOS OS MATERIAIS)</t>
  </si>
  <si>
    <t>VALETA DE PROTEÇÃO DE CORTE, TIPO DR.VP-03., TIPO 95/70 (EXECUÇÃO, INCLUINDO ESCAVAÇÃO,FORNECIMENTO E TRANSPORTE DE TODOS OS MATERIAIS)</t>
  </si>
  <si>
    <t>VALETA DE PROTEÇÃO DE CORTE, TIPO DR.VP-03., TIPO 95/80 (EXECUÇÃO, INCLUINDO ESCAVAÇÃO,FORNECIMENTO E TRANSPORTE DE TODOS OS MATERIAIS)</t>
  </si>
  <si>
    <t>VALETA DE PROTEÇÃO DE CORTE, TIPO DR.VP-03., TIPO 95/90 (EXECUÇÃO, INCLUINDO ESCAVAÇÃO,FORNECIMENTO E TRANSPORTE DE TODOS OS MATERIAIS)</t>
  </si>
  <si>
    <t>VALETA DE PROTEÇÃO DE CORTE, TIPO DR.VP-03., TIPO 105/80 (EXECUÇÃO, INCLUINDO ESCAVAÇÃO,FORNECIMENTO E TRANSPORTE DE TODOS OS MATERIAIS)</t>
  </si>
  <si>
    <t>VALETA DE PROTEÇÃO DE CORTE, TIPO DR.VP-03., TIPO 105/90 (EXECUÇÃO, INCLUINDO ESCAVAÇÃO,FORNECIMENTO E TRANSPORTE DE TODOS OS MATERIAIS)</t>
  </si>
  <si>
    <t>VALETA DE PROTEÇÃO DE CORTE, TIPO DR.VP-03., TIPO 105/100 (EXECUÇÃO, INCLUINDO ESCAVAÇÃO,FORNECIMENTO E TRANSPORTE DE TODOS OS MATERIAIS)</t>
  </si>
  <si>
    <t>VALETA DE PROTEÇÃO DE CORTE, TIPO DR.VP-03., TIPO 115/80 (EXECUÇÃO, INCLUINDO ESCAVAÇÃO,FORNECIMENTO E TRANSPORTE DE TODOS OS MATERIAIS)</t>
  </si>
  <si>
    <t>VALETA DE PROTEÇÃO DE CORTE, TIPO DR.VP-03., TIPO 115/90 (EXECUÇÃO, INCLUINDO ESCAVAÇÃO,FORNECIMENTO E TRANSPORTE DE TODOS OS MATERIAIS)</t>
  </si>
  <si>
    <t>VALETA DE PROTEÇÃO DE CORTE, TIPO DR.VP-03., TIPO 115/100 (EXECUÇÃO, INCLUINDO ESCAVAÇÃO,FORNECIMENTO E TRANSPORTE DE TODOS OS MATERIAIS)</t>
  </si>
  <si>
    <t>VALETA DE PROTEÇÃO DE CORTE, TIPO DR.VP-03., TIPO 125/90 (EXECUÇÃO, INCLUINDO ESCAVAÇÃO,FORNECIMENTO E TRANSPORTE DE TODOS OS MATERIAIS)</t>
  </si>
  <si>
    <t>VALETA DE PROTEÇÃO DE CORTE, TIPO DR.VP-03., TIPO 125/100 (EXECUÇÃO, INCLUINDO ESCAVAÇÃO,FORNECIMENTO E TRANSPORTE DE TODOS OS MATERIAIS)</t>
  </si>
  <si>
    <t>VALETA DE PROTEÇÃO DE ATERRO TIPO DR.VPA (EXECUÇÃO, INCLUINDO ESCAVAÇÃO)</t>
  </si>
  <si>
    <t>SARJETA DE TERRA EM CORTE TIPO DR.SCT- X/Y. LARGURA = 50 CM TIPO 50/10 (EXECUÇÃO, INCLUINDO ESCAVAÇÃO)</t>
  </si>
  <si>
    <t>SARJETA DE TERRA EM CORTE TIPO DR.SCT- X/Y. LARGURA = 50 CM TIPO 50/15 (EXECUÇÃO, INCLUINDO ESCAVAÇÃO)</t>
  </si>
  <si>
    <t>SARJETA DE TERRA EM CORTE TIPO DR.SCT- X/Y. LARGURA = 60 CM TIPO 60/10 (EXECUÇÃO, INCLUINDO ESCAVAÇÃO)</t>
  </si>
  <si>
    <t>SARJETA DE TERRA EM CORTE TIPO DR.SCT- X/Y. LARGURA = 60 CM TIPO 60/15 (EXECUÇÃO, INCLUINDO ESCAVAÇÃO)</t>
  </si>
  <si>
    <t>SARJETA DE TERRA EM CORTE TIPO DR.SCT- X/Y. LARGURA = 60 CM TIPO 60/20 (EXECUÇÃO, INCLUINDO ESCAVAÇÃO)</t>
  </si>
  <si>
    <t>SARJETA DE TERRA EM CORTE TIPO DR.SCT- X/Y. LARGURA = 70 CM TIPO 70/10 (EXECUÇÃO, INCLUINDO ESCAVAÇÃO)</t>
  </si>
  <si>
    <t>SARJETA DE TERRA EM CORTE TIPO DR.SCT- X/Y. LARGURA = 70 CM TIPO 70/15 (EXECUÇÃO, INCLUINDO ESCAVAÇÃO)</t>
  </si>
  <si>
    <t>SARJETA DE TERRA EM CORTE TIPO DR.SCT- X/Y. LARGURA = 70 CM TIPO 70/20 (EXECUÇÃO, INCLUINDO ESCAVAÇÃO)</t>
  </si>
  <si>
    <t>SARJETA DE TERRA EM CORTE TIPO DR.SCT- X/Y. LARGURA = 80 CM TIPO 80/10 (EXECUÇÃO, INCLUINDO ESCAVAÇÃO)</t>
  </si>
  <si>
    <t>SARJETA DE TERRA EM CORTE TIPO DR.SCT- X/Y. LARGURA = 80 CM TIPO 80/15 (EXECUÇÃO, INCLUINDO ESCAVAÇÃO)</t>
  </si>
  <si>
    <t>SARJETA DE TERRA EM CORTE TIPO DR.SCT- X/Y. LARGURA = 80 CM TIPO 80/20 (EXECUÇÃO, INCLUINDO ESCAVAÇÃO)</t>
  </si>
  <si>
    <t>SARJETA DE TERRA EM CORTE TIPO DR.SCT- X/Y. LARGURA = 80 CM TIPO 80/25 (EXECUÇÃO, INCLUINDO ESCAVAÇÃO)</t>
  </si>
  <si>
    <t>SARJETA DE TERRA EM CORTE TIPO DR.SCT- X/Y. LARGURA = 90 CM TIPO 90/10 (EXECUÇÃO, INCLUINDO ESCAVAÇÃO)</t>
  </si>
  <si>
    <t>SARJETA DE TERRA EM CORTE TIPO DR.SCT- X/Y. LARGURA = 90 CM TIPO 90/15 (EXECUÇÃO, INCLUINDO ESCAVAÇÃO)</t>
  </si>
  <si>
    <t>SARJETA DE TERRA EM CORTE TIPO DR.SCT- X/Y. LARGURA = 90 CM TIPO 90/20 (EXECUÇÃO, INCLUINDO ESCAVAÇÃO)</t>
  </si>
  <si>
    <t>SARJETA DE TERRA EM CORTE TIPO DR.SCT- X/Y. LARGURA = 90 CM TIPO 90/25 (EXECUÇÃO, INCLUINDO ESCAVAÇÃO)</t>
  </si>
  <si>
    <t>SARJETA DE TERRA EM CORTE TIPO DR.SCT- X/Y. LARGURA = 100 CM TIPO 100/10 (EXECUÇÃO, INCLUINDO ESCAVAÇÃO)</t>
  </si>
  <si>
    <t>SARJETA DE TERRA EM CORTE TIPO DR.SCT- X/Y. LARGURA = 100 CM TIPO 100/15 (EXECUÇÃO, INCLUINDO ESCAVAÇÃO)</t>
  </si>
  <si>
    <t>SARJETA DE TERRA EM CORTE TIPO DR.SCT- X/Y. LARGURA = 100 CM TIPO 100/20 (EXECUÇÃO, INCLUINDO ESCAVAÇÃO)</t>
  </si>
  <si>
    <t>SARJETA DE TERRA EM CORTE TIPO DR.SCT- X/Y. LARGURA = 100 CM TIPO 100/25 (EXECUÇÃO, INCLUINDO ESCAVAÇÃO)</t>
  </si>
  <si>
    <t>SARJETA DE GRAMA EM CORTE TIPO SGC-X/Y. LARGURA = 50 CM TIPO 50/10 (EXECUÇÃO, INCLUINDO ESCAVAÇÃO,FORNECIMENTO, TRANSPORTE E PLANTIO DA GRAMA)</t>
  </si>
  <si>
    <t>SARJETA DE GRAMA EM CORTE TIPO SGC-X/Y. LARGURA = 50 CM TIPO 50/15 (EXECUÇÃO, INCLUINDO ESCAVAÇÃO,FORNECIMENTO, TRANSPORTE E PLANTIO DA GRAMA)</t>
  </si>
  <si>
    <t>SARJETA DE GRAMA EM CORTE TIPO SGC-X/Y. LARGURA = 60 CM TIPO 60/10 (EXECUÇÃO, INCLUINDO ESCAVAÇÃO,FORNECIMENTO, TRANSPORTE E PLANTIO DA GRAMA)</t>
  </si>
  <si>
    <t>SARJETA DE GRAMA EM CORTE TIPO SGC-X/Y. LARGURA = 60 CM TIPO 60/15 (EXECUÇÃO, INCLUINDO ESCAVAÇÃO,FORNECIMENTO, TRANSPORTE E PLANTIO DA GRAMA)</t>
  </si>
  <si>
    <t>SARJETA DE GRAMA EM CORTE TIPO SGC-X/Y. LARGURA = 60 CM TIPO 60/20 (EXECUÇÃO, INCLUINDO ESCAVAÇÃO,FORNECIMENTO, TRANSPORTE E PLANTIO DA GRAMA)</t>
  </si>
  <si>
    <t>SARJETA DE GRAMA EM CORTE TIPO SGC-X/Y. LARGURA = 70 CM TIPO 70/10 (EXECUÇÃO, INCLUINDO ESCAVAÇÃO,FORNECIMENTO, TRANSPORTE E PLANTIO DA GRAMA)</t>
  </si>
  <si>
    <t>SARJETA DE GRAMA EM CORTE TIPO SGC-X/Y. LARGURA = 70 CM TIPO 70/15 (EXECUÇÃO, INCLUINDO ESCAVAÇÃO,FORNECIMENTO, TRANSPORTE E PLANTIO DA GRAMA)</t>
  </si>
  <si>
    <t>SARJETA DE GRAMA EM CORTE TIPO SGC-X/Y. LARGURA = 70 CM TIPO 70/20 (EXECUÇÃO, INCLUINDO ESCAVAÇÃO,FORNECIMENTO, TRANSPORTE E PLANTIO DA GRAMA)</t>
  </si>
  <si>
    <t>SARJETA DE GRAMA EM CORTE TIPO SGC-X/Y. LARGURA = 80 CM TIPO 80/10 (EXECUÇÃO, INCLUINDO ESCAVAÇÃO,FORNECIMENTO, TRANSPORTE E PLANTIO DA GRAMA)</t>
  </si>
  <si>
    <t>SARJETA DE GRAMA EM CORTE TIPO SGC-X/Y. LARGURA = 80 CM TIPO 80/15 (EXECUÇÃO, INCLUINDO ESCAVAÇÃO,FORNECIMENTO, TRANSPORTE E PLANTIO DA GRAMA)</t>
  </si>
  <si>
    <t>SARJETA DE GRAMA EM CORTE TIPO SGC-X/Y. LARGURA = 80 CM TIPO 80/20 (EXECUÇÃO, INCLUINDO ESCAVAÇÃO,FORNECIMENTO, TRANSPORTE E PLANTIO DA GRAMA)</t>
  </si>
  <si>
    <t>SARJETA DE GRAMA EM CORTE TIPO SGC-X/Y. LARGURA = 80 CM TIPO 80/25 (EXECUÇÃO, INCLUINDO ESCAVAÇÃO,FORNECIMENTO, TRANSPORTE E PLANTIO DA GRAMA)</t>
  </si>
  <si>
    <t>SARJETA DE GRAMA EM CORTE TIPO SGC-X/Y. LARGURA = 90 CM TIPO 90/10 (EXECUÇÃO, INCLUINDO ESCAVAÇÃO,FORNECIMENTO, TRANSPORTE E PLANTIO DA GRAMA)</t>
  </si>
  <si>
    <t>SARJETA DE GRAMA EM CORTE TIPO SGC-X/Y. LARGURA = 90 CM TIPO 90/15 (EXECUÇÃO, INCLUINDO ESCAVAÇÃO,FORNECIMENTO, TRANSPORTE E PLANTIO DA GRAMA)</t>
  </si>
  <si>
    <t>SARJETA DE GRAMA EM CORTE TIPO SGC-X/Y. LARGURA = 90 CM TIPO 90/20 (EXECUÇÃO, INCLUINDO ESCAVAÇÃO,FORNECIMENTO, TRANSPORTE E PLANTIO DA GRAMA)</t>
  </si>
  <si>
    <t>SARJETA DE GRAMA EM CORTE TIPO SGC-X/Y. LARGURA = 90 CM TIPO 90/25 (EXECUÇÃO, INCLUINDO ESCAVAÇÃO,FORNECIMENTO, TRANSPORTE E PLANTIO DA GRAMA)</t>
  </si>
  <si>
    <t>SARJETA DE GRAMA EM CORTE TIPO SGC-X/Y. LARGURA = 100 CM TIPO 100/10 (EXECUÇÃO, INCLUINDO ESCAVAÇÃO,FORNECIMENTO, TRANSPORTE E PLANTIO DA GRAMA)</t>
  </si>
  <si>
    <t>SARJETA DE GRAMA EM CORTE TIPO SGC-X/Y. LARGURA = 100 CM TIPO 100/15 (EXECUÇÃO, INCLUINDO ESCAVAÇÃO,FORNECIMENTO, TRANSPORTE E PLANTIO DA GRAMA)</t>
  </si>
  <si>
    <t>SARJETA DE GRAMA EM CORTE TIPO SGC-X/Y. LARGURA = 100 CM TIPO 100/20 (EXECUÇÃO, INCLUINDO ESCAVAÇÃO,FORNECIMENTO, TRANSPORTE E PLANTIO DA GRAMA)</t>
  </si>
  <si>
    <t>SARJETA DE GRAMA EM CORTE TIPO SGC-X/Y. LARGURA = 100 CM TIPO 100/25 (EXECUÇÃO, INCLUINDO ESCAVAÇÃO,FORNECIMENTO, TRANSPORTE E PLANTIO DA GRAMA)</t>
  </si>
  <si>
    <t>SARJETA DE CONCRETO EM ATERRO, TIPO DR.SCA-X/Y. LARGURA = 60 CM TIPO 30/10 (EXECUÇÃO, INCLUINDO ESCAVAÇÃO,FORNECIMENTO, TRANSPORTE E PLANTIO DA GRAMA)</t>
  </si>
  <si>
    <t>SARJETA DE CONCRETO EM ATERRO, TIPO DR.SCA-X/Y. LARGURA = 60 CM TIPO 30/15 (EXECUÇÃO, INCLUINDO ESCAVAÇÃO,FORNECIMENTO, TRANSPORTE E PLANTIO DA GRAMA)</t>
  </si>
  <si>
    <t>SARJETA DE CONCRETO EM ATERRO, TIPO DR.SCA-X/Y. LARGURA = 60 CM TIPO 30/20 (EXECUÇÃO, INCLUINDO ESCAVAÇÃO, FORNECIMENTO E TRANSPORTE DE TODOS OS MATERIAIS)</t>
  </si>
  <si>
    <t>SARJETA DE CONCRETO EM ATERRO, TIPO DR.SCA-X/Y. LARGURA = 70 CM TIPO 40/10 (EXECUÇÃO, INCLUINDO ESCAVAÇÃO, FORNECIMENTO E TRANSPORTE DE TODOS OS MATERIAIS)</t>
  </si>
  <si>
    <t>SARJETA DE CONCRETO EM ATERRO, TIPO DR.SCA-X/Y. LARGURA = 70 CM TIPO 40/15 (EXECUÇÃO, INCLUINDO ESCAVAÇÃO, FORNECIMENTO E TRANSPORTE DE TODOS OS MATERIAIS)</t>
  </si>
  <si>
    <t>SARJETA DE CONCRETO EM ATERRO, TIPO DR.SCA-X/Y. LARGURA = 70 CM TIPO 40/20 (EXECUÇÃO, INCLUINDO ESCAVAÇÃO, FORNECIMENTO E TRANSPORTE DE TODOS OS MATERIAIS)</t>
  </si>
  <si>
    <t>SARJETA DE CONCRETO EM ATERRO, TIPO DR.SCA-X/Y. LARGURA = 70 CM TIPO 40/25 (EXECUÇÃO, INCLUINDO ESCAVAÇÃO, FORNECIMENTO E TRANSPORTE DE TODOS OS MATERIAIS)</t>
  </si>
  <si>
    <t>SARJETA DE CONCRETO EM ATERRO, TIPO DR.SCA-X/Y. LARGURA = 80 CM TIPO 50/10 (EXECUÇÃO, INCLUINDO ESCAVAÇÃO, FORNECIMENTO E TRANSPORTE DE TODOS OS MATERIAIS)</t>
  </si>
  <si>
    <t>SARJETA DE CONCRETO EM ATERRO, TIPO DR.SCA-X/Y. LARGURA = 80 CM TIPO 50/15 (EXECUÇÃO, INCLUINDO ESCAVAÇÃO, FORNECIMENTO E TRANSPORTE DE TODOS OS MATERIAIS)</t>
  </si>
  <si>
    <t>SARJETA DE CONCRETO EM ATERRO, TIPO DR.SCA-X/Y. LARGURA = 80 CM TIPO 50/20 (EXECUÇÃO, INCLUINDO ESCAVAÇÃO, FORNECIMENTO E TRANSPORTE DE TODOS OS MATERIAIS)</t>
  </si>
  <si>
    <t>SARJETA DE CONCRETO EM ATERRO, TIPO DR.SCA-X/Y. LARGURA = 80 CM TIPO 50/25 (EXECUÇÃO, INCLUINDO ESCAVAÇÃO, FORNECIMENTO E TRANSPORTE DE TODOS OS MATERIAIS)</t>
  </si>
  <si>
    <t>SARJETA DE CONCRETO EM ATERRO, TIPO DR.SCA-X/Y. LARGURA = 80 CM TIPO 50/30 (EXECUÇÃO, INCLUINDO ESCAVAÇÃO, FORNECIMENTO E TRANSPORTE DE TODOS OS MATERIAIS)</t>
  </si>
  <si>
    <t>SARJETA DE CONCRETO EM ATERRO, TIPO DR.SCA-X/Y. LARGURA = 90 CM TIPO 60/10 (EXECUÇÃO, INCLUINDO ESCAVAÇÃO, FORNECIMENTO E TRANSPORTE DE TODOS OS MATERIAIS)</t>
  </si>
  <si>
    <t>SARJETA DE CONCRETO EM ATERRO, TIPO DR.SCA-X/Y. LARGURA = 90 CM TIPO 60/15 (EXECUÇÃO, INCLUINDO ESCAVAÇÃO, FORNECIMENTO E TRANSPORTE DE TODOS OS MATERIAIS)</t>
  </si>
  <si>
    <t>SARJETA DE CONCRETO EM ATERRO, TIPO DR.SCA-X/Y. LARGURA = 90 CM TIPO 60/20 (EXECUÇÃO, INCLUINDO ESCAVAÇÃO, FORNECIMENTO E TRANSPORTE DE TODOS OS MATERIAIS)</t>
  </si>
  <si>
    <t>SARJETA DE CONCRETO EM ATERRO, TIPO DR.SCA-X/Y. LARGURA = 90 CM TIPO 60/25 (EXECUÇÃO, INCLUINDO ESCAVAÇÃO, FORNECIMENTO E TRANSPORTE DE TODOS OS MATERIAIS)</t>
  </si>
  <si>
    <t>SARJETA DE CONCRETO EM ATERRO, TIPO DR.SCA-X/Y. LARGURA = 90 CM TIPO 60/30 (EXECUÇÃO, INCLUINDO ESCAVAÇÃO, FORNECIMENTO E TRANSPORTE DE TODOS OS MATERIAIS)</t>
  </si>
  <si>
    <t>SARJETA DE CONCRETO EM ATERRO, TIPO DR.SCA-X/Y. LARGURA = 100 CM TIPO 70/10 (EXECUÇÃO, INCLUINDO ESCAVAÇÃO, FORNECIMENTO E TRANSPORTE DE TODOS OS MATERIAIS)</t>
  </si>
  <si>
    <t>SARJETA DE CONCRETO EM ATERRO, TIPO DR.SCA-X/Y. LARGURA = 100 CM TIPO 70/15 (EXECUÇÃO, INCLUINDO ESCAVAÇÃO, FORNECIMENTO E TRANSPORTE DE TODOS OS MATERIAIS)</t>
  </si>
  <si>
    <t>SARJETA DE CONCRETO EM ATERRO, TIPO DR.SCA-X/Y. LARGURA = 100 CM TIPO 70/20 (EXECUÇÃO, INCLUINDO ESCAVAÇÃO, FORNECIMENTO E TRANSPORTE DE TODOS OS MATERIAIS)</t>
  </si>
  <si>
    <t>SARJETA DE CONCRETO EM ATERRO, TIPO DR.SCA-X/Y. LARGURA = 100 CM TIPO 70/25 (EXECUÇÃO, INCLUINDO ESCAVAÇÃO, FORNECIMENTO E TRANSPORTE DE TODOS OS MATERIAIS)</t>
  </si>
  <si>
    <t>SARJETA DE CONCRETO EM ATERRO, TIPO DR.SCA-X/Y. LARGURA = 100 CM TIPO 70/30 (EXECUÇÃO, INCLUINDO ESCAVAÇÃO, FORNECIMENTO E TRANSPORTE DE TODOS OS MATERIAIS)</t>
  </si>
  <si>
    <t>SARJETA DE CONCRETO EM CORTE TIPO DR.SCC-X/Y. LARGURA = 50 CM TIPO 40/10 (EXECUÇÃO, INCLUINDO ESCAVAÇÃO, FORNECIMENTO E TRANSPORTE DE TODOS OS MATERIAIS)</t>
  </si>
  <si>
    <t>SARJETA DE CONCRETO EM CORTE TIPO DR.SCC-X/Y. LARGURA = 50 CM TIPO 40/15 (EXECUÇÃO, INCLUINDO ESCAVAÇÃO, FORNECIMENTO E TRANSPORTE DE TODOS OS MATERIAIS)</t>
  </si>
  <si>
    <t>SARJETA DE CONCRETO EM CORTE TIPO DR.SCC-X/Y. LARGURA = 60 CM TIPO 50/10 (EXECUÇÃO, INCLUINDO ESCAVAÇÃO, FORNECIMENTO E TRANSPORTE DE TODOS OS MATERIAIS)</t>
  </si>
  <si>
    <t>SARJETA DE CONCRETO EM CORTE TIPO DR.SCC-X/Y. LARGURA = 60 CM TIPO 50/15 (EXECUÇÃO, INCLUINDO ESCAVAÇÃO, FORNECIMENTO E TRANSPORTE DE TODOS OS MATERIAIS)</t>
  </si>
  <si>
    <t>SARJETA DE CONCRETO EM CORTE TIPO DR.SCC-X/Y. LARGURA = 60 CM TIPO 50/20 (EXECUÇÃO, INCLUINDO ESCAVAÇÃO, FORNECIMENTO E TRANSPORTE DE TODOS OS MATERIAIS)</t>
  </si>
  <si>
    <t>SARJETA DE CONCRETO EM CORTE TIPO DR.SCC-X/Y. LARGURA = 70 CM TIPO 60/10 (EXECUÇÃO, INCLUINDO ESCAVAÇÃO, FORNECIMENTO E TRANSPORTE DE TODOS OS MATERIAIS)</t>
  </si>
  <si>
    <t>SARJETA DE CONCRETO EM CORTE TIPO DR.SCC-X/Y. LARGURA = 70 CM TIPO 60/15 (EXECUÇÃO, INCLUINDO ESCAVAÇÃO, FORNECIMENTO E TRANSPORTE DE TODOS OS MATERIAIS)</t>
  </si>
  <si>
    <t>SARJETA DE CONCRETO EM CORTE TIPO DR.SCC-X/Y. LARGURA = 70 CM TIPO 60/20 (EXECUÇÃO, INCLUINDO ESCAVAÇÃO, FORNECIMENTO E TRANSPORTE DE TODOS OS MATERIAIS)</t>
  </si>
  <si>
    <t>SARJETA DE CONCRETO EM CORTE TIPO DR.SCC-X/Y. LARGURA = 70 CM TIPO 60/25 (EXECUÇÃO, INCLUINDO ESCAVAÇÃO, FORNECIMENTO E TRANSPORTE DE TODOS OS MATERIAIS)</t>
  </si>
  <si>
    <t>SARJETA DE CONCRETO EM CORTE TIPO DR.SCC-X/Y. LARGURA = 80 CM TIPO 70/10 (EXECUÇÃO, INCLUINDO ESCAVAÇÃO, FORNECIMENTO E TRANSPORTE DE TODOS OS MATERIAIS)</t>
  </si>
  <si>
    <t>SARJETA DE CONCRETO EM CORTE TIPO DR.SCC-X/Y. LARGURA = 80 CM TIPO 70/15 (EXECUÇÃO, INCLUINDO ESCAVAÇÃO, FORNECIMENTO E TRANSPORTE DE TODOS OS MATERIAIS)</t>
  </si>
  <si>
    <t>SARJETA DE CONCRETO EM CORTE TIPO DR.SCC-X/Y. LARGURA = 80 CM TIPO 70/20 (EXECUÇÃO, INCLUINDO ESCAVAÇÃO, FORNECIMENTO E TRANSPORTE DE TODOS OS MATERIAIS)</t>
  </si>
  <si>
    <t>SARJETA DE CONCRETO EM CORTE TIPO DR.SCC-X/Y. LARGURA = 80 CM TIPO 70/25 (EXECUÇÃO, INCLUINDO ESCAVAÇÃO, FORNECIMENTO E TRANSPORTE DE TODOS OS MATERIAIS)</t>
  </si>
  <si>
    <t>SARJETA DE CONCRETO EM CORTE TIPO DR.SCC-X/Y. LARGURA = 80 CM TIPO 70/30 (EXECUÇÃO, INCLUINDO ESCAVAÇÃO, FORNECIMENTO E TRANSPORTE DE TODOS OS MATERIAIS)</t>
  </si>
  <si>
    <t>SARJETA DE CONCRETO EM CORTE TIPO DR.SCC-X/Y. LARGURA = 90 CM TIPO 80/10 (EXECUÇÃO, INCLUINDO ESCAVAÇÃO, FORNECIMENTO E TRANSPORTE DE TODOS OS MATERIAIS)</t>
  </si>
  <si>
    <t>SARJETA DE CONCRETO EM CORTE TIPO DR.SCC-X/Y. LARGURA = 90 CM TIPO 80/15 (EXECUÇÃO, INCLUINDO ESCAVAÇÃO, FORNECIMENTO E TRANSPORTE DE TODOS OS MATERIAIS)</t>
  </si>
  <si>
    <t>SARJETA DE CONCRETO EM CORTE TIPO DR.SCC-X/Y. LARGURA = 90 CM TIPO 80/20 (EXECUÇÃO, INCLUINDO ESCAVAÇÃO, FORNECIMENTO E TRANSPORTE DE TODOS OS MATERIAIS)</t>
  </si>
  <si>
    <t>SARJETA DE CONCRETO EM CORTE TIPO DR.SCC-X/Y. LARGURA = 90 CM TIPO 80/25 (EXECUÇÃO, INCLUINDO ESCAVAÇÃO, FORNECIMENTO E TRANSPORTE DE TODOS OS MATERIAIS)</t>
  </si>
  <si>
    <t>SARJETA DE CONCRETO EM CORTE TIPO DR.SCC-X/Y. LARGURA = 90 CM TIPO 80/30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</si>
  <si>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</si>
  <si>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</si>
  <si>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100 CM TIPO 90/20 (EXECUÇÃO, INCLUINDO ESCAVAÇÃO, FORNECIMENTO E TRANSPORTE DE TODOS OS MATERIAIS)</t>
  </si>
  <si>
    <t>SARJETA DE CONCRETO EM CORTE TIPO DR.SCC-X/Y. LARGURA = 100 CM TIPO 90/25 (EXECUÇÃO, INCLUINDO ESCAVAÇÃO, FORNECIMENTO E TRANSPORTE DE TODOS OS MATERIAIS)</t>
  </si>
  <si>
    <t>SARJETA DE CONCRETO EM CORTE TIPO DR.SCC-X/Y. LARGURA = 100 CM TIPO 90/30 (EXECUÇÃO, INCLUINDO ESCAVAÇÃO, FORNECIMENTO E TRANSPORTE DE TODOS OS MATERIAIS)</t>
  </si>
  <si>
    <t>MEIO-FIO DE CONCRETO, TIPO DR.MF-01 (EXECUÇÃO, INCLUINDO ESCAVAÇÃO, FORNECIMENTO E TRANSPORTE DE TODOS OS MATERIAIS)</t>
  </si>
  <si>
    <t>MURETA DE PROTEÇÃO,  TIPO DR.MP-01 (EXECUÇÃO,  FORNECIMENTO E TRANSPORTE DE TODOS OS MATERIAIS)</t>
  </si>
  <si>
    <t>BACIA DE ACUMULAÇÃO TIPO I (JUSANTE DE SAÍDAS D'ÁGUA E VALETAS DE PROTEÇÃO)</t>
  </si>
  <si>
    <t>BACIA DE ACUMULAÇÃO TIPO II (JUSANTE DE BUEIROS DE GREIDE)</t>
  </si>
  <si>
    <t>BACIA DE ACUMULAÇÃO TIPO I - A (JUSANTE DE SAÍDAS D'ÁGUA E VALETAS DE PROTEÇÃO)</t>
  </si>
  <si>
    <t>BACIA DE ACUMULAÇÃO TIPO II - A (JUSANTE DE BUEIROS DE GREIDE)</t>
  </si>
  <si>
    <t>DRENO DE TALVEGUE COM PEDRA DE MÃO, BRITA E AREIA, TIPO DR.DT (EXECUÇÃO, INCLUINDO FORNECIMENTO DE TODOS OS MATERIAIS, EXCETO TRANSPORTE DOS AGREGADOS E ESCAVAÇÃO)</t>
  </si>
  <si>
    <t>DRENO DE TALVEGUE TIPO DR-DT COM PEDRA DE MÃO (EXECUÇÃO, INCLUINDO FORNECIMENTO DE TODOS OS MATERIAIS, EXCETO TRANSPORTE DOS AGREGADOS E ESCAVAÇÃO)</t>
  </si>
  <si>
    <t>DRENO ESPINHA DE PEIXE DE AREIA, TIPO DR.EP-01 (EXECUÇÃO INCLUINDO  ESCAVAÇÃO ,FORNECIMENTO DE TODOS OS MATERIAIS, EXCETO TRANSPORTE DOS AGREGADOS)</t>
  </si>
  <si>
    <t>DRENO ESPINHA DE PEIXE DE BRITA, TIPO DR.EP-01 (EXECUÇÃO INCLUINDO  ESCAVAÇÃO ,FORNECIMENTO DE TODOS OS MATERIAIS, EXCETO TRANSPORTE DOS AGREGADOS)</t>
  </si>
  <si>
    <t>DRENO DE ALIVIO DE PAVIMENTO, TIPO DR.DA-01 (EXECUÇÃO INCLUINDO  ESCAVAÇÃO ,FORNECIMENTO DE TODOS OS MATERIAIS, EXCETO TRANSPORTE DOS AGREGADOS)</t>
  </si>
  <si>
    <t>DRENO VERTICAL DE BRITA (EXECUÇÃO INCLUINDO  ESCAVAÇÃO ,FORNECIMENTO DE TODOS OS MATERIAIS, EXCETO TRANSPORTE DOS AGREGADOS)</t>
  </si>
  <si>
    <t>DRENO VERTICAL DE AREIA (EXECUÇÃO INCLUINDO  ESCAVAÇÃO ,FORNECIMENTO DE TODOS OS MATERIAIS, EXCETO TRANSPORTE DOS AGREGADOS)</t>
  </si>
  <si>
    <t>COLCHÃO DRENANTE DE BRITA COM GEOTEXTIL NÃO TECIDO (EXECUÇÃO,  INCLUINDO  ESPALHAMENTO E FORNECIMENTO DE TODOS OS MATERIAIS, EXCETO TRANSPORTE DOS AGREGADOS)</t>
  </si>
  <si>
    <t>COLCHÃO DRENANTE DE AREIA (EXECUÇÃO,  INCLUINDO  ESPALHAMENTO E FORNECIMENTO DE TODOS OS MATERIAIS, EXCETO TRANSPORTE DOS AGREGADOS)</t>
  </si>
  <si>
    <t>DRENO PROFUNDO DE AREIA COM SELO, COM (1,50 X 0,40)M E TUBO DE PVC PERFURADO COM Ø 100MM, TIPO DPS-02 (EXECUÇÃO  INCLUINDO  ESCAVAÇÃO,  FORNECIMENTO DE TODOS OS MATERIAIS, EXCETO TRANSPORTE DOS AGREGADOS)</t>
  </si>
  <si>
    <t>DRENO PROFUNDO COM AREIA, SEM SELO, COM 1,50X0,40 M E TUBO DE POLIETILENO DE ALTA DENSIDADE PERFURADO, DE 100MM ENVOLVIDO EM MANTA GEOTÊXTIL NÃO TECIDA, TIPO DR.DP-02 (EXECUÇÃO  INCLUINDO  ESCAVAÇÃO , FORNECIMENTO DE TODOS OS MATERIAIS, EXCETO TRANSPORTE DOS AGREGADOS)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</si>
  <si>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</si>
  <si>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</si>
  <si>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</si>
  <si>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DRENO PROFUNDO DE CORTE EM ROCHA TIPO DR.DPR (EXECUÇÃO  INCLUINDO  ESCAVAÇÃO,  FORNECIMENTO DE TODOS OS MATERIAIS, EXCETO TRANSPORTE DOS AGREGADOS)</t>
  </si>
  <si>
    <t>TERMINAL DE DRENO DE ALIVIO, TIPO DR.DA-01 (EXECUÇÃO,  INCLUINDO  ESCAVAÇÃO,  FORNECIMENTO E TRANSPORTE DE TODOS OS MATERIAIS)</t>
  </si>
  <si>
    <t>TERMINAL DE DRENO PROFUNDO, TIPO DR.TDP (EXECUÇÃO,  INCLUINDO  ESCAVAÇÃO, FORNECIMENTO E TRANSPORTE DE TODOS OS MATERIAIS)</t>
  </si>
  <si>
    <t>TERMINAL DE DRENO PROFUNDO DE CORTE EM ROCHA PARA DR.DPR (EXECUÇÃO, INCLUINDO  ESCAVAÇÃO, FORNECIMENTO E TRANSPORTE  DE TODOS OS MATERIAIS)</t>
  </si>
  <si>
    <t>MANTA GEOTEXTIL TECIDA, 2004 OU SIMILAR, RESISTÊNCIA A TRAÇÃO DE 22 KN/M2 (EEXECUÇÃO, INCLUINDO FORNECIMENTO, TRANSPORTE E COLOCAÇÃO)</t>
  </si>
  <si>
    <t>MANTA GEOTEXTIL TECIDA, 2008 OU SIMILAR, RESISTÊNCIA À TRAÇÃO DE 35 KN/M2. (EXECUÇÃO, INCLUINDO FORNECIMENTO, TRANSPORTE E COLOCAÇÃO)</t>
  </si>
  <si>
    <t>MANTA GEOTEXTIL TECIDA, 2010A OU SIMILAR, RESISTÊNCIA A TRAÇÃO DE 42 KN/M2. (EXECUÇÃO, INCLUINDO FORNECIMENTO, TRANSPORTE E COLOCAÇÃO)</t>
  </si>
  <si>
    <t>MANTA GEOTÊXTIL NÃO TECIDA, A/150, OP/15 OU SIMILAR, RESISTÊNCIA À TRAÇÃO DE 10 KN/M2 (EXECUÇÃO, INCLUINDO FORNECIMENTO, TRANSPORTE E COLOCAÇÃO)</t>
  </si>
  <si>
    <t>MANTA GEOTÊXTIL NÃO TECIDA, A/180, OP/20 OU SIMILAR, RESISTÊNCIA À TRAÇÃO DE 12 KN/M2 (INCLUINDO FORNECIMENTO, TRANSPORTE E COLOCAÇÃO)</t>
  </si>
  <si>
    <t>MANTA GEOTÊXTIL NÃO TECIDA, A/300, OP/30 OU SIMILAR, RESISTÊNCIA À TRAÇÃO DE 21 KN/M2 (EXECUÇÃO, INCLUINDO FORNECIMENTO, TRANSPORTE E COLOCAÇÃO)</t>
  </si>
  <si>
    <t>MANTA GEOTÊXTIL NÃO TECIDA, OP/40 OU SIMILAR, RESISTÊNCIA À TRAÇÃO DE 27 KN/M2 (EXECUÇÃO, INCLUINDO FORNECIMENTO, TRANSPORTE E COLOCAÇÃO)</t>
  </si>
  <si>
    <t>MANTA GEOTÊXTIL NÃO TECIDA, A/500, OP/60 OU SIMILAR, RESISTÊNCIA À TRAÇÃO DE 39 KN/M2 (EXECUÇÃO, INCLUINDO FORNECIMENTO, TRANSPORTE E COLOCAÇÃO)</t>
  </si>
  <si>
    <t>PASSAGEM DE GADO, TIPO OC.PG-01 - CORPO (EXECUÇÃO, INCLUINDO GUARDAD-CORPO, FORNECIMENTO E TRANSPORTE DE TODOS OS MATERIAIS, EXCLUSIVE ESCAVAÇÃO, COMPACTAÇÃO E FUNDAÇÃO PARA A PASSAGEM DE GADO)</t>
  </si>
  <si>
    <t>PASSAGEM DE GADO, TIPO OC.PG-01 - BOCA (EXECUÇÃO, INCLUINDO GUARDAD-CORPO, FORNECIMENTO E TRANSPORTE DE TODOS OS MATERIAIS, EXCLUSIVE ESCAVAÇÃO, COMPACTAÇÃO E FUNDAÇÃO PARA A PASSAGEM DE GADO)</t>
  </si>
  <si>
    <t>PASSAGEM DE GADO, TIPO OC.PG-03 - CORPO (EXECUÇÃO, INCLUINDO GUARDAD-CORPO, FORNECIMENTO E TRANSPORTE DE TODOS OS MATERIAIS, EXCLUSIVE ESCAVAÇÃO, COMPACTAÇÃO E FUNDAÇÃO PARA A PASSAGEM DE GADO)</t>
  </si>
  <si>
    <t>PASSAGEM DE GADO, TIPO OC.PG-03 -  BOCA (EXECUÇÃO, INCLUINDO GUARDAD-CORPO, FORNECIMENTO E TRANSPORTE DE TODOS OS MATERIAIS, EXCLUSIVE ESCAVAÇÃO, COMPACTAÇÃO E FUNDAÇÃO PARA A PASSAGEM DE GADO)</t>
  </si>
  <si>
    <t>PASSAGEM SOBRE SARJETA, TIPO OC.PS-01A COM LAJES DE LARGURA = 1,00M (EXECUÇÃO INCLUINDO ESCAVAÇÃO, FORNECIMENTO E TRANSPORTE DE TODOS OS MATERIAIS)</t>
  </si>
  <si>
    <t>PASSAGEM SOBRE SARJETA, TIPO OC.PS-02A COM LAJES DE LARGURA = 2,00M (EXECUÇÃO INCLUINDO ESCAVAÇÃO, FORNECIMENTO E TRANSPORTE DE TODOS OS MATERIAIS)</t>
  </si>
  <si>
    <t>ENROCAMENTO DE TALUDE, TIPO OC.ET-01 (EXECUÇÃO, INCLUINDO  FORNECIMENTO DE TODOS OS MATERIAIS, EXCLUI TRANSPORTE DO AGREGADO)</t>
  </si>
  <si>
    <t>GUARDA-CORPO, TIPO OC.NJ-S1 (EXECUÇÃO INCLUINDO  FORNECIMENTO E TRANSPORTE DE TODOS OS MATERIAIS)</t>
  </si>
  <si>
    <t>FRESAGEM CONTÍNUA DE PAVIMENTO ASFÁLTICO (3CM)</t>
  </si>
  <si>
    <t>FRESAGEM DESCONTÍNUA DE PAVIMENTO ASFÁLTICO (3CM)</t>
  </si>
  <si>
    <t>RECICLAGEM E RECONFECÇÃO DO  PAVIMENTO COM ADIÇÃO DE 2% DE CIMENTO , COMPACTADA NA ENERGIA DO PROCTOR INTERMEDIÁRIO (EXECUÇÃO, COM REAPROVEITAMENTO DO MATERIAL, INCLUINDO FORNECIMENTO E TRANSPORTE DO CIMENTO)</t>
  </si>
  <si>
    <t>RECICLAGEM E RECONFECÇÃO DO PAVIMENTO COM  ADIÇÃO DE 3% DE CIMENTO, COMPACTADA NA ENERGIA DO PROCTOR INTERMEDIÁRIO (EXECUÇÃO COM REAPROVEITAMENTO DO MATERIAL , INCLUINDO O FORNECIMENTO E TRANSPORTE DO CIMENTO)</t>
  </si>
  <si>
    <t>REGULARIZAÇÃO DO SUB-LEITO (PROCTOR NORMAL)</t>
  </si>
  <si>
    <t>REGULARIZAÇÃO DO SUB-LEITO (PROCTOR INTERNORMAL)</t>
  </si>
  <si>
    <t>REGULARIZAÇÃO DO SUB-LEITO (PROCTOR INTERMEDIÁRIO)</t>
  </si>
  <si>
    <t>ESCAVAÇÃO E CARGA DE MATERIAL DE JAZIDA (INCLUSIVE EXPURGO E CAPEAMENTO)</t>
  </si>
  <si>
    <t>REFORÇO DO SUB-LEITO (EXECUÇÃO, INCLUINDO ESCAVAÇÃO, CARGA, DESCARGA, HOMOGENIZAÇÃO, UMIDECIMENTO, ESPALHAMENTO E COMPACTAÇÃO DO MATERIAL)</t>
  </si>
  <si>
    <t>REFORÇO DO SUB-LEITO COM ADIÇÃO DE 3% DE CAL E COMPACTAÇÃO À 100% (EXECUÇÃO, INCLUINDO FORNRCIMENTO DA CAL, ESCAVAÇÃO, CARGA, DESCARGA, HOMOGENIZAÇÃO, UMIDECIMENTO, ESPALHAMENTO E COMPACTAÇÃO DO MATERIAL)</t>
  </si>
  <si>
    <t>SUB-BASE, SEM MISTURA, COMPACTADA NA ENERGIA DO PROCTOR INTERMEDIÁRIO (EXECUÇÃO, INCLUINDO ESCAVAÇÃO, CARGA, DESCARGA, ESPALHAMENTO, UMIDECIMENTO E COMPACTAÇÃO DO MATERIAL; EXCLUI AQUISIÇÃO E TRANSPORTE DO MATERIAL)</t>
  </si>
  <si>
    <t>SUB-BASE, SEM MISTURA, COMPACTADA NA ENERGIA DE PROCTOR INTERMODIFICADO (EXECUÇÃO, INCLUINDO ESCAVAÇÃO, CARGA, DESCARGA, ESPALHAMENTO, UMIDECIMENTO E COMPACTAÇÃO DO MATERIAL; EXCLUI AQUISIÇÃO E TRANSPORTE DO MATERIAL)</t>
  </si>
  <si>
    <t>SUB-BASE, SEM MISTURA, COMPACTADO NA ENERGIA DO PROCTOR MODIFICADO (EXECUÇÃO, INCLUINDO ESCAVAÇÃO, CARGA, DESCARGA, ESPALHAMENTO, UMIDECIMENTO E COMPACTAÇÃO DO MATERIAL; EXCLUI AQUISIÇÃO E TRANSPORTE DO MATERIAL)</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</si>
  <si>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</si>
  <si>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</si>
  <si>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BASE DE SOLO SEM MISTURA, COMPACTADA NA ENERGIA DO PROCTOR INTERMEDIÁRIO (EXECUÇÃO, INCLUINDO ESCAVAÇÃO, CARGA, DESCARGA, ESPALHAMENTO, UMIDECIMENTO E COMPACTAÇÃO DO MATERIAL; EXCLUI AQUISIÇÃO E TRANSPORTE DO MATERIAL)</t>
  </si>
  <si>
    <t>BASE DE SOLO SEM MISTURA, COMPACTADA NA ENERGIA DO PROCTOR INTERMODIFICADO (EXECUÇÃO, INCLUINDO ESCAVAÇÃO, CARGA, DESCARGA, ESPALHAMENTO, UMIDECIMENTO E COMPACTAÇÃO DO MATERIAL; EXCLUI AQUISIÇÃO E TRANSPORTE DO MATERIAL)</t>
  </si>
  <si>
    <t>BASE DE SOLO SEM MISTURA, COMPACTADA NA ENERGIA DO PROCTOR MODIFICADO (EXECUÇÃO, INCLUINDO ESCAVAÇÃO, CARGA, DESCARGA, ESPALHAMENTO, UMIDECIMENTO E COMPACTAÇÃO DO MATERIAL; EXCLUI AQUISIÇÃO E TRANSPORTE DO MATERIAL)</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</si>
  <si>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</si>
  <si>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BASE DE SOLO COM MISTURA EM USINA, COMPACTADA NA ENERGIA DO PROCTOR INTERMEDIARIO (EXECUÇÃO, INCLUINDO ESCAVAÇÃO, CARGA, DESCARGA,  ESPALHAMENTO E COMPACTAÇÃO DA MISTURA; EXCLUI AQUISIÇÃO E TRANSPORTE DO MATERIAL E DA MISTURA)</t>
  </si>
  <si>
    <t>BASE DE SOLO COM MISTURA EM USINA, COMPACTADA NA ENERGIA DO PROCTOR INTERMODIFICADO (EXECUÇÃO, INCLUINDO ESCAVAÇÃO, CARGA, DESCARGA,  ESPALHAMENTO E COMPACTAÇÃO DA MISTURA; EXCLUI AQUISIÇÃO E TRANSPORTE DO MATERIAL E DA MISTURA)</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</si>
  <si>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</si>
  <si>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</si>
  <si>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</si>
  <si>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</si>
  <si>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</si>
  <si>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</si>
  <si>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</si>
  <si>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</si>
  <si>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</si>
  <si>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</si>
  <si>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</si>
  <si>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IMPRIMAÇÃO SEM FORNECIMENTO DO MATERIAL BETUMINOSO (EXECUÇÃO, INCLUINDO TRANSPORTE DO MATERIAL BETUMINOSO DENTRO DO CANTEIRO DE OBRAS)</t>
  </si>
  <si>
    <t>IMPRIMAÇÃO (EXECUÇÃO, INCLUINDO FORNECIMENTO E TRANSPORTE DO MATERIAL BETUMINOSO)</t>
  </si>
  <si>
    <t>PINTURA DE LIGAÇÃO SEM FORNECIMENTO DO MATERIAL BETUMINOSO (EXECUÇÃO, INCLUINDO O TRANSPORTE DO MATERIAL BETUMINOSO DENTRO DO CANTEIRO DE OBRAS)</t>
  </si>
  <si>
    <t>PINTURA DE LIGAÇÃO (EXECUÇÃO, INCLUINDO FORNECIMENTO E TRANSPORTE DO MATERIAL BETUMINOSO)</t>
  </si>
  <si>
    <t>TRATAMENTO SUPERFICIAL SIMPLES COM BANHO DILUÍDO (EXECUÇÃO, INCLUINDO FORNECIMENTO E LIMPEZA DOS AGREGADOS)</t>
  </si>
  <si>
    <t>TRATAMENTO SUPERFICIAL SIMPLES COM BANHO DILUÍDO (EXECUÇÃO, INCLUINDO FORNECIMENTO E LIMPEZA DOS AGREGADOS E FORNECIMENTO E TRANSPORTE DO MATERIAL BETUMINOSO)</t>
  </si>
  <si>
    <t>TRATAMENTO SUPERFICIAL DUPLO COM BANHO DILUÍDO (EXECUÇÃO, INCLUINDO FORNECIMENTO E LIMPEZA DOS AGREGADOS)</t>
  </si>
  <si>
    <t>TRATAMENTO SUPERFICIAL DUPLO COM BANHO DILUÍDO E FORNECIMENTO DO MATERIAL BETUMINOSO (EXECUÇÃO, INCLUINDO FORNECIMENTO E LIMPEZA DOS AGREGADOS E FORNECIMENTO E TRANSPORTE DO MATERIAL BETUMINOSO)</t>
  </si>
  <si>
    <t>TRATAMENTO SUPERFICIAL DUPLO COM APLICAÇÃO DE EMULSÃO ASFÁLTICA MODIFICADA POR POLÍMERO (EXECUÇÃO, INCLUINDO FORNECIMENTO E LIMPEZA DOS AGREGADOS)</t>
  </si>
  <si>
    <t>TRATAMENTO SUPERFICIAL TRIPLO COM BANHO DILUÍDO (EXECUÇÃO, INCLUINDO FORNECIMENTO E LIMPEZA DOS AGREGADOS E TRANSPORTE DO MATERIAL BETUMINOSO DENTRO DO CANTEIRO DE OBRAS)</t>
  </si>
  <si>
    <t>TRATAMENTO ANTI-PÓ (EXECUÇÃO, INCLUINDO O FORNECIMENTO DA AREIA)</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</si>
  <si>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</si>
  <si>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CONCRETO BETUMINOSO USINADO A QUENTE (FAIXA C) (EXECUÇÃO, INCLUINDO USINAGEM, APLICAÇÃO, ESPALHAMENTO E COMPACTAÇÃO, FORNECIMENTO E TRANSPORTE DOS AGREGADOS E DO MATERIAL BETUMINOSO; EXCLUI O TRANSPORTE DA USINA ATÉ A PISTA)</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</si>
  <si>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</si>
  <si>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USINAGEM DE CONCRETO BETUMINOSO USINADO A QUENTE PARA REPERFILAMENTO  (FAIXA C) (EXECUÇÃO, INCLUINDO O FORNECIMENTO DOS AGREGADOS; EXCLUI O FORNECIMENTO E TRANSPORTE DO MATERIAL BETUMINOSO E O TRANSPORTE DOS AGREGADOS)</t>
  </si>
  <si>
    <t>USINAGEM DE CONCRETO BETUMINOSO USINADO A QUENTE (FAIXA C) (EXECUÇÃO, INCLUINDO O FORNECIMENTO DOS AGREGADOS; EXCLUI O FORNECIMENTO E TRANSPORTE DO MATERIAL BETUMINOSO E O TRANSPORTE DOS AGREGADOS)</t>
  </si>
  <si>
    <t>MICRO-REVESTIMENTO ASFÁTICO A FRIO  COM ESPESSURA DE 12MM (EXECUÇÃO, INCLUINDO O FORNECIMENTO DE TODOS OS MATERIAIS, EXCETO A EMULSÃO)</t>
  </si>
  <si>
    <t>MICRO-REVESTIMENTO ASFÁTICO A FRIO  (COM ESPESSURA DE 15MM (EXECUÇÃO, INCLUINDO O FORNECIMENTO DE TODOS OS MATERIAIS, EXCETO A EMULSÃO)</t>
  </si>
  <si>
    <t>PRÉ-MISTURADO A FRIO (EXECUÇÃO, INCLUINDO O FORNECIMENTO DOS AGREGADOS, EXCLUI O TRANSPORTE DOS MATERIAIS, O FORNECIMENTO E TRANSPORTE DO MATERIAL BETUMINOSO)</t>
  </si>
  <si>
    <t>USINAGEM DE PRÉ-MISTURADO A FRIO (EXECUÇÃO, INCLUINDO O FORNECIMENTO DOS AGREGADOS)</t>
  </si>
  <si>
    <t xml:space="preserve"> PRÉ-MISTURADO A FRIO (EXECUÇÃO, INCLUINDO O FORNECIMENTO E TRANSPORTE DOS AGREGADOS E DO MATERIAL BETUMINOSO)</t>
  </si>
  <si>
    <t>LAMA ASFALTICA COM ESPESSURA DE 6,0 MM SEM FORNECIMENTO DO MATERIAL BETUMINOSO (EXECUÇÃO, INCLUINDO FORNECIMENTO DOS AGREGADOS E O TRANSPORTE DENTRO DO CANTEIRO DE OBRAS DO MATERIAL BETUMINOSO E DOS AGREGADOS)</t>
  </si>
  <si>
    <t>LAMA ASFÁLTICA COM ESPESSURA DE 6,0 MM COM FORNECIMENTO DO MATERIAL BETUMINOSO (EXECUÇÃO, INCLUINDO FORNECIMENTO  E O TRANSPORTE DENTRO DO CANTEIRO DE OBRAS DOS AGREGADOS E DO MATERIAL BETUMINOSO)</t>
  </si>
  <si>
    <t>LAMA ASFALTICA COM ESPESSURA DE 12,0 MM SEM FORNECIMENTO DO MATERIAL BETUMINOSO (EXECUÇÃO, INCLUINDO FORNECIMENTO DOS AGREGADOS E O TRANSPORTE DENTRO DO CANTEIRO DE OBRAS DO MATERIAL BETUMINOSO E DOS AGREGADOS)</t>
  </si>
  <si>
    <t>LAMA ASFALTICA COM ESPESSURA DE 12,0 MM COM FORNECIMENTO DO MATERIAL BETUMINOSO (EXECUÇÃO, INCLUINDO FORNECIMENTO E  TRANSPORTE DENTRO DO CANTEIRO DE OBRAS  DOS AGREGADOS E DO MATERIAL BETUMINOSO)</t>
  </si>
  <si>
    <t>REPERFILAMENTO DE PAVIMENTO (PARA CBUQ E PRÉ-MISTURADO A FRIO) (APLICAÇÃO COM MOTONIVELADORA, EXCLUI O FORNECIMENTO DA MASSA)</t>
  </si>
  <si>
    <t>PAVIMENTO DE ALVENARIA POLIÉDRICA COM 8,0 CM DE ESPESSURA (EXECUÇÃO, INCLUINDO O FORNECIMENTO DO MATERIAL DO COLCHÃO DE ASSENTAMENTO E DAS PEDRAS; EXCLUI OS TRANSPORTES DOS MATERIAIS)</t>
  </si>
  <si>
    <t>PAVIMENTO DE PARALEPÍPEDO COM 10,0 CM DE ESPESSURA (EXECUÇÃO, INCLUINDO O FORNECIMENTO DO MATERIAL DO COLCHÃO DE ASSENTAMENTO E DAS PEDRAS; EXCLUI OS TRANSPORTES DOS MATERIAIS)</t>
  </si>
  <si>
    <t>REMOÇÃO E CARGA DA CAMADA DE MATERIAL GRANULAR DO PAVIMENTO (BASE E/OU SUB-BASE)</t>
  </si>
  <si>
    <t>REMOÇAO E CARGA DO REVESTIMENTO ASFALTICO EM TRATAMENTO SUPERFICIAL</t>
  </si>
  <si>
    <t>REMOÇÃO E CARGA DO REVESTIMENTO ASFALTICO EM PRÉ-MISTURADO OU CONCRETO BETUMINOSO USINADO A QUENTE</t>
  </si>
  <si>
    <t>REMOÇÃO E CARGA DE TODO PAVIMENTO EXISTENTE</t>
  </si>
  <si>
    <t>CORDÃO TRAPEZOIDAL DE CONCRETO NAS DIMENSÕES 15X12 CM E H=35 CM (FCK &gt;=35 MPA) (EXECUÇÃO, INCLUINDO O FORNECIMENTO E TRANSPORTE DE TODOS OS MATERIAIS)</t>
  </si>
  <si>
    <t>REMOÇÃO DE BLOCOS SEXTAVADOS (BLOQUETES)</t>
  </si>
  <si>
    <t>REMOÇÃO MANUAL DE CALÇAMENTO INTERTRAVADO</t>
  </si>
  <si>
    <t>TACHÃO REFLETIVO  TIPO SHTRG, COM CATADIÓPTRICO NAS DUAS FACES (EXECUÇÃO, INCLUINDO FORNECIMENTO, COLOCAÇÃO E TRANSPORTE DE TODOS OS MATERIAIS)</t>
  </si>
  <si>
    <t>TACHÃO REFLETIVO TIPO SHTRG, COM CATADIÓPTRICO EM APENAS UMA FACE (EXECUÇÃO, INCLUINDO FORNECIMENTO, COLOCAÇÃO E TRANSPORTE DE TODOS OS MATERIAIS)</t>
  </si>
  <si>
    <t>TACHA REFLETIVA TIPO SHTRP, COM CATADIÓPTRICO NAS DUAS FACES (EXECUÇÃO, INCLUINDO FORNECIMENTO, COLOCAÇÃO E TRANSPORTE DE TODOS OS MATERIAIS)</t>
  </si>
  <si>
    <t>TACHA REFLETIVA TIPO SHTRP, COM CATADIÓPTRICO EM APENAS UMA FACE (EXECUÇÃO, INCLUINDO FORNECIMENTO, COLOCAÇÃO E TRANSPORTE DE TODOS OS MATERIAIS)</t>
  </si>
  <si>
    <t>BANDA RUGOSA EM PRÉ-MISTURADO A FRIO COM FORNECIMENTO DO MATERIAL BETUMINOSO (EXECUÇÃO INCLUINDO O FORNECIMENTO E TRANSPORTE DOS AGREGADOS, MATERIAL BETUMINOSO E PINTURA DE LIGAÇÃO)</t>
  </si>
  <si>
    <t>BANDA RUGOSA EM PRÉ-MISTURADO A FRIO SEM FORNECIMENTO DO MATERIAL BETUMINOSO (EXECUÇÃO, INCLUINDO O FORNECIMENTO DOS AGREGADOS E PINTURA  DE LIGAÇÃO)</t>
  </si>
  <si>
    <t>BANDA RUGOSA EM CONCRETO BETUMINOSO USINADO A QUENTE COM  FORNECIMENTO DO MATERIAL BETUMINOSO (EXECUÇÃO, INCLUINDO O FORNECIMENTO E TRANSPORTE DOS AGREGADOS, MATERIAL BETUMINOSO E PINTURA  DE LIGAÇÃO)</t>
  </si>
  <si>
    <t>LINHAS DE RESINA ACRILICA 0,6MM DE ESPESSURA E LARGURA  = 0,08M (EXECUÇÃO, INCLUSIVE PRÉ-MARCAÇÃO, FORNECIMENTO E TRANSPORTE DE TODOS OS MATERIAIS)</t>
  </si>
  <si>
    <t>LINHAS DE RESINA ACRILICA DE  0,6MM  DE ESPESSURA E LARGURA  = 0,10M (EXECUÇÃO, INCLUINDO PRÉ-MARCAÇÃO, FORNECIMENTO E TRANSPORTE DE TODOS OS MATERIAIS)</t>
  </si>
  <si>
    <t>LINHAS DE RESINA ACRILICA 0,6MM DE ESPESSURA E LARGURA  = 0,20M (EXECUÇÃO, INCLUSIVE PRÉ-MARCAÇÃO, FORNECIMENTO E TRANSPORTE DE TODOS OS MATERIAIS)</t>
  </si>
  <si>
    <t>LINHAS DE RESINA ACRILICA 0,6MM DE ESPESSURA E  LARGURA = 0,30M (EXECUÇÃO, INCLUSIVE PRÉ-MARCAÇÃO, FORNECIMENTO E TRANSPORTE DE TODOS OS MATERIAIS)</t>
  </si>
  <si>
    <t>LINHAS DE RESINA ACRILICA 0,6MM COM LARGURA &gt; 0,30M (EXECUÇÃO, INCLUSIVE PRÉ-MARCAÇÃO, FORNECIMENTO E TRANSPORTE DE TODOS OS MATERIAIS)</t>
  </si>
  <si>
    <t>SETAS, SIMBOLOS E DIZERES DE RESINA ACRÍLICA 0,6MM DE ESPESSURA (EXECUÇÃO, INCLUINDO PRÉ-MARCAÇÃO, FORNECIMENTO E TRANSPORTE DE TODOS OS MATERIAIS)</t>
  </si>
  <si>
    <t>PRÉ-MARCAÇÃO PARA LINHAS DE SINALIZAÇÃO HORIZONTAL POR ALINHAMENTO (EXECUÇÃO, INCLUINDO FORNECIMENTO E TRANSPORTE DE TODOS OS MATERIAIS EIXO, BORDO ESQUERDO E BORDO DIREITO)</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</si>
  <si>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</si>
  <si>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</si>
  <si>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</si>
  <si>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</si>
  <si>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TÉCNICO TIPO I DA ABNT - PLACA RETANGULAR (EXECUÇÃO, INCLUINDO FORNECIMENTO E TRANSPORTE DE TODOS OS MATERIAIS, INCLUSIVE POSTE DE SUSTENTAÇÃO)</t>
  </si>
  <si>
    <t>PLACA DE AÇO CARBONO COM PELÍCULA REFLETIVA GRAU TÉCNICO TIPO I DA ABNT - MARCO QUILOMÉTRICO (EXECUÇÃO, INCLUINDO FORNECIMENTO E TRANSPORTE DE TODOS OS MATERIAIS, INCLUSIVE POSTE DE SUSTENTAÇÃO)</t>
  </si>
  <si>
    <t>PLACA DE AÇO CARBONO COM PELÍCULA REFLETIVA GRAU TÉCNICO TIPO I DA ABNT - ESCUDO (EXECUÇÃO, INCLUINDO FORNECIMENTO E TRANSPORTE DE TODOS OS MATERIAIS, INCLUSIVE POSTE DE SUSTENTAÇÃO)</t>
  </si>
  <si>
    <t>PLACA DE AÇO CARBONO COM PELÍCULA REFLETIVA GRAU TÉCNICO TIPO I DA ABNT - MARCADOR DE ALINHAMENTO (EXECUÇÃO, INCLUINDO FORNECIMENTO E TRANSPORTE DE TODOS OS MATERIAIS, INCLUSIVE POSTE DE SUSTENTAÇÃO)</t>
  </si>
  <si>
    <t>PLACA DE AÇO CARBONO COM PELÍCULA REFLETIVA GRAU TÉCNICO TIPO I DA ABNT - MARCADOR DE PERIGO 0,30 X 0,90M (EXECUÇÃO, INCLUINDO FORNECIMENTO E TRANSPORTE DE TODOS OS MATERIAIS, INCLUSIVE POSTE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</si>
  <si>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</si>
  <si>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</si>
  <si>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</si>
  <si>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</si>
  <si>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</si>
  <si>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</si>
  <si>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</si>
  <si>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</si>
  <si>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</si>
  <si>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</si>
  <si>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</si>
  <si>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</si>
  <si>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 PLACA QUADRADA (EXECUÇÃO, INCLUINDO FORNECIMENTO E TRANSPORTE DE TODOS OS MATERIAIS, INCLUSIVE POSTE DE SUSTENTAÇÃO)</t>
  </si>
  <si>
    <t>BALIZADOR DE LÂMINA FLEXIVEL DE PVC, TIPO SV-BLF (EXECUÇÃO, INCLUINDO FORNECIMENTO E TRANSPORTE DE TODOS  MATERIAIS)</t>
  </si>
  <si>
    <t>PLACA DE AÇO CARBONO COM PELÍCULA REFLETIVA GRAU DIAMANTE TIPO X DA ABNT - PLACA RETANGULAR (EXECUÇÃO, INCLUINDO FORNECIMENTO E TRANSPORTE DE TODOS OS MATERIAIS, INCLUSIVE POSTE DE SUSTENTAÇÃO)</t>
  </si>
  <si>
    <t>PLACA DE AÇO CARBONO COM PELÍCULA REFLETIVA GRAU DIAMANTE TIPO X DA ABNT - MARCO QUILOMÉTRICO (EXECUÇÃO, INCLUINDO FORNECIMENTO TRANSPORTE DE TODOS  MATERIAIS, INCLUSIVE POSTE DE SUSTENTAÇÃO)</t>
  </si>
  <si>
    <t>PLACA DE AÇO CARBONO COM PELÍCULA REFLETIVA GRAU DIAMANTE TIPO X DA ABNT - ESCUDO (EXECUÇÃO, INCLUINDO FORNECIMENTO TRANSPORTE DE TODOS  MATERIAIS, INCLUSIVE POSTE DE SUSTENTAÇÃO)</t>
  </si>
  <si>
    <t>PLACA DE AÇO CARBONO COM PELÍCULA REFLETIVA GRAU DIAMANTE TIPO X DA ABNT, COM SUPORTE DE MADEIRA - MARCADOR DE ALINHAMENTO (EXECUÇÃO, INCLUINDO FORNECIMENTO TRANSPORTE DE TODOS  MATERIAIS, INCLUSIVE POSTE DE SUSTENTAÇÃO)</t>
  </si>
  <si>
    <t>PLACA DE AÇO CARBONO COM PELÍCULA REFLETIVA GRAU DIAMANTE TIPO X DA ABNT - MARCADOR DE PERIGO 0,30 X 0,90 M (EXECUÇÃO, INCLUINDO FORNECIMENTO TRANSPORTE DE TODOS  MATERIAIS, INCLUSIVE POSTE DE SUSTENTAÇÃO)</t>
  </si>
  <si>
    <t>COLOCAÇÃO DE PLACAS</t>
  </si>
  <si>
    <t>REMOÇÃO DE PLACAS</t>
  </si>
  <si>
    <t>BRAÇO PROJETADO COM ALTURA MAIOR OU IGUAL À 5,50 METROS E VÃO DE 3,80 METROS (EXECUÇÃO, INCLUINDO INSTALAÇÃO, BASE DE CONCRETO, CHUMBADORES, COLOCAÇÃO DA PLACA,FORNECIMENTO E TRANSPORTE DOS  MATERIAIS)</t>
  </si>
  <si>
    <t>BRAÇO PROJETADO COM ALTURA MAIOR OU IGUAL À 5,50 METROS E VÃO DE 4,80 METROS (EXECUÇÃO, INCLUINDO INSTALAÇÃO, BASE DE CONCRETO, CHUMBADORES, COLOCAÇÃO DA PLACA, FORNECIMENTO E TRANSPORTE DOS  MATERIAIS)</t>
  </si>
  <si>
    <t>ROÇADA MANUAL LEVE (EXECUÇÃO, INCLUINDO REMOÇÃO DO MATERIAL ATÉ 5 KM)</t>
  </si>
  <si>
    <t>HA</t>
  </si>
  <si>
    <t>ROÇADA MANUAL PESADA (EXECUÇÃO, INCLUINDO REMOÇÃO DO MATERIAL ATÉ 5 KM)</t>
  </si>
  <si>
    <t>ROÇADA MECANIZADA (EXECUÇÃO, INCLUINDO REMOÇÃO DO MATERIAL ATÉ 5 KM)</t>
  </si>
  <si>
    <t>CAPINA (EXECUÇÃO, INCLUINDO REMOÇÃO DO MATERIAL ATÉ 5 KM)</t>
  </si>
  <si>
    <t>ENCASCALHAMENTO (EXECUÇÃO, INCLUINDO ESCAVAÇÃO, CARGA E DESCARGA, UMIDECIMENTO E ESPALHAMENTO DO MATERIAL)</t>
  </si>
  <si>
    <t>CERCA DE ARAME FARPADO, TIPO OC.CA-01 (COM 4 FIOS E MOURÃO DE MADEIRA COM ESPAÇAMENTO DE 2,5 METROS) ((EXECUÇÃO, INCLUINDO ESCAVAÇÃO , FORNECIMENTO, ASSENTAMENTO E TRANSPORTE DE TODOS OS MATERIAIS)</t>
  </si>
  <si>
    <t>RECONFECÇÃO DE CERCA COM REAPROVEITAMENTO DE 70% DE MATERIAIS (EXECUÇÃO, INCLUINDO FORNECIMENTO, ASSENTAMENTO E TRANSPORTE DE TODOS OS MATERIAIS)</t>
  </si>
  <si>
    <t>REMANEJAMENTO DE CERCA, COM APROVEITAMENTO DO MATERIAL (EXECUÇÃO, INCLUINDO ESCAVAÇÃO E ASSENTAMENTO DE TODOS OS MATERIAIS)</t>
  </si>
  <si>
    <t>REMOÇÃO DE CERCAS</t>
  </si>
  <si>
    <t>MATA-BURRO EM TRILHOS TIPO OC.MB-01 (EXECUÇÃO, INCLUINDO ESCAVAÇÃO, FORNECIMENTO E TRANSPORTE DE TODOS OS MATERIAIS)</t>
  </si>
  <si>
    <t>REMOÇÃO DE MATA-BURRO</t>
  </si>
  <si>
    <t>DEFENSA SINGELA SEMI-MALEÁVEL SV-DSM-02 (EXECUÇÃO, INCLUINDO FORNECIMENTO, COLOCAÇÃO E TRANSPORTE DE TODOS OS MATERIAIS)</t>
  </si>
  <si>
    <t>PORTEIRA TIPO OC.PT (EXECUÇÃO, INCLUINDO ESCAVAÇÃO , FORNECIMENTO, ASSENTAMENTO E TRANSPORTE DOS  MATERIAIS)</t>
  </si>
  <si>
    <t>ARMAÇÃO DE AÇO TIPO CA-50 (EXECUÇÃO, INCLUINDO PREPARO, DOBRAGEM, COLOCAÇÃO NAS FORMAS E TRANSPORTE DE TODOS OS MATERIAIS)</t>
  </si>
  <si>
    <t>PASSEIO DE CONCRETO (FCK &gt;= 11 MPA - ESPESSURA DE 6 CM) (EXECUÇÃO, INCLUINDO FORNECIMENTO E TRANSPORTE DE TODOS OS MATERIAIS)</t>
  </si>
  <si>
    <t>CONFORMAÇÃO DAS CAIXAS DE EMPRÉSTIMOS E JAZIDAS (EXECUÇÃO, INCLUINDO REGULARIZAÇÃO, FORNECIMENTO E TRANSPORTE DE TODOS OS MATERIAIS)</t>
  </si>
  <si>
    <t>CONFORMAÇÃO E PROTEÇÃO DOS LOCAIS DE BOTA FORA (EXECUÇÃO, INCLUINDO REGULARIZAÇÃO, FORNECIMENTO E TRANSPORTE DE TODOS OS MATERIAIS)</t>
  </si>
  <si>
    <t>ESTOCAGEM DA CAMADA VEGETAL DE CAIXAS DE EMPRESTIMO E JAZIDAS</t>
  </si>
  <si>
    <t>REPOSIÇÃO DE CAMADA VEGETAL EM CAIXA DE EMPRÉSTIMO E JAZIDAS</t>
  </si>
  <si>
    <t>REVESTIMENTO VEGETAL COM GRAMAS EM PLACAS (EXECUÇÃO, INCLUINDO FORNECIMENTO, UMIDECIMENTO, CORTE E CARGA DA GRAMA, ADUBAÇÃO E PLANTIO)</t>
  </si>
  <si>
    <t>REVESTIMENTO VEGETAL COM SEMEADURA MANUAL (EXECUÇÃO, INCLUINDO FORNECIMENTO E TRANSPORTE DE TODOS OS MATERIAIS)</t>
  </si>
  <si>
    <t>ARBORIZAÇÃO COM O FORNECIMENTO E TRANSPORTE DA MUDA ((EXECUÇÃO, INCLUINDO ESCAVAÇÃO, FORNECIMENTO E TRANSPORTE DA MUDA)</t>
  </si>
  <si>
    <t>TRANSPORTE DA GRAMA</t>
  </si>
  <si>
    <t>M2*KM</t>
  </si>
  <si>
    <t>LIMPEZA DE DISPOSITIVO DE DRENAGEM SUPERFICIAL (EXECUÇÃO, INCLUINDO CAPINA LATERAL NA LARGURA DE 0,20 M  E REMOÇÃO DE ENTULHO)</t>
  </si>
  <si>
    <t>LIMPEZA DE BUEIROS (EXECUÇÃO, INCLUINDO REMOÇÃO DO MATERIAL PARA LOCAL ADEQUADO)</t>
  </si>
  <si>
    <t>HXH</t>
  </si>
  <si>
    <t>LIMPEZA MECÂNICA DE BUEIROS POR HIDROJATEAMENTO, COM OBSTRUÇÃO MÉDIA - Ø 0,40M</t>
  </si>
  <si>
    <t>LIMPEZA MECÂNICA DE BUEIROS POR HIDROJATEAMENTO, COM OBSTRUÇÃO MÉDIA - Ø 0,60M</t>
  </si>
  <si>
    <t>LIMPEZA MECÂNICA DE BUEIROS POR HIDROJATEAMENTO, COM OBSTRUÇÃO MÉDIA - Ø 0,80M</t>
  </si>
  <si>
    <t>LIMPEZA MECÂNICA DE BUEIROS POR HIDROJATEAMENTO, COM OBSTRUÇÃO MÉDIA - Ø 1,00M</t>
  </si>
  <si>
    <t>CAIAÇÃO A DUAS DEMÃOS (EXECUÇÃO, INCLUINDO FORNECIMENTO E TRANSPORTE DE TODOS OS MATERIAIS)</t>
  </si>
  <si>
    <t>TAPA BURACO - APLICAÇÃO DA MASSA (EXECUÇÃO, INCLUINDO PINTURA DE LIGAÇÃO)</t>
  </si>
  <si>
    <t>USINAGEM DE PRÉ-MISTURADO A FRIO PARA TAPA-BURACO SEM FORNECIMENTO DO MATERIAL BETUMINOSO (EXECUÇÃO, INCLUINDO FORNECIMENTO DOS AGREGADOS, EXCLUI FORNECIMENTO E TRANSPORTE DO MATERIAL BETUMINOSO)</t>
  </si>
  <si>
    <t>USINAGEM DE CONCRETO BETUMINOSO USINADO A QUENTE PARA TAPA-BURACO (EXECUÇÃO, INCLUINDO FORNECIMENTO DOS AGREGADOS, EXCLUI FORNECIMENTO E TRANSPORTE DO MATERIAL BETUMINOSO)</t>
  </si>
  <si>
    <t>USINAGEM DE CBUQ PARA TAPA BURACO (EXECUÇÃO, INCLUINDO FORNECIMENTO E TRANSPORTE DOS AGREGADOS E DO MATERIAL BETUMINOSO)</t>
  </si>
  <si>
    <t>TAPA-BURACO COM CONCRETO BETUMINOSO USINADO A QUENTE ((EXECUÇÃO INCLUINDO USINAGEM, PINTURA DE LIGAÇÃO, APLICAÇÃO DA MASSA, FORNECIMENTO E TRANSPORTE DOS AGREGADOS, EXCLUI FORNECIMENTO E TRANSPORTE DO MATERIAL BETUMINOSO)</t>
  </si>
  <si>
    <t>TAPA-BURACO COM PMF COM FORNECIMENTO DO MATERIAL BETUMINOSO (EXECUÇÃO INCLUINDO USINAGEM, APLICAÇÃO DA MASSA, PINTURA DE LIGAÇÃO, FORNECIMENTO E TRANSPORTE DOS AGREGADOS E DO MATERIAL BETUMINOSO)</t>
  </si>
  <si>
    <t>REMENDO SUPERFICIAL (EXECUÇÃO, INCLUINDO ESCAVAÇÃO E CARGA DO MATERIAL GRANULAR)</t>
  </si>
  <si>
    <t>REMENDO PROFUNDO - RECOMPOSIÇÃO DA CAMADA GRANULAR (EXECUÇÃO, INCLUINDO REMOÇÃO DE CAMADA GRANULAR E REVESTIMENTO BETUMINOSO, TRANSPORTE PARA BOTA-FORA, FORNECIMENTO DO MATERIAL GRANULAR)</t>
  </si>
  <si>
    <t>HORAS DE SERVENTE</t>
  </si>
  <si>
    <t>TRANSPORTE DE MATERIAL DE JAZIDA PARA CONSERVAÇÃO. DISTÂNCIA MÉDIA DE TRANSPORTE   &lt;= 10,00 KM</t>
  </si>
  <si>
    <t>TRANSPORTE DE MATERIAL DE JAZIDA PARA CONSERVAÇÃO. DISTÂNCIA MÉDIA DE TRANSPORTE DE 10,10 A 15,00 KM</t>
  </si>
  <si>
    <t>TRANSPORTE DE MATERIAL DE JAZIDA PARA CONSERVAÇÃO. DISTÂNCIA MÉDIA DE TRANSPORTE DE 15,10 A 20,00 KM</t>
  </si>
  <si>
    <t>TRANSPORTE DE MATERIAL DE JAZIDA PARA CONSERVAÇÃO. DISTÂNCIA MÉDIA DE TRANSPORTE DE 20,10 A 25,00 KM</t>
  </si>
  <si>
    <t>TRANSPORTE DE MATERIAL DE JAZIDA PARA CONSERVAÇÃO. DISTÂNCIA MÉDIA DE TRANSPORTE DE 25,10 A 30,00 KM</t>
  </si>
  <si>
    <t>TRANSPORTE DE MATERIAL DE JAZIDA PARA CONSERVAÇÃO. DISTÂNCIA MÉDIA DE TRANSPORTE DE 30,10 A 40,00 KM</t>
  </si>
  <si>
    <t>TRANSPORTE DE MATERIAL DE JAZIDA PARA CONSERVAÇÃO. DISTÂNCIA MÉDIA DE TRANSPORTE DE 40,10 A 50,00 KM</t>
  </si>
  <si>
    <t>TRANSPORTE DE MATERIAL DE JAZIDA PARA CONSERVAÇÃO. DISTÂNCIA MÉDIA DE TRANSPORTE &gt; 50,10 KM</t>
  </si>
  <si>
    <t>TRANSPORTE DE AGREGADOS PARA CONSERVAÇÃO. DISTÂNCIA MÉDIA DE TRANSPORTE &lt;= 10,00 KM</t>
  </si>
  <si>
    <t>TRANSPORTE DE AGREGADOS PARA CONSERVAÇÃO. DISTÂNCIA MÉDIA DE TRANSPORTE DE 10,10 A 15,00 KM</t>
  </si>
  <si>
    <t>TRANSPORTE DE AGREGADOS PARA CONSERVAÇÃO. DISTÂNCIA MÉDIA DE TRANSPORTE DE 15,10 A 20,00 KM</t>
  </si>
  <si>
    <t>TRANSPORTE DE AGREGADOS PARA CONSERVAÇÃO. DISTÂNCIA MÉDIA DE TRANSPORTE DE 20,10 A 25,00 KM</t>
  </si>
  <si>
    <t>TRANSPORTE DE AGREGADOS PARA CONSERVAÇÃO. DISTÂNCIA MÉDIA DE TRANSPORTE DE 25,10 A 30,00 KM</t>
  </si>
  <si>
    <t>TRANSPORTE DE AGREGADOS PARA CONSERVAÇÃO. DISTÂNCIA MÉDIA DE TRANSPORTE DE 30,10 A 40,00 KM</t>
  </si>
  <si>
    <t>TRANSPORTE DE AGREGADOS PARA CONSERVAÇÃO. DISTÂNCIA MÉDIA DE TRANSPORTE DE 40,10 A 50,00 KM</t>
  </si>
  <si>
    <t>TRANSPORTE DE AGREGADOS PARA CONSERVAÇÃO. DISTÂNCIA MÉDIA DE TRANSPORTE &gt; 50,10 KM</t>
  </si>
  <si>
    <t>TRANSPORTE DE PRÉ-MISTURADO A FRIO. DISTÂNCIA MÉDIA DE TRANSPORTE &lt;= 10,0 KM (DENSIDADE MATERIAL SOLTO)</t>
  </si>
  <si>
    <t>TRANSPORTE DE PRÉ-MISTURADO A FRIO. DISTÂNCIA MÉDIA DE TRANSPORTE DE 10,10 A 15,00 KM (DENSIDADE DE MATERIAL SOLTO)</t>
  </si>
  <si>
    <t>M3*KM</t>
  </si>
  <si>
    <t>TRANSPORTE DE PRÉ-MISTURADO A FRIO. DISTÂNCIA MÉDIA DE TRANSPORTE DE 15,10 A 20,00 KM (DENSIDADE DE MATERIAL SOLTO)</t>
  </si>
  <si>
    <t>TRANSPORTE DE PRÉ-MISTURADO A FRIO. DISTÂNCIA MÉDIA DE TRANSPORTE DE 20,10 A 25.00 KM (DENSIDADE DE MATERIAL SOLTO)</t>
  </si>
  <si>
    <t>TRANSPORTE DE PRÉ-MISTURADO A FRIO. DISTÂNCIA MÉDIA DE TRANSPORTE DE 25,10 A 30,00 KM (DENSIDADE DE MATERIAL SOLTO)</t>
  </si>
  <si>
    <t>TRANSPORTE DE PRÉ-MISTURADO A FRIO. DISTÂNCIA MÉDIA DE TRANSPORTE DE 30,10 A 40,00 KM (DENSIDADE DE MATERIAL SOLTO)</t>
  </si>
  <si>
    <t>TRANSPORTE DE PRÉ-MISTURADO A FRIO. DISTÂNCIA MÉDIA DE TRANSPORTE DE 40,10 A 50,00 KM (DENSIDADE DE MATERIAL SOLTO)</t>
  </si>
  <si>
    <t>TRANSPORTE DE PRÉ-MISTURADO A FRIO. DISTÂNCIA MÉDIA DE TRANSPORTE &gt; 50,00 KM (DENSIDADE DE MATERIAL SOLTO)</t>
  </si>
  <si>
    <t>TRANSPORTE DE CONCRETO BETUMINOSO USINADO A QUENTE. DISTÂNCIA MÉDIA DE TRANSPORTE &lt;= 10,00 KM (DENSIDADE DE MATERIAL SOLTO)</t>
  </si>
  <si>
    <t>TRANSPORTE DE CONCRETO BETUMINOSO USINADO A QUENTE. DISTÂNCIA MÉDIA DE TRANSPORTE DE 10,10 A 15,00 KM (DENSIDADE DE MATERIAL SOLTO)</t>
  </si>
  <si>
    <t>TRANSPORTE DE CONCRETO BETUMINOSO USINADO A QUENTE. DISTÂNCIA MÉDIA DE TRANSPORTE DE 15,10 A 20,00 KM (DENSIDADE DE MATERIAL SOLTO)</t>
  </si>
  <si>
    <t>TRANSPORTE DE CONCRETO BETUMINOSO USINADO A QUENTE. DISTÂNCIA MÉDIA DE TRANSPORTE DE 20,10 A 25,00 KM (DENSIDADE DE MATERIAL SOLTO)</t>
  </si>
  <si>
    <t>TRANSPORTE DE CONCRETO BETUMINOSO USINADO A QUENTE. DISTÂNCIA MÉDIA DE TRANSPORTE DE 25,10 A 30,00 KM (DENSIDADE DE MATERIAL SOLTO)</t>
  </si>
  <si>
    <t>TRANSPORTE DE CONCRETO BETUMINOSO USINADO A QUENTE. DISTÂNCIA MÉDIA DE TRANSPORTE DE 30,10 A 40,00 KM (DENSIDADE DE MATERIAL SOLTO)</t>
  </si>
  <si>
    <t>TRANSPORTE DE CONCRETO BETUMINOSO USINADO A QUENTE. DISTÂNCIA MÉDIA DE TRANSPORTE DE 40,10 A 50,00 KM (DENSIDADE DE MATERIAL SOLTO)</t>
  </si>
  <si>
    <t>TRANSPORTE DE CONCRETO BETUMINOSO USINADO A QUENTE. DISTÂNCIA MÉDIA DE TRANSPORTE &gt;= 50,10 KM (DENSIDADE DE MATERIAL SOLTO)</t>
  </si>
  <si>
    <t>TRANSPORTE DE MATERIAL DE QUALQUER NATUREZA. DISTÂNCIA MÉDIA DE TRANSPORTE &lt;= 10,00 KM</t>
  </si>
  <si>
    <t>TRANSPORTE DE MATERIAL DE QUALQUER NATUREZA. DISTÂNCIA MÉDIA DE TRANSPORTE DE 10,10 A 15,00 KM</t>
  </si>
  <si>
    <t>TRANSPORTE DE MATERIAL DE QUALQUER NATUREZA. DISTÂNCIA MÉDIA DE TRANSPORTE DE 15,10 A 20,00 KM</t>
  </si>
  <si>
    <t>TRANSPORTE DE MATERIAL DE QUALQUER NATUREZA. DISTÂNCIA MÉDIA DE TRANSPORTE DE 20,10 A 25,00 KM</t>
  </si>
  <si>
    <t>TRANSPORTE DE MATERIAL DE QUALQUER NATUREZA. DISTÂNCIA MÉDIA DE TRANSPORTE DE 25,10 A 30,00 KM</t>
  </si>
  <si>
    <t>TRANSPORTE DE MATERIAL DE QUALQUER NATUREZA. DISTÂNCIA MÉDIA DE TRANSPORTE DE 30,10 A 40,00 KM</t>
  </si>
  <si>
    <t>TRANSPORTE DE MATERIAL DE QUALQUER NATUREZA. DISTÂNCIA MÉDIA DE TRANSPORTE DE 40,10 A 50,00 KM</t>
  </si>
  <si>
    <t>TRANSPORTE DE MATERIAL DE QUALQUER NATUREZA. DISTÂNCIA MÉDIA DE TRANSPORTE &gt;= 50,10 KM</t>
  </si>
  <si>
    <t>MURO DE ARRIMO EM CONCRETO, TIPO OC.MA-01 (EXECUÇÃO, INCLUINDO FORNECIMENTO E TRANSPORTE DE TODOS OS MATERIAIS)</t>
  </si>
  <si>
    <t>DEMOLIÇÃO DE CONCRETO SIMPLES</t>
  </si>
  <si>
    <t>DEMOLIÇÃO MANUAL DE CONCRETO ARMADO</t>
  </si>
  <si>
    <t>DEMOLIÇÃO MECÂNICA DE CONCRETO ARMADO</t>
  </si>
  <si>
    <t>DEMOLIÇÃO DE GUARDA-CORPO, INCLUINDO A REMOÇÃO DO MATERIAL DEMOLIDO (EXECUÇÃO, INCLUINDO CARGA E TRANSPORTE DO MATERIAL DEMOLIDO)</t>
  </si>
  <si>
    <t>FORMAS PLANAS DE COMPENSADO COM REVESTIMENTO RESINADO (EXECUÇÃO, INCLUINDO DESFORMA,FORNECIMENTO E TRANSPORTE DE TODOS OS MATERIAIS)</t>
  </si>
  <si>
    <t>ESCORAMENTO DESCONTÍNUO DE VALAS (EXECUÇÃO, INCLUINDO FORNECIMENTO E TRANSPORTE DE TODOS OS MATERIAIS)</t>
  </si>
  <si>
    <t>ARGAMASSA DE CIMENTO E AREIA TRAÇO 1:3 (EXECUÇÃO, INCLUINDO FORNECIMENTO E TRANSPORTE DE TODOS OS MATERIAIS)</t>
  </si>
  <si>
    <t>CONCRETO CICLÓPICO DE  CIMENTO PORTLAND COM 30% DE PEDRA DE MÃO, FCK &gt;= 10 MPA (EXECUÇÃO, INCLUINDO O FORNECIMENTO E TRANSPORTE DOS AGREGADOS)</t>
  </si>
  <si>
    <t>CONCRETO CICLÓPICO DE  CIMENTO PORTLAND COM 30% PEDRA DE MÃO, FCK = 13,5 MPA (EXECUÇÃO, INCLUINDO O FORNECIMENTO E TRANSPORTE DOS AGREGADOS)</t>
  </si>
  <si>
    <t>CONCRETO CICLÓPICO DE CIMENTO PORTLAND COM 30% PEDRA DE MÃO, FCK= 15,0 MPA (EXECUÇÃO, INCLUINDO O FORNECIMENTO E TRANSPORTE DOS AGREGADOS)</t>
  </si>
  <si>
    <t>CONCRETO MAGRO DE CIMENTO PORTLAND FCK &gt;= 10,0 MPA (EXECUÇÃO, INCLUINDO O FORNECIMENTO E TRANSPORTE DOS AGREGADOS)</t>
  </si>
  <si>
    <t>CONCRETO DE CIMENTO PORTLAND, FCK &gt;= 11,0 MPA (EXECUÇÃO, INCLUINDO O FORNECIMENTO E TRANSPORTE DOS AGREGADOS)</t>
  </si>
  <si>
    <t>CONCRETO DE CIMENTO PORTLAND, FCK &gt;= 13,5 MPA (EXECUÇÃO, INCLUINDO O FORNECIMENTO E TRANSPORTE DOS AGREGADOS)</t>
  </si>
  <si>
    <t>CONCRETO DE CIMENTO PORTLAND, FCK &gt;= 15,0 MPA (EXECUÇÃO, INCLUINDO O FORNECIMENTO E TRANSPORTE DOS AGREGADOS)</t>
  </si>
  <si>
    <t>CONCRETO DE CIMENTO PORTLAND, FCK &gt;= 16,0 MPA (EXECUÇÃO, INCLUINDO O FORNECIMENTO E TRANSPORTE DOS AGREGADOS)</t>
  </si>
  <si>
    <t>CONCRETO DE CIMENTO PORTLAND, FCK &gt;= 18,0 MPA (EXECUÇÃO, INCLUINDO O FORNECIMENTO E TRANSPORTE DOS AGREGADOS)</t>
  </si>
  <si>
    <t>CONCRETO DE CIMENTO PORTLAND FCK &gt;= 20,0 MPA (EXECUÇÃO, INCLUINDO O FORNECIMENTO E TRANSPORTE DOS AGREGADOS)</t>
  </si>
  <si>
    <t>CONCRETO DE CIMENTO PORTLAND, FCK &gt;= 21,0 MPA (EXECUÇÃO, INCLUINDO O FORNECIMENTO E TRANSPORTE DOS AGREGADOS)</t>
  </si>
  <si>
    <t>CONCRETO DE CIMENTO PORTLAND, FCK &gt;= 25,0 MPA (EXECUÇÃO, INCLUINDO O FORNECIMENTO E TRANSPORTE DOS AGREGADOS)</t>
  </si>
  <si>
    <t>CONCRETO DE CIMENTO PORTLAND, FCK &gt;= 30,0 MPA (EXECUÇÃO, INCLUINDO O FORNECIMENTO E TRANSPORTE DOS AGREGADOS)</t>
  </si>
  <si>
    <t>ENSECADEIRA DE ESTACAS PRANCHA (EXECUÇÃO, INCLUINDO O FORNECIMENTO E TRANSPORTE DE TODOS OS MATERIAIS)</t>
  </si>
  <si>
    <t>TUBULÃO A CÉU ABERTO, COM CAMISA DE CONCRETO PRÉ-MOLDADA COM DIAMETRO DE FUSTE Ø 1,20M EM SOLO (EXECUÇÃO, INCLUINDO ESCAVAÇÃO, EXCLUSIVE CONCRETO PARA CAMISA)</t>
  </si>
  <si>
    <t>TUBULÃO A CÉU ABERTO, COM CAMISA DE CONCRETO PRÉ-MOLDADA COM DIAMETRO DE FUSTE Ø 1,20M, EM ROCHA (EXECUÇÃO, INCLUINDO ESCAVAÇÃO, EXCLUSIVE CONCRETO PARA CAMISA)</t>
  </si>
  <si>
    <t>TUBULÃO A CÉU ABERTO, COM CAMISA DE CONCRETO PRÉ-MOLDADA COM DIÂMETRO DE FUSTE Ø 1,40M EM SOLO (EXECUÇÃO, INCLUINDO ESCAVAÇÃO, EXCLUSIVE CONCRETO PARA CAMISA)</t>
  </si>
  <si>
    <t>TUBULÃO COM AR COMPRIMIDO COM CAMISA DE CONCRETO PRÉ MOLDADA COM DIAMETRO DE FUSTE Ø 1,20M, EM SOLO (EXECUÇÃO, INCLUINDO ESCAVAÇÃO, EXCLUSIVE CONCRETO PARA CAMISA)</t>
  </si>
  <si>
    <t>TUBULÃO COM AR COMPRIMIDO COM CAMISA DE CONCRETO PRÉ MOLDADA COM DIAMETRO DE FUSTE Ø 1,20M, EM ROCHA (EXECUÇÃO, INCLUINDO ESCAVAÇÃO, EXCLUSIVE CONCRETO PARA CAMISA)</t>
  </si>
  <si>
    <t>TUBULÃO COM AR COMPRIMIDO COM CAMISA DE CONCRETO PRÉ MOLDADA COM DIAMETRO DE FUSTE Ø 1,40M, EM SOLO (EXECUÇÃO, INCLUINDO ESCAVAÇÃO, EXCLUSIVE CONCRETO PARA CAMISA)</t>
  </si>
  <si>
    <t>TUBULÃO COM AR COMPRIMIDO COM CAMISA DE CONCRETO PRÉ MOLDADA COM DIAMETRO DE FUSTE Ø 1,40M, EM ROCHA (EXECUÇÃO, INCLUINDO ESCAVAÇÃO, EXCLUSIVE CONCRETO PARA CAMISA)</t>
  </si>
  <si>
    <t>TUBULÃO COM AR COMPRIMIDO COM CAMISA DE CONCRETO PRÉ-MOLDADA COM DIÂMETRO DE FUSTE Ø 1,60M, EM SOLO (EXECUÇÃO, INCLUINDO ESCAVAÇÃO, EXCLUSIVE CONCRETO PARA CAMISA)</t>
  </si>
  <si>
    <t>APICOAMENTO MANUAL EM CONCRETO</t>
  </si>
  <si>
    <t>ESTRUTURA METÁLICA PARA ANDAIMES</t>
  </si>
  <si>
    <t>PLATAFORMA DE MADEIRA PARA  ANDAIMES (EXECUÇÃO, INCLUINDO FORNECIMENTO E TRANSPORTE DE TODOS OS MATERIAIS)</t>
  </si>
  <si>
    <t>FORMAS PLANAS DE MADEIRA DE PINHO DE 3ª (EXECUÇÃO, INCLUINDO DESFORMA,FORNECIMENTO E TRANSPORTE DE TODOS OS MATERIAIS)</t>
  </si>
  <si>
    <t>DEMOLIÇÃO DE PAVIMENTO DE CONCRETO (EXECUÇÃO, INCLUINDO A REMOÇÃO DO MATERIAL DEMOLIDO)</t>
  </si>
  <si>
    <t>ANDAIME SUSPENSO COM PISO EM PRANCHAS DE MADEIRA (EXECUÇÃO, INCLUINDO O FORNECIMENTO E TRANSPORTE DOS MATERIAIS)</t>
  </si>
  <si>
    <t>FURO EM CONCRETO Ø = 10,0 MM, PROFUNDIDADE = 10 CM</t>
  </si>
  <si>
    <t>FURO EM CONCRETO Ø = 10,0 MM, PROFUNDIDADE = 15 CM</t>
  </si>
  <si>
    <t>FURO EM CONCRETO Ø = 12,5 MM, PROFUNDIDADE = 10 CM</t>
  </si>
  <si>
    <t>FURO EM CONCRETO Ø = 12,5 MM, PROFUNDIDADE = 15 CM</t>
  </si>
  <si>
    <t>FURO EM CONCRETO Ø = 12,5 MM, PROFUNDIDADE = 20 CM</t>
  </si>
  <si>
    <t>FURO EM CONCRETO Ø = 12,5 MM, PROFUNDIDADE = 30 CM</t>
  </si>
  <si>
    <t>FURO EM CONCRETO Ø = 16,0 MM, PROFUNDIDADE = 15 CM</t>
  </si>
  <si>
    <t>FURO EM CONCRETO Ø = 16,0 MM, PROFUNDIDADE = 20 CM</t>
  </si>
  <si>
    <t>FURO EM CONCRETO Ø = 16,0 MM, PROFUNDIDADE = 30 CM</t>
  </si>
  <si>
    <t>FURO EM CONCRETO Ø = 16,0 MM, PROFUNDIDADE = 50 CM</t>
  </si>
  <si>
    <t>FURO EM CONCRETO Ø = 20,0 MM, PROFUNDIDADE = 15 CM</t>
  </si>
  <si>
    <t>FURO EM CONCRETO Ø = 20,0 MM, PROFUNDIDADE = 20 CM</t>
  </si>
  <si>
    <t>FURO EM CONCRETO Ø = 20,0 MM, PROFUNDIDADE = 30 CM</t>
  </si>
  <si>
    <t>FURO EM CONCRETO Ø = 20,0 MM, PROFUNDIDADE = 40 CM</t>
  </si>
  <si>
    <t>FURO EM CONCRETO Ø = 25,0 MM, PROFUNDIDADE = 15 CM</t>
  </si>
  <si>
    <t>FURO EM CONCRETO Ø = 25,0 MM, PROFUNDIDADE = 20 CM</t>
  </si>
  <si>
    <t>FURO EM CONCRETO Ø = 25,0 MM, PROFUNDIDADE = 30 CM</t>
  </si>
  <si>
    <t>FURO EM CONCRETO Ø = 25,0 MM, PROFUNDIDADE = 50 CM</t>
  </si>
  <si>
    <t>FURO EM CONCRETO Ø = 25,0 MM, PROFUNDIDADE = 80 CM</t>
  </si>
  <si>
    <t>FURO EM CONCRETO Ø = 32,0 MM, PROFUNDIDADE = 30 CM</t>
  </si>
  <si>
    <t>FURO EM CONCRETO Ø = 40,0 MM, PROFUNDIDADE = 30 CM</t>
  </si>
  <si>
    <t>FURO EM CONCRETO Ø = 50,0 MM, PROFUNDIDADE = 30 CM</t>
  </si>
  <si>
    <t>FURO EM CONCRETO Ø = 75 MM, PROFUNDIDADE = 15 CM</t>
  </si>
  <si>
    <t>FURO EM ROCHA Ø = 20,0 MM, PROFUNDIDADE = 40 MM</t>
  </si>
  <si>
    <t>FURO EM ROCHA Ø = 25,0 MM, PROFUNDIDADE = 50 MM</t>
  </si>
  <si>
    <t>FURO EM ROCHA Ø = 50,0 MM, PROFUNDIDADE = 30 MM</t>
  </si>
  <si>
    <t>CONCRETO ESTRUTURAL COM RESISTÊNCIA FCK &gt;= 13,5 MPA (EXECUÇÃO, INCLUINDO O FORNECIMENTO DE TODOS OS MATERIAIS, EXCLUI O TRANSPORTE DOS AGREGADOS)</t>
  </si>
  <si>
    <t>CONCRETO ESTRUTURAL COM RESISTÊNCIA FCK &gt;= 15,0 MPA (EXECUÇÃO, INCLUINDO O FORNECIMENTO DE TODOS OS MATERIAIS, EXCLUI O TRANSPORTE DOS AGREGADOS)</t>
  </si>
  <si>
    <t>CONCRETO ESTRUTURAL COM RESISTÊNCIA FCK &gt;= 16,0 MPA (EXECUÇÃO, INCLUINDO O FORNECIMENTO DE TODOS OS MATERIAIS, EXCLUI O TRANSPORTE DOS AGREGADOS)</t>
  </si>
  <si>
    <t>CONCRETO ESTRUTURAL COM RESISTÊNCIA FCK &gt;= 18,0 MPA (EXECUÇÃO, INCLUINDO O FORNECIMENTO DE TODOS OS MATERIAIS, EXCLUI O TRANSPORTE DOS AGREGADOS)</t>
  </si>
  <si>
    <t>CONCRETO ESTRUTURAL COM RESISTÊNCIA FCK &gt;= 20,0 MPA (EXECUÇÃO, INCLUINDO O FORNECIMENTO DE TODOS OS MATERIAIS, EXCLUI O TRANSPORTE DOS AGREGADOS)</t>
  </si>
  <si>
    <t>CONCRETO ESTRUTURAL COM RESISTÊNCIA FCK &gt;= 21 MPA (EXECUÇÃO, INCLUINDO O FORNECIMENTO DE TODOS OS MATERIAIS, EXCLUI O TRANSPORTE DOS AGREGADOS)</t>
  </si>
  <si>
    <t>CONCRETO ESTRUTURAL COM RESISTÊNCIA FCK &gt;= 25,0 MPA (EXECUÇÃO, INCLUINDO O FORNECIMENTO DE TODOS OS MATERIAIS, EXCLUI O TRANSPORTE DOS AGREGADOS)</t>
  </si>
  <si>
    <t>CONCRETO ESTRUTURAL COM RESISTÊNCIA FCK &gt;= 30,0 MPA (EXECUÇÃO, INCLUINDO O FORNECIMENTO DE TODOS OS MATERIAIS, EXCLUI O TRANSPORTE DOS AGREGADOS)</t>
  </si>
  <si>
    <t>CONCRETO MAGRO FCK &gt;= 10,0 MPA (EXECUÇÃO, INCLUINDO O FORNECIMENTO DE TODOS OS MATERIAIS, EXCLUI O TRANSPORTE DOS AGREGADOS)</t>
  </si>
  <si>
    <t>CONCRETO CICLÓPICO FCK &gt; 13,5 MPA, COM 30% PEDRA DE MÃO (EXECUÇÃO, INCLUINDO O FORNECIMENTO DE TODOS OS MATERIAIS, EXCLUI O TRANSPORTE DOS AGREGADOS)</t>
  </si>
  <si>
    <t>CIMBRAMENTO: ESCORAMENTO EM MADEIRA (EXECUÇÃO, INCLUINDO O FORNECIMENTO E TRANSPORTE DE TODOS OS MATERIAIS)</t>
  </si>
  <si>
    <t>ARMAÇÃO: AÇO CA-50 (EXECUÇÃO, INCLUINDO PREPARO, DOBRAGEM, COLOCAÇÃO NAS FORMAS E TRANSPORTE DE TODOS OS MATERIAIS)</t>
  </si>
  <si>
    <t>ARMAÇÃO: AÇO CA-60 (EXECUÇÃO, INCLUINDO PREPARO, DOBRAGEM, COLOCAÇÃO NAS FORMAS E TRANSPORTE DE TODOS OS MATERIAIS)</t>
  </si>
  <si>
    <t>PREENCHIMENTO DE FUROS COM SIKADUR 32 OU SIMILAR (EXECUÇÃO, INCLUINDO O FORNECIMENTO E TRANSPORTE DE TODOS OS MATERIAIS, EXCLUI EXECUÇÃO DO FURO)</t>
  </si>
  <si>
    <t>PREENCHIMENTO DE FUROS COM INJEÇÃO DE EPOXI (SIKADUR - 43) (EXECUÇÃO, INCLUINDO O FORNECIMENTO DE TODOS OS MATERIAIS, EXCLUI EXECUÇÃO DO FURO)</t>
  </si>
  <si>
    <t>TRATAMENTO DE TRINCAS FINAS (EXECUÇÃO, INCLUINDO O FORNECIMENTO E TRANSPORTE DE TODOS OS MATERIAIS)</t>
  </si>
  <si>
    <t>CONCRETO DE PAVIMENTAÇÃO COM FCK &gt;= 25 MPA (EXECUÇÃO, INCLUINDO O FORNECIMENTO DE TODOS OS MATERIAIS, EXCLUI O TRANSPORTE DOS AGREGADOS)</t>
  </si>
  <si>
    <t>MASTIQUE ELÁSTICO(TIPO VEDAFLEX OU SIMILAR) (EXECUÇÃO, INCLUINDO O FORNECIMENTO E TRANSPORTE DE TODOS OS MATERIAIS)</t>
  </si>
  <si>
    <t>APARELHOS DE APOIO EM NEOPRENE FRETADO (EXECUÇÃO, INCLUINDO A APLICAÇÃO, FORNECIMENTO E TRANSPORTE DOS MATERIAIS)</t>
  </si>
  <si>
    <t>FORMAS SUSPENSAS DE COMPENSADO RESINADO (EXECUÇÃO, INCLUINDO DESFORMA, FORNECIMENTO E TRANSPORTE DE TODOS OS MATERIAIS)</t>
  </si>
  <si>
    <t>FORMA PLANA DE MADEIRIT (EXECUÇÃO, INCLUINDO DESFORMA, FORNECIMENTO E TRANSPORTE DE TODOS OS MATERIAIS)</t>
  </si>
  <si>
    <t>FORMAS CURVAS DE MADEIRIT (EXECUÇÃO, INCLUINDO DESFORMA, FORNECIMENTO E TRANSPORTE DE TODOS OS MATERIAIS)</t>
  </si>
  <si>
    <t>JUNTAS DE PAVIMENTAÇÃO LONGITUDINAL E TRANSVERSAL (EXECUÇÃO, INCLUINDO O FORNECIMENTO E TRANSPORTE DE TODOS OS MATERIAIS)</t>
  </si>
  <si>
    <t>BARREIRA SIMPLES DE CONCRETO ARMADO TIPO NEW JERSEY (EXECUÇÃO, INCLUINDO  FORNECIMENTO E TRANSPORTE DE TODOS OS MATERIAIS)</t>
  </si>
  <si>
    <t>CANTONEIRA METÁLICA DE DIMENSÕES  2"X2"X5/16" (EXECUÇÃO, INCLUINDO FORNECIMENTO E TRANSPORTE DE TODOS OS MATERIAIS)</t>
  </si>
  <si>
    <t>CANTONEIRA METÁLICA DE DIMENSÕES 3" X 3" X 3/8" (EXECUÇÃO, INCLUINDO O FORNECIMENTO E TRANSPORTE DE TODOS OS MATERIAIS)</t>
  </si>
  <si>
    <t>CANTONEIRA METÁLICA DE DIMENSÕES 4" X 4" X 3/8" (EXECUÇÃO, INCLUINDO O FORNECIMENTO E TRANSPORTE DE TODOS OS MATERIAIS)</t>
  </si>
  <si>
    <t>CANTONEIRA METÁLICA DE DIMENSÕES 4" X 4" X 1/2" (EXECUÇÃO, INCLUINDO O FORNECIMENTO E TRANSPORTE DE TODOS OS MATERIAIS)</t>
  </si>
  <si>
    <t>LIMPEZA DE SUPERFÍCIE COM JATO DE AREIA E AGUA</t>
  </si>
  <si>
    <t>LIMPEZA MANUAL E TRATAMENTO DE ARMADURA OXIDADA</t>
  </si>
  <si>
    <t>LIMPEZA DE ARMADURA COM JATO DE AREIA E ÁGUA</t>
  </si>
  <si>
    <t>DRENO DE PVC Ø = 50 MM, COMPRIMENTO UNITÁRIO = 30 CM (EXECUÇÃO, INCLUINDO O FORNECIMENTO E TRANSPORTE DE TODOS OS MATERIAIS)</t>
  </si>
  <si>
    <t>DRENO DE PVC Ø = 50 MM, COMPRIMENTO UNITÁRIO = 35 CM (EXECUÇÃO, INCLUINDO O FORNECIMENTO E TRANSPORTE DE TODOS OS MATERIAIS)</t>
  </si>
  <si>
    <t>DRENO DE PVC Ø = 50 MM, COMPRIMENTO UNITÁRIO = 40 CM (EXECUÇÃO, INCLUINDO O FORNECIMENTO E TRANSPORTE DE TODOS OS MATERIAIS)</t>
  </si>
  <si>
    <t>DRENO DE PVC Ø = 75 MM, COMPRIMENTO UNITÁRIO = 15 CM (EXECUÇÃO, INCLUINDO O FORNECIMENTO E TRANSPORTE DE TODOS OS MATERIAIS)</t>
  </si>
  <si>
    <t>DRENO DE PVC Ø = 75 MM, COMPRIMENTO UNITÁRIO = 30 CM (EXECUÇÃO, INCLUINDO O FORNECIMENTO E TRANSPORTE DE TODOS OS MATERIAIS)</t>
  </si>
  <si>
    <t>DRENO DE PVC Ø = 75 MM, COMPRIMENTO UNITÁRIO = 35 CM (EXECUÇÃO, INCLUINDO O FORNECIMENTO E TRANSPORTE DE TODOS OS MATERIAIS)</t>
  </si>
  <si>
    <t>DRENO DE PVC Ø = 75 MM, COMPRIMENTO UNITÁRIO = 40 CM (EXECUÇÃO, INCLUINDO O FORNECIMENTO E TRANSPORTE DE TODOS OS MATERIAIS)</t>
  </si>
  <si>
    <t>DRENO DE PVC Ø = 100 MM, COMPRIMENTO UNITÁRIO = 35 CM (EXECUÇÃO, INCLUINDO O FORNECIMENTO E TRANSPORTE DE TODOS OS MATERIAIS)</t>
  </si>
  <si>
    <t>DRENO DE PVC Ø = 100 MM, COMPRIMENTO UNITÁRIO = 40 CM (EXECUÇÃO, INCLUINDO O FORNECIMENTO E TRANSPORTE DE TODOS OS MATERIAIS)</t>
  </si>
  <si>
    <t>DRENO DE PVC Ø = 100 MM, COMPRIMENTO UNITÁRIO = 45 CM (EXECUÇÃO, INCLUINDO O FORNECIMENTO E TRANSPORTE DE TODOS OS MATERIAIS)</t>
  </si>
  <si>
    <t>DRENO DE PVC Ø = 100MM, COMPRIMENTO UNITÁRIO = 0,60M (EXECUÇÃO, INCLUINDO O FORNECIMENTO E TRANSPORTE DE TODOS OS MATERIAIS)</t>
  </si>
  <si>
    <t>CAIAÇÃO A TRÊS DEMÃOS (EXECUÇÃO, INCLUINDO O FORNECIMENTO E TRANSPORTE DE TODOS OS MATERIAIS)</t>
  </si>
  <si>
    <t>ABRIGO SIMPLES DE PASSAGEIROS PRÉ-MOLDADO (EXECUÇÃO, INCLUINDO O FORNECIMENTO E TRANSPORTE E MONTAGEM)</t>
  </si>
  <si>
    <t>ABRIGO DUPLO DE PASSAGEIROS PRÉ-MOLDADO (EXECUÇÃO, INCLUINDO O FORNECIMENTO,  TRANSPORTE E MONTAGEM)</t>
  </si>
  <si>
    <t>REBOCO DE ARGAMASSA DE CIMENTO E AREIA, TRAÇO 1:5 (EXECUÇÃO, INCLUINDO O FORNECIMENTO E TRANSPORTE DE TODOS OS MATERIAIS)</t>
  </si>
  <si>
    <t>CHAPISCO DE CIMENTO E AREIA, TRAÇO 1:3 (EXECUÇÃO, INCLUINDO O FORNECIMENTO E TRANSPORTE DE TODOS OS MATERIAIS)</t>
  </si>
  <si>
    <t xml:space="preserve">SETOP CENTRAL - Jan/2019 </t>
  </si>
  <si>
    <t>61</t>
  </si>
  <si>
    <t>61.11</t>
  </si>
  <si>
    <t>61.11.01</t>
  </si>
  <si>
    <t>61.11.02</t>
  </si>
  <si>
    <t>61.11.03</t>
  </si>
  <si>
    <t>61.11.04</t>
  </si>
  <si>
    <t>61.11.05</t>
  </si>
  <si>
    <t>61.11.06</t>
  </si>
  <si>
    <t>61.12</t>
  </si>
  <si>
    <t>61.12.01</t>
  </si>
  <si>
    <t>61.13</t>
  </si>
  <si>
    <t>61.13.01</t>
  </si>
  <si>
    <t>61.13.02</t>
  </si>
  <si>
    <t>61.13.03</t>
  </si>
  <si>
    <t>61.13.04</t>
  </si>
  <si>
    <t>61.14</t>
  </si>
  <si>
    <t>61.14.01</t>
  </si>
  <si>
    <t>61.14.02</t>
  </si>
  <si>
    <t>61.14.03</t>
  </si>
  <si>
    <t>61.15</t>
  </si>
  <si>
    <t>61.15.01</t>
  </si>
  <si>
    <t>61.15.02</t>
  </si>
  <si>
    <t>61.15.03</t>
  </si>
  <si>
    <t>61.16</t>
  </si>
  <si>
    <t>61.16.01</t>
  </si>
  <si>
    <t>61.16.02</t>
  </si>
  <si>
    <t>61.16.03</t>
  </si>
  <si>
    <t>61.16.04</t>
  </si>
  <si>
    <t>61.21</t>
  </si>
  <si>
    <t>61.21.01</t>
  </si>
  <si>
    <t>61.21.02</t>
  </si>
  <si>
    <t>61.21.03</t>
  </si>
  <si>
    <t>61.21.04</t>
  </si>
  <si>
    <t>61.21.05</t>
  </si>
  <si>
    <t>61.22</t>
  </si>
  <si>
    <t>61.22.01</t>
  </si>
  <si>
    <t>61.23</t>
  </si>
  <si>
    <t>61.23.01</t>
  </si>
  <si>
    <t>61.23.02</t>
  </si>
  <si>
    <t>61.23.03</t>
  </si>
  <si>
    <t>61.24</t>
  </si>
  <si>
    <t>61.24.01</t>
  </si>
  <si>
    <t>61.24.02</t>
  </si>
  <si>
    <t>61.24.03</t>
  </si>
  <si>
    <t>61.31</t>
  </si>
  <si>
    <t>61.31.01</t>
  </si>
  <si>
    <t>61.31.02</t>
  </si>
  <si>
    <t>61.31.03</t>
  </si>
  <si>
    <t>61.31.04</t>
  </si>
  <si>
    <t>61.31.05</t>
  </si>
  <si>
    <t>61.31.06</t>
  </si>
  <si>
    <t>61.32</t>
  </si>
  <si>
    <t>61.32.01</t>
  </si>
  <si>
    <t>61.32.02</t>
  </si>
  <si>
    <t>61.32.03</t>
  </si>
  <si>
    <t>61.33</t>
  </si>
  <si>
    <t>61.33.01</t>
  </si>
  <si>
    <t>61.33.02</t>
  </si>
  <si>
    <t>61.33.03</t>
  </si>
  <si>
    <t>61.34</t>
  </si>
  <si>
    <t>61.34.01</t>
  </si>
  <si>
    <t>61.34.02</t>
  </si>
  <si>
    <t>61.34.03</t>
  </si>
  <si>
    <t>62</t>
  </si>
  <si>
    <t>62.01</t>
  </si>
  <si>
    <t>62.01.04</t>
  </si>
  <si>
    <t>62.01.10</t>
  </si>
  <si>
    <t>62.01.11</t>
  </si>
  <si>
    <t>62.01.12</t>
  </si>
  <si>
    <t>62.01.13</t>
  </si>
  <si>
    <t>62.01.14</t>
  </si>
  <si>
    <t>62.01.15</t>
  </si>
  <si>
    <t>62.01.16</t>
  </si>
  <si>
    <t>62.01.17</t>
  </si>
  <si>
    <t>62.01.19</t>
  </si>
  <si>
    <t>62.01.20</t>
  </si>
  <si>
    <t>62.01.21</t>
  </si>
  <si>
    <t>62.01.23</t>
  </si>
  <si>
    <t>62.01.24</t>
  </si>
  <si>
    <t>62.01.25</t>
  </si>
  <si>
    <t>62.01.26</t>
  </si>
  <si>
    <t>62.01.28</t>
  </si>
  <si>
    <t>62.01.29</t>
  </si>
  <si>
    <t>62.01.30</t>
  </si>
  <si>
    <t>62.01.31</t>
  </si>
  <si>
    <t>62.01.32</t>
  </si>
  <si>
    <t>62.01.33</t>
  </si>
  <si>
    <t>62.01.34</t>
  </si>
  <si>
    <t>62.01.35</t>
  </si>
  <si>
    <t>62.01.38</t>
  </si>
  <si>
    <t>62.01.40</t>
  </si>
  <si>
    <t>62.01.42</t>
  </si>
  <si>
    <t>62.01.43</t>
  </si>
  <si>
    <t>62.01.44</t>
  </si>
  <si>
    <t>62.01.45</t>
  </si>
  <si>
    <t>62.01.46</t>
  </si>
  <si>
    <t>62.02</t>
  </si>
  <si>
    <t>62.02.01</t>
  </si>
  <si>
    <t>62.02.02</t>
  </si>
  <si>
    <t>62.02.03</t>
  </si>
  <si>
    <t>62.02.04</t>
  </si>
  <si>
    <t>62.02.06</t>
  </si>
  <si>
    <t>62.02.07</t>
  </si>
  <si>
    <t>62.02.08</t>
  </si>
  <si>
    <t>62.03</t>
  </si>
  <si>
    <t>62.03.01</t>
  </si>
  <si>
    <t>62.03.02</t>
  </si>
  <si>
    <t>62.03.03</t>
  </si>
  <si>
    <t>62.03.04</t>
  </si>
  <si>
    <t>62.03.06</t>
  </si>
  <si>
    <t>62.03.07</t>
  </si>
  <si>
    <t>62.03.08</t>
  </si>
  <si>
    <t>62.03.09</t>
  </si>
  <si>
    <t>62.03.11</t>
  </si>
  <si>
    <t>62.03.13</t>
  </si>
  <si>
    <t>62.03.14</t>
  </si>
  <si>
    <t>62.03.15</t>
  </si>
  <si>
    <t>62.03.16</t>
  </si>
  <si>
    <t>62.03.17</t>
  </si>
  <si>
    <t>62.03.18</t>
  </si>
  <si>
    <t>62.03.19</t>
  </si>
  <si>
    <t>62.03.20</t>
  </si>
  <si>
    <t>62.03.25</t>
  </si>
  <si>
    <t>62.03.26</t>
  </si>
  <si>
    <t>62.03.27</t>
  </si>
  <si>
    <t>62.03.28</t>
  </si>
  <si>
    <t>62.03.29</t>
  </si>
  <si>
    <t>62.03.42</t>
  </si>
  <si>
    <t>62.03.43</t>
  </si>
  <si>
    <t>62.03.44</t>
  </si>
  <si>
    <t>62.03.45</t>
  </si>
  <si>
    <t>62.04</t>
  </si>
  <si>
    <t>62.04.02</t>
  </si>
  <si>
    <t>62.04.03</t>
  </si>
  <si>
    <t>62.04.04</t>
  </si>
  <si>
    <t>62.05</t>
  </si>
  <si>
    <t>62.05.12</t>
  </si>
  <si>
    <t>62.05.13</t>
  </si>
  <si>
    <t>62.05.14</t>
  </si>
  <si>
    <t>62.05.15</t>
  </si>
  <si>
    <t>62.05.20</t>
  </si>
  <si>
    <t>62.05.21</t>
  </si>
  <si>
    <t>62.05.30</t>
  </si>
  <si>
    <t>62.05.31</t>
  </si>
  <si>
    <t>62.05.32</t>
  </si>
  <si>
    <t>62.05.33</t>
  </si>
  <si>
    <t>62.05.36</t>
  </si>
  <si>
    <t>62.05.37</t>
  </si>
  <si>
    <t>62.05.38</t>
  </si>
  <si>
    <t>62.05.39</t>
  </si>
  <si>
    <t>62.11</t>
  </si>
  <si>
    <t>62.11.05</t>
  </si>
  <si>
    <t>62.20</t>
  </si>
  <si>
    <t>62.20.01</t>
  </si>
  <si>
    <t>62.20.02</t>
  </si>
  <si>
    <t>62.20.03</t>
  </si>
  <si>
    <t>62.20.04</t>
  </si>
  <si>
    <t>62.20.05</t>
  </si>
  <si>
    <t>62.20.06</t>
  </si>
  <si>
    <t>62.20.08</t>
  </si>
  <si>
    <t>62.20.09</t>
  </si>
  <si>
    <t>62.20.10</t>
  </si>
  <si>
    <t>62.20.11</t>
  </si>
  <si>
    <t>62.20.12</t>
  </si>
  <si>
    <t>62.20.13</t>
  </si>
  <si>
    <t>62.20.14</t>
  </si>
  <si>
    <t>62.20.15</t>
  </si>
  <si>
    <t>62.20.16</t>
  </si>
  <si>
    <t>62.20.18</t>
  </si>
  <si>
    <t>62.20.19</t>
  </si>
  <si>
    <t>62.21</t>
  </si>
  <si>
    <t>62.21.01</t>
  </si>
  <si>
    <t>62.21.02</t>
  </si>
  <si>
    <t>62.21.03</t>
  </si>
  <si>
    <t>62.21.04</t>
  </si>
  <si>
    <t>62.21.05</t>
  </si>
  <si>
    <t>62.21.06</t>
  </si>
  <si>
    <t>62.21.07</t>
  </si>
  <si>
    <t>62.21.08</t>
  </si>
  <si>
    <t>62.21.09</t>
  </si>
  <si>
    <t>62.21.10</t>
  </si>
  <si>
    <t>62.21.11</t>
  </si>
  <si>
    <t>62.21.12</t>
  </si>
  <si>
    <t>62.22</t>
  </si>
  <si>
    <t>62.22.01</t>
  </si>
  <si>
    <t>62.22.02</t>
  </si>
  <si>
    <t>62.22.03</t>
  </si>
  <si>
    <t>62.22.04</t>
  </si>
  <si>
    <t>62.22.06</t>
  </si>
  <si>
    <t>62.22.07</t>
  </si>
  <si>
    <t>62.22.08</t>
  </si>
  <si>
    <t>62.22.09</t>
  </si>
  <si>
    <t>62.22.10</t>
  </si>
  <si>
    <t>62.22.11</t>
  </si>
  <si>
    <t>62.22.12</t>
  </si>
  <si>
    <t>62.22.13</t>
  </si>
  <si>
    <t>62.22.14</t>
  </si>
  <si>
    <t>62.23</t>
  </si>
  <si>
    <t>62.23.01</t>
  </si>
  <si>
    <t>62.23.02</t>
  </si>
  <si>
    <t>62.23.03</t>
  </si>
  <si>
    <t>62.23.04</t>
  </si>
  <si>
    <t>62.23.05</t>
  </si>
  <si>
    <t>62.23.06</t>
  </si>
  <si>
    <t>62.23.07</t>
  </si>
  <si>
    <t>62.23.08</t>
  </si>
  <si>
    <t>62.23.09</t>
  </si>
  <si>
    <t>62.23.10</t>
  </si>
  <si>
    <t>62.23.11</t>
  </si>
  <si>
    <t>62.23.12</t>
  </si>
  <si>
    <t>62.23.13</t>
  </si>
  <si>
    <t>62.23.14</t>
  </si>
  <si>
    <t>62.23.15</t>
  </si>
  <si>
    <t>63</t>
  </si>
  <si>
    <t>63.20</t>
  </si>
  <si>
    <t>63.20.06</t>
  </si>
  <si>
    <t>63.21</t>
  </si>
  <si>
    <t>63.21.01</t>
  </si>
  <si>
    <t>64</t>
  </si>
  <si>
    <t>64.01</t>
  </si>
  <si>
    <t>64.01.03</t>
  </si>
  <si>
    <t>64.01.04</t>
  </si>
  <si>
    <t>64.03</t>
  </si>
  <si>
    <t>64.03.01</t>
  </si>
  <si>
    <t>64.03.02</t>
  </si>
  <si>
    <t>64.03.03</t>
  </si>
  <si>
    <t>64.03.04</t>
  </si>
  <si>
    <t>64.03.05</t>
  </si>
  <si>
    <t>64.07</t>
  </si>
  <si>
    <t>64.07.01</t>
  </si>
  <si>
    <t>64.07.02</t>
  </si>
  <si>
    <t>64.09</t>
  </si>
  <si>
    <t>64.09.01</t>
  </si>
  <si>
    <t>64.09.02</t>
  </si>
  <si>
    <t>64.11</t>
  </si>
  <si>
    <t>64.11.01</t>
  </si>
  <si>
    <t>64.12</t>
  </si>
  <si>
    <t>64.12.02</t>
  </si>
  <si>
    <t>64.12.03</t>
  </si>
  <si>
    <t>64.12.04</t>
  </si>
  <si>
    <t>64.12.05</t>
  </si>
  <si>
    <t>64.12.06</t>
  </si>
  <si>
    <t>64.12.07</t>
  </si>
  <si>
    <t>64.12.08</t>
  </si>
  <si>
    <t>64.13</t>
  </si>
  <si>
    <t>64.13.01</t>
  </si>
  <si>
    <t>64.13.02</t>
  </si>
  <si>
    <t>64.13.03</t>
  </si>
  <si>
    <t>64.13.04</t>
  </si>
  <si>
    <t>64.13.05</t>
  </si>
  <si>
    <t>64.15</t>
  </si>
  <si>
    <t>64.15.01</t>
  </si>
  <si>
    <t>64.15.02</t>
  </si>
  <si>
    <t>64.15.03</t>
  </si>
  <si>
    <t>64.15.04</t>
  </si>
  <si>
    <t>64.15.05</t>
  </si>
  <si>
    <t>64.15.06</t>
  </si>
  <si>
    <t>64.15.07</t>
  </si>
  <si>
    <t>64.15.08</t>
  </si>
  <si>
    <t>64.17</t>
  </si>
  <si>
    <t>64.17.01</t>
  </si>
  <si>
    <t>64.17.02</t>
  </si>
  <si>
    <t>64.17.03</t>
  </si>
  <si>
    <t>64.17.04</t>
  </si>
  <si>
    <t>64.17.05</t>
  </si>
  <si>
    <t>64.17.06</t>
  </si>
  <si>
    <t>64.17.07</t>
  </si>
  <si>
    <t>64.17.08</t>
  </si>
  <si>
    <t>64.18</t>
  </si>
  <si>
    <t>64.18.01</t>
  </si>
  <si>
    <t>64.18.02</t>
  </si>
  <si>
    <t>64.18.03</t>
  </si>
  <si>
    <t>65</t>
  </si>
  <si>
    <t>65.01</t>
  </si>
  <si>
    <t>65.01.01</t>
  </si>
  <si>
    <t>65.01.02</t>
  </si>
  <si>
    <t>65.01.03</t>
  </si>
  <si>
    <t>65.02</t>
  </si>
  <si>
    <t>65.02.01</t>
  </si>
  <si>
    <t>65.02.02</t>
  </si>
  <si>
    <t>65.03</t>
  </si>
  <si>
    <t>65.03.01</t>
  </si>
  <si>
    <t>65.06</t>
  </si>
  <si>
    <t>65.06.01</t>
  </si>
  <si>
    <t>65.06.02</t>
  </si>
  <si>
    <t>65.06.03</t>
  </si>
  <si>
    <t>65.06.04</t>
  </si>
  <si>
    <t>65.06.05</t>
  </si>
  <si>
    <t>65.08</t>
  </si>
  <si>
    <t>65.08.01</t>
  </si>
  <si>
    <t>65.08.02</t>
  </si>
  <si>
    <t>65.11</t>
  </si>
  <si>
    <t>65.11.01</t>
  </si>
  <si>
    <t>65.11.02</t>
  </si>
  <si>
    <t>66</t>
  </si>
  <si>
    <t>66.01</t>
  </si>
  <si>
    <t>66.01.03</t>
  </si>
  <si>
    <t>66.01.04</t>
  </si>
  <si>
    <t>66.01.05</t>
  </si>
  <si>
    <t>66.01.06</t>
  </si>
  <si>
    <t>66.01.07</t>
  </si>
  <si>
    <t>66.01.11</t>
  </si>
  <si>
    <t>66.01.14</t>
  </si>
  <si>
    <t>66.01.15</t>
  </si>
  <si>
    <t>66.01.16</t>
  </si>
  <si>
    <t>66.01.17</t>
  </si>
  <si>
    <t>66.01.18</t>
  </si>
  <si>
    <t>66.01.19</t>
  </si>
  <si>
    <t>66.01.20</t>
  </si>
  <si>
    <t>66.01.21</t>
  </si>
  <si>
    <t>66.01.22</t>
  </si>
  <si>
    <t>66.01.28</t>
  </si>
  <si>
    <t>66.01.29</t>
  </si>
  <si>
    <t>66.01.30</t>
  </si>
  <si>
    <t>67</t>
  </si>
  <si>
    <t>67.01</t>
  </si>
  <si>
    <t>67.01.04</t>
  </si>
  <si>
    <t>67.01.05</t>
  </si>
  <si>
    <t>67.01.06</t>
  </si>
  <si>
    <t>67.01.07</t>
  </si>
  <si>
    <t>67.01.08</t>
  </si>
  <si>
    <t>67.01.09</t>
  </si>
  <si>
    <t>67.01.10</t>
  </si>
  <si>
    <t>67.01.11</t>
  </si>
  <si>
    <t>67.01.12</t>
  </si>
  <si>
    <t>67.01.13</t>
  </si>
  <si>
    <t>67.01.14</t>
  </si>
  <si>
    <t>67.01.15</t>
  </si>
  <si>
    <t>67.01.17</t>
  </si>
  <si>
    <t>67.01.18</t>
  </si>
  <si>
    <t>67.01.20</t>
  </si>
  <si>
    <t>67.01.21</t>
  </si>
  <si>
    <t>67.01.22</t>
  </si>
  <si>
    <t>67.01.23</t>
  </si>
  <si>
    <t>67.01.24</t>
  </si>
  <si>
    <t>67.01.25</t>
  </si>
  <si>
    <t>67.01.26</t>
  </si>
  <si>
    <t>67.01.27</t>
  </si>
  <si>
    <t>67.01.28</t>
  </si>
  <si>
    <t>67.01.30</t>
  </si>
  <si>
    <t>67.01.31</t>
  </si>
  <si>
    <t>67.01.32</t>
  </si>
  <si>
    <t>67.01.33</t>
  </si>
  <si>
    <t>67.01.34</t>
  </si>
  <si>
    <t>67.01.35</t>
  </si>
  <si>
    <t>67.01.36</t>
  </si>
  <si>
    <t>67.02</t>
  </si>
  <si>
    <t>67.02.01</t>
  </si>
  <si>
    <t>67.02.02</t>
  </si>
  <si>
    <t>67.02.03</t>
  </si>
  <si>
    <t>67.02.04</t>
  </si>
  <si>
    <t>67.02.05</t>
  </si>
  <si>
    <t>67.02.06</t>
  </si>
  <si>
    <t>67.02.07</t>
  </si>
  <si>
    <t>67.02.08</t>
  </si>
  <si>
    <t>67.02.13</t>
  </si>
  <si>
    <t>68</t>
  </si>
  <si>
    <t>68.01</t>
  </si>
  <si>
    <t>68.01.01</t>
  </si>
  <si>
    <t>68.01.02</t>
  </si>
  <si>
    <t>68.01.04</t>
  </si>
  <si>
    <t>68.01.05</t>
  </si>
  <si>
    <t>68.01.06</t>
  </si>
  <si>
    <t>68.01.07</t>
  </si>
  <si>
    <t>68.02</t>
  </si>
  <si>
    <t>68.02.01</t>
  </si>
  <si>
    <t>68.02.02</t>
  </si>
  <si>
    <t>68.02.03</t>
  </si>
  <si>
    <t>68.02.04</t>
  </si>
  <si>
    <t>68.03</t>
  </si>
  <si>
    <t>68.03.01</t>
  </si>
  <si>
    <t>68.03.03</t>
  </si>
  <si>
    <t>68.03.04</t>
  </si>
  <si>
    <t>68.04</t>
  </si>
  <si>
    <t>68.04.01</t>
  </si>
  <si>
    <t>68.04.02</t>
  </si>
  <si>
    <t>68.04.03</t>
  </si>
  <si>
    <t>68.04.04</t>
  </si>
  <si>
    <t>68.04.05</t>
  </si>
  <si>
    <t>68.04.06</t>
  </si>
  <si>
    <t>68.04.07</t>
  </si>
  <si>
    <t>68.04.08</t>
  </si>
  <si>
    <t>68.04.09</t>
  </si>
  <si>
    <t>68.04.10</t>
  </si>
  <si>
    <t>69</t>
  </si>
  <si>
    <t>69.01</t>
  </si>
  <si>
    <t>69.01.01</t>
  </si>
  <si>
    <t>69.01.02</t>
  </si>
  <si>
    <t>69.01.03</t>
  </si>
  <si>
    <t>69.01.04</t>
  </si>
  <si>
    <t>69.01.05</t>
  </si>
  <si>
    <t>69.02</t>
  </si>
  <si>
    <t>69.02.01</t>
  </si>
  <si>
    <t>69.02.02</t>
  </si>
  <si>
    <t>69.02.03</t>
  </si>
  <si>
    <t>69.03</t>
  </si>
  <si>
    <t>69.03.01</t>
  </si>
  <si>
    <t>69.05</t>
  </si>
  <si>
    <t>69.05.01</t>
  </si>
  <si>
    <t>69.05.02</t>
  </si>
  <si>
    <t>69.05.03</t>
  </si>
  <si>
    <t>69.05.04</t>
  </si>
  <si>
    <t>69.05.05</t>
  </si>
  <si>
    <t>69.06</t>
  </si>
  <si>
    <t>69.06.01</t>
  </si>
  <si>
    <t>69.06.02</t>
  </si>
  <si>
    <t>69.06.03</t>
  </si>
  <si>
    <t>69.06.05</t>
  </si>
  <si>
    <t>69.07</t>
  </si>
  <si>
    <t>69.07.01</t>
  </si>
  <si>
    <t>69.07.03</t>
  </si>
  <si>
    <t>69.07.04</t>
  </si>
  <si>
    <t>PESSOAL</t>
  </si>
  <si>
    <t>ENGENHEIRO PARA ELABORACAO DE PROJETOS</t>
  </si>
  <si>
    <t>ENGENHEIRO CONSULTOR ESPECIAL</t>
  </si>
  <si>
    <t>ENGENHEIRO CONSULTOR</t>
  </si>
  <si>
    <t>ENGENHEIRO COORDENADOR</t>
  </si>
  <si>
    <t>ENGENHEIRO JUNIOR</t>
  </si>
  <si>
    <t>AUXILIAR DE ENGENHARIA</t>
  </si>
  <si>
    <t>AUXILIAR DE ENGENHARIA PARA PROJETOS</t>
  </si>
  <si>
    <t>PROJETISTA PARA ELABORACAO DE PROJETOS</t>
  </si>
  <si>
    <t>PROJETISTA SENIOR</t>
  </si>
  <si>
    <t>PROJETISTA INTERMEDIARIO</t>
  </si>
  <si>
    <t>PROJETISTA JUNIOR</t>
  </si>
  <si>
    <t>PROJETISTA CADISTA</t>
  </si>
  <si>
    <t>TECNICO PARA ELABORACAO DE PROJETOS</t>
  </si>
  <si>
    <t>TECNICO SENIOR</t>
  </si>
  <si>
    <t>TECNICO INTERMEDIARIO</t>
  </si>
  <si>
    <t>TECNICO JUNIOR</t>
  </si>
  <si>
    <t>DESENHISTA PARA ELABORACAO DE PROJETOS</t>
  </si>
  <si>
    <t>DESENHISTA TECNICO / CADISTA</t>
  </si>
  <si>
    <t>SERVICOS ADMINISTRATIVOS</t>
  </si>
  <si>
    <t>AUXILIAR ADMINISTRATIVO SENIOR</t>
  </si>
  <si>
    <t>AUXILIAR ADMINISTRATIVO INTERMEDIARIO</t>
  </si>
  <si>
    <t>AUXILIAR ADMINISTRATIVO JUNIOR</t>
  </si>
  <si>
    <t>DIGITADOR</t>
  </si>
  <si>
    <t>ENGENHEIRO PARA SUPERVISAO DE OBRAS</t>
  </si>
  <si>
    <t>AUXILIAR DE ENGENHARIA PARA OBRAS</t>
  </si>
  <si>
    <t>TECNICO PARA SUPERVISAO DE OBRAS</t>
  </si>
  <si>
    <t>DESENHISTA PARA SUPERVISAO DE OBRAS</t>
  </si>
  <si>
    <t>TOPOGRAFO SENIOR</t>
  </si>
  <si>
    <t>TOPOGRAFO JUNIOR</t>
  </si>
  <si>
    <t>BALIZA</t>
  </si>
  <si>
    <t>AJUDANTE DE TOPOGRAFIA</t>
  </si>
  <si>
    <t>LABORATORIO</t>
  </si>
  <si>
    <t>LABORATORISTA SENIOR</t>
  </si>
  <si>
    <t>LABORATORISTA JUNIOR</t>
  </si>
  <si>
    <t>AUXILIAR DE LABORATORIO</t>
  </si>
  <si>
    <t>INSPECAO DE OBRAS</t>
  </si>
  <si>
    <t>INSPETOR DE OBRAS SENIOR</t>
  </si>
  <si>
    <t>INSPETOR DE OBRAS INTERMEDIARIO</t>
  </si>
  <si>
    <t>INSPETOR DE OBRAS JUNIOR</t>
  </si>
  <si>
    <t>AUXILIARES DE APOIO</t>
  </si>
  <si>
    <t>MOTORISTA</t>
  </si>
  <si>
    <t>PROJETOS</t>
  </si>
  <si>
    <t>PROJETOS DE EDIFICACOES</t>
  </si>
  <si>
    <t>PROJETO ARQUITETONICO - EXECUTIVO</t>
  </si>
  <si>
    <t>PROJETO DE TERRAPLENAGEM (PLANTA)</t>
  </si>
  <si>
    <t>PROJETO DE TERRAPLENAGEM (SEÇOES)</t>
  </si>
  <si>
    <t>PROJETO DE DRENAGEM PLUVIAL</t>
  </si>
  <si>
    <t>PROJETO PAISAGISTICO PRAÇA, PARQUE E AREA DE LAZER</t>
  </si>
  <si>
    <t>PROJETO PAISAGISTICO AREAS LIVRES OBRAS EDIFICAÇAO</t>
  </si>
  <si>
    <t>PROJETO GEOMETRICO DE CONTENÇAO</t>
  </si>
  <si>
    <t>PROJETO DE ESTRUTURA DE CONCRETO</t>
  </si>
  <si>
    <t>PROJETO ESTRUTURAL DE CONTENÇAO / CANAL</t>
  </si>
  <si>
    <t>PROJETO ELETRICO</t>
  </si>
  <si>
    <t>PROJETO DE CABEAMENTO ESTRUTURADO</t>
  </si>
  <si>
    <t>PROJETO DE ESTRUTURA METALICA</t>
  </si>
  <si>
    <t>PROJETO HIDRAULICO / SANITARIO</t>
  </si>
  <si>
    <t>PROJETO DE PREVENÇAO E COMBATE A INCENDIO</t>
  </si>
  <si>
    <t>PROJETO DE COMUNICAÇAO VISUAL</t>
  </si>
  <si>
    <t>PROJETO DE PROTEÇAO CONTRA DESCARGAS ATMOSFERICAS</t>
  </si>
  <si>
    <t>PROJETO DE IRRIGAÇAO</t>
  </si>
  <si>
    <t>PROJETO DE AR CONDICIONADO</t>
  </si>
  <si>
    <t>DESENVOLVIMENTO E DETALH. PROJ. ARQUIT. E ESTRURAL</t>
  </si>
  <si>
    <t>DESENVOLVIMENTO E DETALH.DE PROJETO COMPLEMENTARES</t>
  </si>
  <si>
    <t>DESENHO E COPIA - ARQUITETURA/ESTRUTURAL/METALICA</t>
  </si>
  <si>
    <t>DESENHO E COPIA - PROJETOS COMPLEMENTARES</t>
  </si>
  <si>
    <t>PROJETO ELETRICO/TV A CABO/ANTENA EXTERNA</t>
  </si>
  <si>
    <t>PROJETO DE SONORIZACAO/ALARME/CFTV</t>
  </si>
  <si>
    <t>PROJETO DE AR CONDICIONADO MECANICO/ELETRICO</t>
  </si>
  <si>
    <t>PROJETO LUMINOTECNICO</t>
  </si>
  <si>
    <t>COMPATIBILIZACAO DE PROJETOS DE EDIFICACAO</t>
  </si>
  <si>
    <t>PERSPECTIVA COLORIDA 50X70 CM</t>
  </si>
  <si>
    <t>VISTA COLORIDA 50X70 CM</t>
  </si>
  <si>
    <t>PLANTA HUMANIZADA COLORIDA 50X70 CM</t>
  </si>
  <si>
    <t>PROJETO DE IMPERMEABILIZACAO</t>
  </si>
  <si>
    <t>PROJETO DE ENGRADAMENTO METALICO</t>
  </si>
  <si>
    <t>ANTEPROJETO</t>
  </si>
  <si>
    <t>DE EDIFICACAO - AREA &lt; 600M2</t>
  </si>
  <si>
    <t>DE EDIFICACAO - 600 M2 &lt; AREA &lt; 1.500 M2</t>
  </si>
  <si>
    <t>DE EDIFICACAO - AREA &gt; 1500 M2</t>
  </si>
  <si>
    <t>DE IMPLANT. DE EDIFICACAO PADRAO COM AREA &lt;= 600M2</t>
  </si>
  <si>
    <t>DE IMPLAN. EDIFIC. PADRAO C/ AREA 600&lt;AREA&lt;=1500M2</t>
  </si>
  <si>
    <t>DE IMPLANTACAO EDIFICACAO PADRAO C/ AREA &gt; 1500M2</t>
  </si>
  <si>
    <t>DE IMPLAN. PRACA,PARQUE,AREA LAZER AREA&lt;=10.000M2</t>
  </si>
  <si>
    <t>DE IMPLAN. PRACA,PARQUE,AREA LAZER AREA &gt; 10.000M2</t>
  </si>
  <si>
    <t>PROJETOS DE INFRA ESTRUTURA URBANA</t>
  </si>
  <si>
    <t>PROJETO GEOMETRICO</t>
  </si>
  <si>
    <t>PROJETO DE TERRAPLENAGEM</t>
  </si>
  <si>
    <t>PROJETO DE CANALIZAÇAO</t>
  </si>
  <si>
    <t>PROJETO DE DRENAGEM</t>
  </si>
  <si>
    <t>PROJETO ESTRUTURAL DE CONTENCAO / CANAL</t>
  </si>
  <si>
    <t>PROJETO DE PAVIMENTAÇAO - VIA LOCAL</t>
  </si>
  <si>
    <t>PROJETO DE PAVIMENTAÇAO - VIA COLETORA E PRIMARIA</t>
  </si>
  <si>
    <t>PROJETO DE SINALIZAÇAO / DESVIO</t>
  </si>
  <si>
    <t>PROJETO PAISAGISTICO</t>
  </si>
  <si>
    <t>PR0JETO OBRAS ARTES ESPECIAIS-PONTES,VIADUTOS,ETC</t>
  </si>
  <si>
    <t>PROJETO ELETRICO / TELEFONIA / LOGICA</t>
  </si>
  <si>
    <t>PROJETO DE INTERSEÇAO - SIMPLIFICADO</t>
  </si>
  <si>
    <t>PROJETO DE INTERSEÇAO - ESPECIAL</t>
  </si>
  <si>
    <t>COMPATIBILIZACAO DE PROJETOS DE INFRA ESTRUTURA</t>
  </si>
  <si>
    <t>ESTUDO HIDRAULICO DE CANAL EXISTENTE</t>
  </si>
  <si>
    <t>ANTEPROJETO DE INFRAESTRUTURA</t>
  </si>
  <si>
    <t>PROJ.DESAP.LAUDO TECNICO C/ EDIFICACAO &lt;= 310 M2</t>
  </si>
  <si>
    <t>PROJ.DESAP.LAUDO TECNICO C/EDIFICACAO &gt; 310 M2</t>
  </si>
  <si>
    <t>PROJ.DESP.LAUDO TECNICO LOTE/AREA NAO EDIFICADOS</t>
  </si>
  <si>
    <t>PROJ.DESAP.MEMORIAL DESCRITIVO AREAS/LOTES</t>
  </si>
  <si>
    <t>CADASTRO TECNICO FOTOGRAFICO PARA REMOCAO</t>
  </si>
  <si>
    <t>BUSCA DE CERTIDÃO DE REGISTRO</t>
  </si>
  <si>
    <t>BUSCA DE CERTIDÃO NEGATIVA REGISTRO</t>
  </si>
  <si>
    <t>DESPESAS COM CARTÓRIO -  CERTIDÃO EM RELATÓRIO</t>
  </si>
  <si>
    <t>DESPESAS COM CARTÓRIO -  CERTIDÃO</t>
  </si>
  <si>
    <t>LAUDOS TECNICOS</t>
  </si>
  <si>
    <t>LAUDO GEOTECNICO PARA FINS DE LICENCIAMENTO</t>
  </si>
  <si>
    <t>PARECER  GEOTÉCNICO -  NÍVEL 1</t>
  </si>
  <si>
    <t>PARECER  GEOTÉCNICO -  NÍVEL 2</t>
  </si>
  <si>
    <t>PARECER  GEOTÉCNICO -  NÍVEL 3</t>
  </si>
  <si>
    <t>SERVICOS DE TOPOGRAFIA</t>
  </si>
  <si>
    <t>LEVANTAMENTO PLANIALTIMÉTRICO CADASTRAL &lt; 10.000 M2 - INCLUSIVE DESENHO</t>
  </si>
  <si>
    <t>LEVANTAMENTO PLANIALTIMÉTRICO CADASTRAL &gt;= 10.000 M2 - INCLUSIVE DESENHO</t>
  </si>
  <si>
    <t>EQUIPE TOPOGRÁFICA P/ APOIO A PROJETOS</t>
  </si>
  <si>
    <t>EQUIPE TOPOGRÁFICA P/ APOIO A OBRAS</t>
  </si>
  <si>
    <t>TRANSPORTE DE COORDENADAS  E ALTITUDE - ESTAÇÃO TOTAL</t>
  </si>
  <si>
    <t>TRANSPORTE DE COORDENADAS E ALTITUDE  - RECEPTOR GNSS</t>
  </si>
  <si>
    <t>LEVANTAMENTO PLANIMÉTRICO CADASTRAL &lt; 10.000 M2- INCLUSIVE DESENHO</t>
  </si>
  <si>
    <t>LEVANTAMENTO PLANIMÉTRICO CADASTRAL &gt;= 10.000 M2- INCLUSIVE DESENHO</t>
  </si>
  <si>
    <t>LEVANTAMENTO PLANIMÉTRICO - INCLUSIVE DESENHO</t>
  </si>
  <si>
    <t>LEVANTAMENTO PLANIALTIMÉTRICO PARA ESTUDO E CADASTRO DE REDES SUBTERRÂNEAS - INCLUSIVE DESENHO</t>
  </si>
  <si>
    <t>DESENHO DE SEÇÕES TRANSVERSAIS E PERFIS</t>
  </si>
  <si>
    <t>DESENHO DE LEVANTAMENTO TOPOGRÁFICO</t>
  </si>
  <si>
    <t>RECONSTRUÇÃO DIGITAL DE CP PARA LANÇAMENTO E AMARRAÇÃO AO LEVANTAMENTO</t>
  </si>
  <si>
    <t xml:space="preserve">PLANTA DE ISODECLIVIDADE </t>
  </si>
  <si>
    <t>CADASTRO</t>
  </si>
  <si>
    <t>CADASTRO INTERNO DE EDIFICAÇOES</t>
  </si>
  <si>
    <t>PROJETOS DE EDIFICACAO POR M2</t>
  </si>
  <si>
    <t>CADASTRO DE EDIFICACAO</t>
  </si>
  <si>
    <t>PERSPECTIVA COLORIDA</t>
  </si>
  <si>
    <t>IMAGEM FOTOREALISTICA</t>
  </si>
  <si>
    <t>PLANTA HUMANIZADA</t>
  </si>
  <si>
    <t>PROJETO AR CONDICIONADO</t>
  </si>
  <si>
    <t>PROJETO DE COMUNICACAO VISUAL</t>
  </si>
  <si>
    <t>PROJETO DE EXAUSTAO MECANICA</t>
  </si>
  <si>
    <t>PROJETO DE GASES MEDICINAIS</t>
  </si>
  <si>
    <t>PROJETO DE GLP</t>
  </si>
  <si>
    <t>PROJETO DE IRRIGACAO</t>
  </si>
  <si>
    <t>PROJETO DE PROTECAO CONTRA DESCARGA ATMOSFERICA</t>
  </si>
  <si>
    <t>PROJETO DE SONORIZACAO / ALARME / CFTV</t>
  </si>
  <si>
    <t>PROJETO DE TERRAPLANAGEM AREA&lt;=6000 M2</t>
  </si>
  <si>
    <t>PROJETO DE TERRAPLANAGEM AREA&gt;6000 M2</t>
  </si>
  <si>
    <t>PROJETO PREVENCAO/COMBATE A INCENDIO AREA&lt;=1000 M2</t>
  </si>
  <si>
    <t>PROJETO PREVENCAO/COMBATE A INCENDIO AREA&gt;1000 M2</t>
  </si>
  <si>
    <t>PROJETOS DE IMPLANTACAO DE TIPOLOGIAS</t>
  </si>
  <si>
    <t>PROJETO ARQUITETONICO AREA&lt;=6000 M2</t>
  </si>
  <si>
    <t>PROJETO ARQUITETONICO AREA&gt;6000 M2</t>
  </si>
  <si>
    <t>PLANILHA DE QUANTITATIVOS AREA&lt;=6000 M2</t>
  </si>
  <si>
    <t>PLANILHA DE QUANTITATIVOS AREA &gt; 6000 M2</t>
  </si>
  <si>
    <t>PROJETO ESTRUTURA DE CONCRETO AREA &lt;= 6000 M2</t>
  </si>
  <si>
    <t>PROJETO ESTRUTURA DE CONCRETO AREA &gt; 6000 M2</t>
  </si>
  <si>
    <t>PROJETO HIDROSSANITARIO AREA &lt;= 6000 M2</t>
  </si>
  <si>
    <t>PROJETO HIDROSSANITARIO AREA &gt; 6000 M2</t>
  </si>
  <si>
    <t>PROJETO ELETRICO AREA &lt;= 6000 M2</t>
  </si>
  <si>
    <t>PROJETO ELETRICO AREA &gt; 6000 M2</t>
  </si>
  <si>
    <t>PROJETO DE CABEAMENTO ESTRUTURADO AREA &lt;= 6000 M2</t>
  </si>
  <si>
    <t>PROJETO DE CABEAMENTO ESTRUTURADO AREA &gt; 6000 M2</t>
  </si>
  <si>
    <t>PROJETOS DE EDIFICACOES NOVAS</t>
  </si>
  <si>
    <t>PROJETO ARQUITETONICO AREA &lt;= 1000 M2</t>
  </si>
  <si>
    <t>PROJETO ARQUITETONICO AREA &gt; 1000 M2</t>
  </si>
  <si>
    <t>PLANILHA DE QUANTITATIVOS AREA &lt;= 1000 M2</t>
  </si>
  <si>
    <t>PLANILHA DE QUANTITATIVOS AREA &gt; 1000 M2</t>
  </si>
  <si>
    <t>PROJETO DE ESTRUTURA DE CONCRETO AREA &lt;= 1000 M2</t>
  </si>
  <si>
    <t>PROJETO DE ESTRUTURA DE CONCRETO AREA &gt; 1000 M2</t>
  </si>
  <si>
    <t>PROJETO ESTRUTURA METALICA AREA &lt;= 1000 M2</t>
  </si>
  <si>
    <t>PROJETO ESTRUTURA METALICA AREA &gt; 1000 M2</t>
  </si>
  <si>
    <t>PROJETO HIDROSSANITARIO AREA &lt;= 1000 M2</t>
  </si>
  <si>
    <t>PROJETO HIDROSSANITARIO AREA &gt; 1000 M2</t>
  </si>
  <si>
    <t>PROJETO ELETRICO AREA &lt;= 1000 M2</t>
  </si>
  <si>
    <t>PROJETO ELETRICO AREA &gt; 1000 M2</t>
  </si>
  <si>
    <t>PROJETO DE CABEAMENTO ESTRUTURADO AREA &lt;= 1000 M2</t>
  </si>
  <si>
    <t>PROJETO DE CABEAMENTO ESTRUTURADO AREA &gt; 1000 M2</t>
  </si>
  <si>
    <t>PROJETOS DE REFORMAS</t>
  </si>
  <si>
    <t>PLANILHA DE QUANTITATIVO AREA &gt; 1000 M2</t>
  </si>
  <si>
    <t>PROJETO ESTRUTURA DE CONCRETO AREA &lt;= 1000 M2</t>
  </si>
  <si>
    <t>PROJETO ESTRUTURA DE CONCRETO AREA &gt; 1000 M2</t>
  </si>
  <si>
    <t>PROJETO DE ACESSIBILIDADE AREA &lt;= 1800 M2</t>
  </si>
  <si>
    <t>PROJETO DE ACESSIBILIDADE 1800 &lt; AREA &lt;= 9000 M2</t>
  </si>
  <si>
    <t>PROJETO DE ACESSIBILIDADE AREA &gt; 9000 M2</t>
  </si>
  <si>
    <t>VEICULOS E EQUIPAMENTOS</t>
  </si>
  <si>
    <t>NIVEL, COM COMPLEMENTOS</t>
  </si>
  <si>
    <t>NIVEL WILD N3 COM MICROMETRO (PRECISAO +/- 0,2MM)</t>
  </si>
  <si>
    <t>ESTAÇAO TOTAL</t>
  </si>
  <si>
    <t>ESTAÇAO TOTAL PRECISAO MINIMA 2MM ALCANCE &gt;= 2500M</t>
  </si>
  <si>
    <t>SERVICOS DE GRAFICA</t>
  </si>
  <si>
    <t>COPIA XEROGRAFICA SULFITE</t>
  </si>
  <si>
    <t>FORMATO A2</t>
  </si>
  <si>
    <t>FORMATO A1</t>
  </si>
  <si>
    <t>FORMATO A0</t>
  </si>
  <si>
    <t>COPIA XEROGRAFICA EM PAPEL VEGETAL</t>
  </si>
  <si>
    <t>FORMATO A4</t>
  </si>
  <si>
    <t>FORMATO A3</t>
  </si>
  <si>
    <t>XEROX SIMPLES OPACO</t>
  </si>
  <si>
    <t>XEROX COLORIDO SULFITE</t>
  </si>
  <si>
    <t>ENCADERNACAO</t>
  </si>
  <si>
    <t>EM CAPA A4 DE ACETATO, PVC/CROMICOTE, C/ ESPIRAL</t>
  </si>
  <si>
    <t>PLOTAGEM PRETO E BRANCO SULFITE</t>
  </si>
  <si>
    <t>FORMATO A1 LONGO</t>
  </si>
  <si>
    <t>FORMATO A1 EXTENDIDO</t>
  </si>
  <si>
    <t>FORMATO A0 EXTENDIDO</t>
  </si>
  <si>
    <t>PLOTAGEM PRETO E BRACO PAPEL VEGETAL GR.90GR/CM2</t>
  </si>
  <si>
    <t>PLOTAGEM COLORIDA SULFITE</t>
  </si>
  <si>
    <t>PLOTAGEM COLORIDA VEGETAL</t>
  </si>
  <si>
    <t>DIGITALIZAÇÃO DE GRANDES FORMATOS</t>
  </si>
  <si>
    <t>INVESTIGACOES GEOTECNICAS</t>
  </si>
  <si>
    <t>SONDAGEM A PERCUSSAO D= 2 1/2" (SPT)</t>
  </si>
  <si>
    <t>MOBILIZAÇÂO, INSTALAÇÃO E DESMOBILIZAÇÃO SONDAGEM PERCUSSÃO 2 1/2"</t>
  </si>
  <si>
    <t>SONDAGEM A TRADO D= 20 CM</t>
  </si>
  <si>
    <t>MOBILIZACAO</t>
  </si>
  <si>
    <t>PERFURACAO</t>
  </si>
  <si>
    <t>SONDAGEM (OUTRAS)</t>
  </si>
  <si>
    <t>SONDAGEM ROTATIVA D= NW</t>
  </si>
  <si>
    <t>MOBILIZACAO E DESMOBILIZACAO</t>
  </si>
  <si>
    <t>INSTALACAO POR FURO</t>
  </si>
  <si>
    <t>PERFURACAO EM SOLO</t>
  </si>
  <si>
    <t>PERFURACAO COM COROA DE WIDIA</t>
  </si>
  <si>
    <t>PERFURACAO COM COROA DIAMANTADA</t>
  </si>
  <si>
    <t>RETIRADA DE AMOSTRA INDEFORMADA</t>
  </si>
  <si>
    <t>EM BLOCOS DE 30x30x30 CM</t>
  </si>
  <si>
    <t>EM AMOSTRADOR TIPO SHELBY, D= 4"</t>
  </si>
  <si>
    <t>ENSAIOS</t>
  </si>
  <si>
    <t>ENSAIOS DE ASFALTO</t>
  </si>
  <si>
    <t>DENSIDADE REAL DA MISTURA</t>
  </si>
  <si>
    <t>DENSIDADE APARENTE DA MISTURA</t>
  </si>
  <si>
    <t>DENSIDADE "IN SITU"</t>
  </si>
  <si>
    <t>ADESIVIDADE DOS AGREGADOS AO LIGANTE (NBR-6300)</t>
  </si>
  <si>
    <t>DOSAGEM MARSHALL</t>
  </si>
  <si>
    <t>DOSAGEM LAMA ASFALTICA</t>
  </si>
  <si>
    <t>INDICE DE PENETRACAO</t>
  </si>
  <si>
    <t>VISCOSIDADE SAYBOLT FUROL (MB-826)</t>
  </si>
  <si>
    <t>SEDIMENTACAO (NBR-6570)</t>
  </si>
  <si>
    <t>PENETRACAO (MB-609)</t>
  </si>
  <si>
    <t>PH (NBR-6299)</t>
  </si>
  <si>
    <t>DESTILACAO</t>
  </si>
  <si>
    <t>TEOR DE BETUME (MB-166)</t>
  </si>
  <si>
    <t>DUCTIBILIDADE</t>
  </si>
  <si>
    <t>PONTO DE AMOLECIMENTO</t>
  </si>
  <si>
    <t>ESTABILIDADE MARSHALL</t>
  </si>
  <si>
    <t>EQUIVALENTE DE AREIA</t>
  </si>
  <si>
    <t>ADESIVIDADE</t>
  </si>
  <si>
    <t>FLUENCIA</t>
  </si>
  <si>
    <t>ENSAIOS DE SOLO E AGREGADO</t>
  </si>
  <si>
    <t>ENSAIOS DE SOLO</t>
  </si>
  <si>
    <t>TEOR DE UMIDADE NATURAL</t>
  </si>
  <si>
    <t>TEOR ESPECIFICO NATURAL</t>
  </si>
  <si>
    <t>PESO ESPECIFICO DOS GRAOS</t>
  </si>
  <si>
    <t>GRANULOMETRIA POR PENEIRAMENTO</t>
  </si>
  <si>
    <t>GRANULOMETRIA POR PENEIRAMENTO E SEDIMENTACAO</t>
  </si>
  <si>
    <t>LIMITE DE LIQUIDEZ</t>
  </si>
  <si>
    <t>LIMITE DE PLASTICIDADE</t>
  </si>
  <si>
    <t>LIMITE DE CONTRACAO</t>
  </si>
  <si>
    <t>COMPACTACAO PROCTOR NORMAL</t>
  </si>
  <si>
    <t>COMPACTACAO PROCTOR INTERMEDIARIO</t>
  </si>
  <si>
    <t>COMPACTACAO PROCTOR MODIFICADO</t>
  </si>
  <si>
    <t>ENSAIO DE CBR OU ISC COM 1 CORPO DE PROVA</t>
  </si>
  <si>
    <t>ENSAIO DE CBR OU ISC COM 3 CORPOS DE PROVA</t>
  </si>
  <si>
    <t>ENSAIO DE CBR OU ISC COM 5 CORPOS DE PROVA</t>
  </si>
  <si>
    <t>AVALIACAO DE IMPUREZAS ORGANICAS</t>
  </si>
  <si>
    <t>ADENSAMENTO ENDOMETRICO (POR ESTAGIO)</t>
  </si>
  <si>
    <t>PERMEABILIDADE EM PERMEAMETRO DE CARGA VARIAVEL</t>
  </si>
  <si>
    <t>PERMEABILIDADE EM PERMEAMETRO DE CARGA CONSTANTE</t>
  </si>
  <si>
    <t>COMPRESSAO SIMPLES</t>
  </si>
  <si>
    <t>COMPRESSAO TRIAXIAL RAPIDO</t>
  </si>
  <si>
    <t>COMPRESSAO TRIAXIAL RAPIDO C/ MED. PRESSAO NEUTRAS</t>
  </si>
  <si>
    <t>COMPRESSAO TRIAXIAL RAPIDO PRE-ADENSADO</t>
  </si>
  <si>
    <t>COMPRESSAO TRIAXIAL RAPIDO PRE-ADENSADO C/ M.P.N.</t>
  </si>
  <si>
    <t>COMPRESSAO TRIAXIAL RAPIDO PRE-ADENSADO SATURADO</t>
  </si>
  <si>
    <t>COMPRESSAO TRIAXIAL RAPIDO PRE-ADENS.SAT.C/ M.P.N.</t>
  </si>
  <si>
    <t>COMPRESSAO TRIAXAIL LENTO SATURADO</t>
  </si>
  <si>
    <t>CISALHAMENTO DIRETO RAPIDO</t>
  </si>
  <si>
    <t>CISALHAMENTO DIRETO RAPIDO SATURADO</t>
  </si>
  <si>
    <t>CISALHAMENTO DIRETO RAPIDO PRE-ADENSADO</t>
  </si>
  <si>
    <t>CISALHAMENTO DIRETO RAPIDO SATURADO PRE-ADENSADO</t>
  </si>
  <si>
    <t>CISALHAMENTO DIRETO LENTO</t>
  </si>
  <si>
    <t>CISALHAMENTO DIRETO LENTO SATURADO</t>
  </si>
  <si>
    <t>ENSAIOS DE AGREGADO</t>
  </si>
  <si>
    <t>ANALISE GRANULOMETRICA (NBR-7217)</t>
  </si>
  <si>
    <t>TEOR DE ARGILA EM TORROES (NBR-7218)</t>
  </si>
  <si>
    <t>TEOR DE MATERIAL PULVERULENTO (NBR-7219)</t>
  </si>
  <si>
    <t>AVALIACAO DE IMPUREZAS ORGANICAS (NBR-7220)</t>
  </si>
  <si>
    <t>PESO ESPECIFICO UNITARIO (NBR-7251)</t>
  </si>
  <si>
    <t>PESO ESPECIFICO REAL</t>
  </si>
  <si>
    <t>QUALIDADE DE AREIA (NBR-7221)</t>
  </si>
  <si>
    <t>CURVA DE INCHAMENTO DE AGREGADOS MUIDOS (NBR-6467)</t>
  </si>
  <si>
    <t>RESIST.AO DESGASTE - ABRASAO LOS ANGELES(NBR-6465)</t>
  </si>
  <si>
    <t>INDICE DE FORMA - LAMELARIDADE</t>
  </si>
  <si>
    <t>SANIDADE OU DURABILIDADE</t>
  </si>
  <si>
    <t>ENSAIOS DE CIMENTO, CALDA, ARGAMASSA E CONCRETO</t>
  </si>
  <si>
    <t>ENSAIOS DE CIMENTO PORTLAND</t>
  </si>
  <si>
    <t>FINURA (NBR-7224)</t>
  </si>
  <si>
    <t>PEGA (MB-1)</t>
  </si>
  <si>
    <t>EXPANSIBILIDADE - LE CHATELLIER</t>
  </si>
  <si>
    <t>RESISTENCIA A COMPRESSAO (MB-1)</t>
  </si>
  <si>
    <t>SUPERFICIE ESPECIFICA BLEINE</t>
  </si>
  <si>
    <t>MASSA ESPECIFICA (NBR-6474)</t>
  </si>
  <si>
    <t>ENSAIO QUIMICO (NBR-5742)</t>
  </si>
  <si>
    <t>ENSAIOS DE CALDA DE CIMENTO</t>
  </si>
  <si>
    <t>FLUIDEZ (NBR-7682)</t>
  </si>
  <si>
    <t>EXUDACAO E EXPANSAO (NBR-7683)</t>
  </si>
  <si>
    <t>VIDA UTIL (NBR-7685)</t>
  </si>
  <si>
    <t>RESISTENCIA A COMPRESSAO (NBR-7684)</t>
  </si>
  <si>
    <t>ENSAIOS DE ARGAMASSA</t>
  </si>
  <si>
    <t>COMPRESSAO EM CP CILINDRICOS ATE 100 TF</t>
  </si>
  <si>
    <t>DOSAGEM RACIONAL EM PESO E/OU VOLUME</t>
  </si>
  <si>
    <t>RESISTENCIA A TRACAO SIMPLES (NBR-7222)</t>
  </si>
  <si>
    <t>ENSAIOS DE CONCRETO</t>
  </si>
  <si>
    <t>AJUSTE NO TRACO</t>
  </si>
  <si>
    <t>CURA, FACEAMENTO E ROMPIMENTO DE CP (NBR 5739)</t>
  </si>
  <si>
    <t>MOLDAGEM, TRANSP.,CURA, FACEAMENTO E ROMPIMENTO CP</t>
  </si>
  <si>
    <t>RESIST.TRACAO SIMPLES P/COMPRESSAO DIAMET.(MB-212)</t>
  </si>
  <si>
    <t>CORTE, PREPARO, RUPTURA DE CORPO DE PROVA</t>
  </si>
  <si>
    <t>DETERM. DE CONSISTENCIA - SLUMP TEST (NBR-7223)</t>
  </si>
  <si>
    <t>ENSAIO ESCLEROMETRICO (CONJ. ATE 20 PONTOS)</t>
  </si>
  <si>
    <t>EXTRAÇAO,PREPARO,ENSAIO,ANALISE DE TESTEMUNHO D=3"</t>
  </si>
  <si>
    <t>EXTRAÇAO,PREPARO,ENSAIO,ANALISE DE TESTEMUNHO D=4"</t>
  </si>
  <si>
    <t>ENSAIOS DE ACO, BLOCO, MADEIRA,TELHA,TIJOLO E TUBO</t>
  </si>
  <si>
    <t>ENSAIOS DE ACO</t>
  </si>
  <si>
    <t>TRACAO E DESBITOLAMENTO D &lt;= 16 MM</t>
  </si>
  <si>
    <t>TRACAO E DESBITOLAMENTO 16 &lt; D &lt;= 25 MM</t>
  </si>
  <si>
    <t>TRACAO E DESBITOLAMENTO D &gt; 25 MM</t>
  </si>
  <si>
    <t>DOBRAMENTO METALICO</t>
  </si>
  <si>
    <t>DESBITOLAMENTO EM BARRAS E FIOS DE ACO P/ CONCRETO</t>
  </si>
  <si>
    <t>ENSAIOS DE BLOCOS DE CONCRETO</t>
  </si>
  <si>
    <t>RESISTENCIA A COMPRESSAO (MB-116)</t>
  </si>
  <si>
    <t>ABSORCAO</t>
  </si>
  <si>
    <t>UMIDADE</t>
  </si>
  <si>
    <t>ENSAIOS DE BLOCOS CERAMICOS</t>
  </si>
  <si>
    <t>COMPRESSAO EM CORPO DE PROVA (NBR-6461)</t>
  </si>
  <si>
    <t>ENSAIO DE TELHAS FRANCESAS E COLONIAIS</t>
  </si>
  <si>
    <t>FLEXAO (NBR-6462)</t>
  </si>
  <si>
    <t>DIMENSOES</t>
  </si>
  <si>
    <t>PESO</t>
  </si>
  <si>
    <t>IMPERMEABILIDADE</t>
  </si>
  <si>
    <t>ENSAIOS DE TELHAS ONDULADAS DE CIMENTO AMIANTO</t>
  </si>
  <si>
    <t>RESISTENCIA A FLEXAO (MB-234)</t>
  </si>
  <si>
    <t>ENSAIOS DE TIJOLOS CERAMICOS</t>
  </si>
  <si>
    <t>COMPRESSAO EM TIJOLOS COM CARGA ATE 100 TF</t>
  </si>
  <si>
    <t>ABSORCAO (MB-67)</t>
  </si>
  <si>
    <t>DENSIDADE APARENTE (MB-67)</t>
  </si>
  <si>
    <t>A1</t>
  </si>
  <si>
    <t>DIA</t>
  </si>
  <si>
    <t>01.FUES.ADES.031/01</t>
  </si>
  <si>
    <t>98576</t>
  </si>
  <si>
    <t>Impermeabilização</t>
  </si>
  <si>
    <t>INSUMO</t>
  </si>
  <si>
    <t>511</t>
  </si>
  <si>
    <t>0,1850000</t>
  </si>
  <si>
    <t>4226</t>
  </si>
  <si>
    <t>0,0078000</t>
  </si>
  <si>
    <t>11621</t>
  </si>
  <si>
    <t>0,3380000</t>
  </si>
  <si>
    <t>COMPOSICAO</t>
  </si>
  <si>
    <t>88270</t>
  </si>
  <si>
    <t>0,0270000</t>
  </si>
  <si>
    <t>88316</t>
  </si>
  <si>
    <t>0,0050000</t>
  </si>
  <si>
    <t>01.IMPE.MANT.001/01</t>
  </si>
  <si>
    <t>98546</t>
  </si>
  <si>
    <t>0,6150000</t>
  </si>
  <si>
    <t>4014</t>
  </si>
  <si>
    <t>1,1250000</t>
  </si>
  <si>
    <t>0,2600000</t>
  </si>
  <si>
    <t>88243</t>
  </si>
  <si>
    <t>0,1920000</t>
  </si>
  <si>
    <t>0,9480000</t>
  </si>
  <si>
    <t>01.IMPE.MANT.002/01</t>
  </si>
  <si>
    <t>98547</t>
  </si>
  <si>
    <t>4015</t>
  </si>
  <si>
    <t>0,5200000</t>
  </si>
  <si>
    <t>0,2780000</t>
  </si>
  <si>
    <t>1,3750000</t>
  </si>
  <si>
    <t>Total do grupo A</t>
  </si>
  <si>
    <t>Total do grupo B</t>
  </si>
  <si>
    <t>Total do grupo C</t>
  </si>
  <si>
    <t>Total do grupo D</t>
  </si>
  <si>
    <t>02) As despesas relativas aos tributos IRPJ e CSL não deverão ser incluídas no LDI, visto que, conforme entendimento firmado pelo Tribunal de Contas da União ), são tributos personalíssimos, de ônus exclusivo da proponente, os quais não devem ser repassados ao Contratante.</t>
  </si>
  <si>
    <t>03) O valor de LDI apresentado nesta planilha já está incluído nos custos unitários apresentados nas planilhas orçamentárias e cronograma</t>
  </si>
  <si>
    <t>m3</t>
  </si>
  <si>
    <t>FORRO</t>
  </si>
  <si>
    <t>m2</t>
  </si>
  <si>
    <t>insumo SINAPI</t>
  </si>
  <si>
    <t>mês</t>
  </si>
  <si>
    <t>TÉCNICO EM SEGURANÇA DO TRABALHO COM ENCARGOS COMPLEMENTARES</t>
  </si>
  <si>
    <t>m</t>
  </si>
  <si>
    <t>Kg</t>
  </si>
  <si>
    <t>72897  SINAPI</t>
  </si>
  <si>
    <t>SINAPI-2021</t>
  </si>
  <si>
    <t>CAMINHÃO BASCULANTE 6 M3, PESO BRUTO TOTAL 16.000 KG, CARGA ÚTIL MÁXIMA 13.071 KG, DISTÂNCIA ENTRE EIXOS 4,80 M, POTÊNCIA 230 CV INCLUSIVE C
AÇAMBA METÁLICA - CHI DIURNO. AF_06/2014</t>
  </si>
  <si>
    <t xml:space="preserve"> CHI</t>
  </si>
  <si>
    <t>ARAME RECOZIDO 16 BWG, D = 1,65 MM (0,016 KG/M) OU 18 BWG, D = 1,25 MM (0,01 KG/M)</t>
  </si>
  <si>
    <t>cotação</t>
  </si>
  <si>
    <t>ACO CA-50, 10,0 MM, OU 12,5 MM, OU 16,0 MM, OU 20,0 MM, DOBRADO E CORTADO</t>
  </si>
  <si>
    <t>0,0250000</t>
  </si>
  <si>
    <t>ORSE ADAPTADA</t>
  </si>
  <si>
    <t>unidade</t>
  </si>
  <si>
    <t>unid.</t>
  </si>
  <si>
    <t xml:space="preserve"> 00038383 </t>
  </si>
  <si>
    <t xml:space="preserve"> 00020083 </t>
  </si>
  <si>
    <t xml:space="preserve"> 00000122 </t>
  </si>
  <si>
    <t>TUBO PVC, SERIE R, DN 75 MM, PARA ESGOTO OU AGUAS PLUVIAIS PREDIAIS (NBR 5688)</t>
  </si>
  <si>
    <t>SUDECAP ADAPTADA  10.14.03</t>
  </si>
  <si>
    <t>SINAPI ADAPTADA 89511</t>
  </si>
  <si>
    <t>Tubo PVC, série R, água pluvial, DN 100 mm, fornecido e instalado em condutores verticais de águas pluviais ou em ramal de encaminhamento, inclusive conexões.</t>
  </si>
  <si>
    <t>0,0420000</t>
  </si>
  <si>
    <t>0,0082000</t>
  </si>
  <si>
    <t>9841</t>
  </si>
  <si>
    <t>TUBO PVC, SERIE R, DN 100 MM, PARA ESGOTO OU AGUAS PLUVIAIS PREDIAIS (NBR 5688)</t>
  </si>
  <si>
    <t>SUDECAP ADAPTDA  10.14.04</t>
  </si>
  <si>
    <t>SINAPI ADAPTADA 89578</t>
  </si>
  <si>
    <t>SUDECAP ADAPTDA</t>
  </si>
  <si>
    <t>Tubo, PVC, soldável, DN=  40 MM, instalado em prumada de água, fornecimento e instalação, inclusive conexões.</t>
  </si>
  <si>
    <t>0,0066000</t>
  </si>
  <si>
    <t>00009874</t>
  </si>
  <si>
    <t>ACO CA-60 5,0 MM, DOBRADO E CORTADO</t>
  </si>
  <si>
    <t>SICOR MG</t>
  </si>
  <si>
    <t>00000567</t>
  </si>
  <si>
    <t>SUDECAP BH</t>
  </si>
  <si>
    <t>MOBILIZAÇÃO DO CANTEIRO DE OBRAS - INCLUSIVE CARGA E DESCARGA E A HORA IMPRODUTIVA DO CAMINHÃO - ( EXCLUSO O
TRANSPORTE )</t>
  </si>
  <si>
    <t>030114</t>
  </si>
  <si>
    <t>DESMOBILIZAÇÃO DO CANTEIRO DE OBRAS - INCLUSIVE CARGA E DESCARGA E A HORA IMPRODUTIVA
DO CAMINHÃO - ( EXCLUSO O TRANSPORTE )</t>
  </si>
  <si>
    <t>030116</t>
  </si>
  <si>
    <t>ED-50163</t>
  </si>
  <si>
    <t>ED-49810</t>
  </si>
  <si>
    <t>Fornecimento e assentamento de forro termo acústico em fibra mineral modelada úmida apoiadas sobre perfil em aço tipo "T" invertido de 24 mm de base em aço galvanizado em banho quente e costura dupla de fábrica, com capa de poliéster branca, placas acústicas com borda Tegular, na dimensão 625 x 625 x 15 mm, painéis acústicos apresentando um NRC (Coeficiente de Redução do Ruído) de 0.65, e um CAC (Classe de Atenuação do Forro) de 34 DB e RH: 99%; inclusive juntas de dilatação lateral, alçapões e furos para instalações e luminárias, instalado sob estrutura metálica fixada na laje existente</t>
  </si>
  <si>
    <t>Fornecimento e instalação de forro de gesso acartonado fixo/monolítico, referência Knauf D112 Unidirecional ou equivalente , plano, em placas de gesso acartonado STANDARD (ST) esp. 15mm, rejuntado com fita e massa de rejunte para para tratamento de juntas de chapa de gesso, inclusive estrutura de sustentação do forro em aço galvanizado pendurais de arame galvanizado e perfis de reforço e peças metálicas zincadas, cantoneiras ou as tabicas e demais elementos necessários), juntas de dilatação, alçapões e furos/aberturas para instalações. Fixação com perfil de suspensão sobre laje de concreto existente. (FORRO QUE CONTORNA O FORRO DE FIBRA)</t>
  </si>
  <si>
    <t>RV 24.10.0100 (A) SCO RIO</t>
  </si>
  <si>
    <t>Fornecimento e instalação do painel de forro para revestimento do teto do auditório em chapa de MDF MaDEFibra Fire ou similar que retarda e evita a propagação de chamas em caso de incêndio, testado e aprovado pelo Instituto de Pesquisas Tecnológicas, espessura de 3,0 cm, 1 face cor preta, furado conforme projeto de conforto acustico e controle de reverbação.  O painel será para a fixação dos painéis difusor acústico horizontais de espessura 3,0cm revestido em cumaru extra, inclusive as aberturas para encaixe dos difusores, os acessórios e as fixações, conforme modulação de projeto (palco e plateia). Os painéis serão fixados em estrutura metálica auxiliar no teto. Foi considerado cortes e perdas.</t>
  </si>
  <si>
    <t>Tubo PVC, série R, água pluvial, DN 150 mm, fornecido e instalado em condutores verticais de águas pluviais, inclusive conexões.</t>
  </si>
  <si>
    <t>0,0730000</t>
  </si>
  <si>
    <t>0,0102000</t>
  </si>
  <si>
    <t>0,0062000</t>
  </si>
  <si>
    <t>9840</t>
  </si>
  <si>
    <t>TUBO PVC, SERIE R, DN 150 MM, PARA ESGOTO OU AGUAS PLUVIAIS PREDIAIS (NBR 5688)</t>
  </si>
  <si>
    <t>SUDECAP ADAPTDA  10.14.05</t>
  </si>
  <si>
    <t>SINAPI ADAPTADA 89580</t>
  </si>
  <si>
    <t>ED-9076</t>
  </si>
  <si>
    <t>mxmês</t>
  </si>
  <si>
    <t>ED-9077</t>
  </si>
  <si>
    <t>Montagem e desmontagem de andaime metálico tubular tipo torre, exclusive fornecimento do andaime</t>
  </si>
  <si>
    <t>Tapume de proteção para transeunte em tela de polietileno, com módulo na dimensão de (150x150)cm, inclusive pontalete com base de apoio em concreto magro, fornecimento e movimentação</t>
  </si>
  <si>
    <t>Demolição de alvenaria em tijolo cerâmico furado ou bloco de concreto ou tijolo maciço, inclusive o revestimento, sem reaproveitamento, inclusive afastamento e transporte vertical  (demolição medida pelo metro cúbico, antes da demolição)</t>
  </si>
  <si>
    <t>Demolição de estrutura de concreto armado, de forma manual ou mecanizada com martelete rompedor, inclusive  afastamento</t>
  </si>
  <si>
    <t>Fixação de tubos verticais de pvc água, pvc esgoto, pvc água pluvial, cpvc, ppr, cobre ou aço, com abraçadeira metálica rígida tipo u perfil 4</t>
  </si>
  <si>
    <t>ESCAVAÇÃO MANUAL DE VALA COM PROFUNDIDADE MENOR OU IGUAL A 1,30 M. AF_ 02/2021</t>
  </si>
  <si>
    <t>Preparo do terreno com Regularização/acerto e Compactação de fundo de vala  com compactador mecânico de placa vibratória, medido "in situ"</t>
  </si>
  <si>
    <t>LASTRO COM MATERIAL GRANULAR (PEDRA BRITADA N.2), APLICADO EM PISOS OU RADIERS, ESPESSURA DE *10 CM*. AF_08/2017 (para o fundo da caixa)</t>
  </si>
  <si>
    <t>CONTRAPISO/LASTRO CONCRETO -LASTRO DE CONCRETO, E = 5 CM, PREPARO MECÂNICO, INCLUSOS LANÇAMENTO E ADENSAMENTO. AF_07_2016 - (para o fundo da caixa)</t>
  </si>
  <si>
    <t>CONCRETO FCK = 20MPA, TRAÇO 1:2,7:3 (CIMENTO/ AREIA MÉDIA/ BRITA 1) - PREPARO MECÂNICO COM BETONEIRA 600 L. AF_07/2016</t>
  </si>
  <si>
    <t>IMPERMEABILIZAÇÃO DE SUPERFÍCIE COM ARGAMASSA POLIMÉRICA / MEMBRANA ACRÍLICA, 3 DEMÃOS. AF_06/2018</t>
  </si>
  <si>
    <t>00007155</t>
  </si>
  <si>
    <t>TELA DE ACO SOLDADA NERVURADA, CA-60, Q-138, (2,20 KG/M2), DIAMETRO DO FIO = 4,2 MM, LARGURA = 2,45 M, ESPACAMENTO DA MALHA = 10  X 10 CM</t>
  </si>
  <si>
    <t>SINAPI - Adaptada</t>
  </si>
  <si>
    <t>74104/001</t>
  </si>
  <si>
    <t>Fornecimento e execução de caixa passagem ou caixa de areia (CI) impermeabilizada (em concreto 25MPa e tela de aço Q138), dimensões internas  60x60x(prof. conf. declividade necessária) cm,  paredes em concreto com armadura,   inclusive escavação e compactação fundo caixa e bota-fora de material exedente de escavação.</t>
  </si>
  <si>
    <t>Acréscimo para poço de visita circular para drenagem, em concreto pré-moldado, diâmetro interno = 0,80 m. af_12/2020</t>
  </si>
  <si>
    <t>TAMPAO FOFO SIMPLES COM BASE / REQUADRO, CLASSE B125 CARGA MAX. 12,5 T, REDONDO, TAMPA 600 MM (COM INSCRICAO EM RELEVO DO TIPO DE REDE)</t>
  </si>
  <si>
    <t>00006243</t>
  </si>
  <si>
    <t>Tampao de ferro fundido completo com base/requadro, de 0,60m de diametro, classe B125 carga máx. 12,5t, para chamines de caixa de areia ou poco de visita, assentamento com argamassa de cimento e areia no traco 1:4 em volume. Fornecimento e assentamento.</t>
  </si>
  <si>
    <t>DR 35.05.0253 (/)</t>
  </si>
  <si>
    <t>SCO RIO - Adaptada</t>
  </si>
  <si>
    <t>ARGAMASSA TRAÇO 1:4 (EM VOLUME DE CIMENTO E AREIA MÉDIA ÚMIDA) PARA CONTRAPISO, PREPARO MECÂNICO COM BETONEIRA 400 L. AF_08/2019</t>
  </si>
  <si>
    <t xml:space="preserve"> M3</t>
  </si>
  <si>
    <t>Reaterro e Compactação  com compactador mecânico de placa vibratória, medido "in situ", inclusive lançamento de água em quantidade necessária</t>
  </si>
  <si>
    <t>Tampao de ferro fundido completo,  para caixa de passagem, assentamento com argamassa de cimento e areia no traco 1:3 em volume. Fornecimento e assentamento.</t>
  </si>
  <si>
    <t>DR 35.05.0150 (/)</t>
  </si>
  <si>
    <t>Limpeza geral e retirada de entulho/ bota fora, inclusive transporte horizontal e vertical no interior da obra com carga em caçamba, transporte e descarga em local autorizado pela prefeitura de Belo Horizonte</t>
  </si>
  <si>
    <t xml:space="preserve"> 88316 </t>
  </si>
  <si>
    <t>Limpeza geral e retirada de entulho e terra das escavações, inclusive transporte horizontal e vertical no interior da obra com carga em caçamba, transporte e descarga em local autorizado pela Prefeitura.</t>
  </si>
  <si>
    <t>SUDECAP</t>
  </si>
  <si>
    <t>SINAPI 2020- Adaptada</t>
  </si>
  <si>
    <t xml:space="preserve">TRANSPORTE DE MATERIAL DEMOLIDO EM CAÇAMBA (Município:  Belo Horizonte) -  aluguel da Caçamba com capacidade para 5m³ - LOCAÇÃO CAÇAMBA ESTACIONÁRIA (MATERIAL: AÇO CARBONO|CAPACIDADE EM VOLUME: 5M3| CAPACIDADE EM TONELADAS: 7,5TON*| APLICAÇÃO: REMOÇÃO DE ENTULHO E/OU TERRA)* VALORES REFERENCIAIS APROXIMADOSTRANSPORTE DE MATERIAL DEMOLIDO EM CAÇAMBA, EXCLUSIVE CARGA MANUAL OU MECÂNIC </t>
  </si>
  <si>
    <t xml:space="preserve">ED-50947 </t>
  </si>
  <si>
    <t>Degrau de escada de marinheiro de ferro redondo de 7/8" engastado</t>
  </si>
  <si>
    <t>Limpeza mecânica de tubulações/bueiros por hidrojateamento e limpeza manual, para desobstrução de tubulações de drenagem pluvial do poço de vista próximo à sala do QGBT até o passeio externo</t>
  </si>
  <si>
    <t>Ancoragem de barras de aço com chumbador químico à base de resina epóxi (Adesivo estrutural a base de resina epoxi, bicomponente, pastoso (tixotropico))</t>
  </si>
  <si>
    <t xml:space="preserve">00000131 </t>
  </si>
  <si>
    <t>07949/ORSE</t>
  </si>
  <si>
    <t>10191/ORSE</t>
  </si>
  <si>
    <t>ED-49662</t>
  </si>
  <si>
    <t>Aplicação de graute fluido industrializado, para ancoragens e/ou recuperação em peças estruturais e uso em geral, inclusive preparo em betoneira e lançamento</t>
  </si>
  <si>
    <t>Fornecimento, corte, dobra e montagem de armações de aço CA-50/60 nas formas, inclusive instalação de espaçadores e distanciadores ou peças especiais (carangueijos), quando for o caso; e ponteira de proteção com a função de prevenir acidentes de obras através da proteção de pontas dos vergalhões. Considerado perda de 10% do aço no preço unitário</t>
  </si>
  <si>
    <t>Fornecimento e execução de forma em madeira e desforma PARA LAJE,  com uso de desmoldante, com utilização de madeira resinada compensada 18mm, inclusive cimbramento/escoramento e utilização de barra de ancoragem, aprumador, e demais equipamentos, dispositivos e materiais necessários</t>
  </si>
  <si>
    <t>PISO EM LADRILHO HIDRÁULICO APLICADO EM AMBIENTES EXTERNOS. (Fornecimento e instalação de ladrilho de cimento (dimensões 20x20cm)adequado para uso em áreas de grande circulação, inclusive aplicação de argamassa colante ACIII, com colagem adequada para garantir perfeita aderência)</t>
  </si>
  <si>
    <t>Remoção de vidro temperado, inclusive limpeza dos encaixes no perfil de alumínio</t>
  </si>
  <si>
    <t>Fornecimento e instalação de vidro temperado incolor, esp. 10mm, encaixado em perfil de alumínio, inclusive acessórios de fixação e cortes para passagens das tubulações</t>
  </si>
  <si>
    <t>1,00mx30cm</t>
  </si>
  <si>
    <t>00011244</t>
  </si>
  <si>
    <t>CANTONEIRA (ABAS IGUAIS) EM ACO CARBONO, 25,4 MM X 3,17 MM (L X E), 1,27KG/M</t>
  </si>
  <si>
    <t>Fornecimento e instalação de grelha em malha quadriculada para canaleta em passeio, dimensões 1m x 0,30 m,  tamanho máximo 15x15mm de cada quadrado, em ferro fundido com requadro (contorno nos 4 lados da grelha) em cantoneira de abas iguais em aço carbono, atendendo às normas de acessibilidade, carga máxima 1,5t, largura de 30cm, espessura = 15,0 cm. (para canaleta em passeio do ponto do ônibus na av. Amazonas)</t>
  </si>
  <si>
    <t xml:space="preserve">Fornecimento e execução de alvenaria em bloco cerâmico (tijolo furado) 14x19x29cm , esp. 0,14 m, assentados com argamassa traço 1:2:8 (cimento, cal e areia) com preparo mecânico em betoneira, </t>
  </si>
  <si>
    <t>ED-48232</t>
  </si>
  <si>
    <t>Fornecimento e aplicação de pintura acrílica, mínimo 2 demãos, em paredes e teto. Cor branco neve fosco. (REF: Metalex Supera Acrílica Premium Sher-Williams, Bemacril ou Superior)</t>
  </si>
  <si>
    <t>Fornecimento, aplicação e lixamento de massa PVA, mínimo 2 demãos, em paredes e teto</t>
  </si>
  <si>
    <t>Fornecimento e assentamento de PLACA DE IDENTIFICAÇÃO de obra pública em lona impressão digital, afixada em estrutura de metalon 20x20, dimensões 3,00x1,50 m</t>
  </si>
  <si>
    <t>SINAPI ADPTADA</t>
  </si>
  <si>
    <t>SERVIÇOS PRELIMINARES/ IMPLANTAÇÃO DA OBRA</t>
  </si>
  <si>
    <t>Serviços Preliminares/Implantação da obra</t>
  </si>
  <si>
    <t>INSTALAÇÕES ELÉTRICAS</t>
  </si>
  <si>
    <t>Instalações Elétricas</t>
  </si>
  <si>
    <t>Remoção das fitas de LED e drivers danificados no interior do auditório.</t>
  </si>
  <si>
    <t>Fornecimento e instalação de Luminária de Fita de LED 12V, 600 lumens/metro, temperatura de cor 6500k, proteção IP20, potência 4,8W/m, ângulo 120 graus, vida útil acima de 25.000 horas, IRC acima de 80, auto-adesiva. Marca de Referência: Save Energy. (Como o local já possui outras fitas de LED instaladas, afim de evitar diferenças na iluminação, não serão aceitas  especificações diferentes desta)</t>
  </si>
  <si>
    <t>Fornecimento e intalação de Driver para fitas de LED. Potência de saída de 120W, 12V, 10A; tensão de entrada 110/220V. Marca de Referência: Gaya (Como o local já possui outras fitas de LED instaladas e seus respectivos drivers, afim de evitar diferenças no comando da iluminação, não serão aceitas  especificações diferentes desta)</t>
  </si>
  <si>
    <t>Fornecimento e instalação de interruptor de 02 teclas four-way, 10A/250V, completo módulo e espelho. Para montagem em condulete de alumínio 4x2". (Para ser montado dentro da cabine de comando dos equipamentos do auditório)</t>
  </si>
  <si>
    <t>Fornecimento e instalação de condulete em alumínio 4x2", multiplo, sem  tampa, para eletroduto 1"  (para ser utilizado nos interruptores)</t>
  </si>
  <si>
    <t>Fornecimento e instalação de eletroduto PVC rigido 1", na cor preto, incluindo todas as conexões (Para montagem dos interruptores)</t>
  </si>
  <si>
    <t>Fornecimento e instalação de cabo de cobre flexível isolado, 2,5 mm2, anti-chama 450/750V para condutor fase, isolamento duplo em PVC, sem chumbo, não propagante de chama, baixa emissão de fumaças e gases tóxicos, segundo orientações de cores e outras diretrizes da NBR 5410/2004</t>
  </si>
  <si>
    <t xml:space="preserve"> 88247 </t>
  </si>
  <si>
    <t xml:space="preserve"> 88264 </t>
  </si>
  <si>
    <t>Insumo</t>
  </si>
  <si>
    <t>ml</t>
  </si>
  <si>
    <t xml:space="preserve"> Driver para fitas de LED. Potência de saída de 120W, 12V, 10A; tensão de entrada 110/220V. Marca de Referência: Gaya </t>
  </si>
  <si>
    <t>5.1.7</t>
  </si>
  <si>
    <t>Tubo pvc, série R, água pluvial, DN 75 mm, fornecido e instalado em condutores verticais de águas pluviais ou esgoto ou em ramal de encaminhamento, inclusive conexões.</t>
  </si>
  <si>
    <r>
      <t>Tubo PVC,</t>
    </r>
    <r>
      <rPr>
        <b/>
        <sz val="10"/>
        <rFont val="Arial"/>
        <family val="2"/>
      </rPr>
      <t xml:space="preserve"> série R</t>
    </r>
    <r>
      <rPr>
        <sz val="10"/>
        <rFont val="Arial"/>
        <family val="2"/>
      </rPr>
      <t>, ÁGUA PLUVIAL, DN 150 mm, fornecido e instalado em condutores verticais de águas pluviais, inclusive conexões e fixações. (PARA RESTAURAÇÃO/SUBSTITUIÇÃO DAS PRUMADAS VERTICAIS DE DRENAGEM PLUVIAL.)</t>
    </r>
  </si>
  <si>
    <r>
      <t>Tubo PVC,</t>
    </r>
    <r>
      <rPr>
        <b/>
        <sz val="10"/>
        <rFont val="Arial"/>
        <family val="2"/>
      </rPr>
      <t xml:space="preserve"> série R</t>
    </r>
    <r>
      <rPr>
        <sz val="10"/>
        <rFont val="Arial"/>
        <family val="2"/>
      </rPr>
      <t>, água pluvial, DN 100 mm, fornecido e instalado em condutores verticais de águas pluviais ou em ramal de encaminhamento, inclusive conexões.</t>
    </r>
  </si>
  <si>
    <r>
      <t xml:space="preserve">Tubo pvc, </t>
    </r>
    <r>
      <rPr>
        <b/>
        <sz val="10"/>
        <rFont val="Arial"/>
        <family val="2"/>
      </rPr>
      <t xml:space="preserve">série </t>
    </r>
    <r>
      <rPr>
        <sz val="10"/>
        <rFont val="Arial"/>
        <family val="2"/>
      </rPr>
      <t>R, água pluvial, DN 75 mm, fornecido e instalado em condutores verticais de águas pluviais ou esgoto ou em ramal de encaminhamento, inclusive conexões.</t>
    </r>
  </si>
  <si>
    <t>Tubo, PVC, soldável, DN=  40 MM, marrom, instalado em prumada de água, fornecimento e instalação, inclusive conexões e fixações.</t>
  </si>
  <si>
    <t>4.1.1</t>
  </si>
  <si>
    <t>4.1.2</t>
  </si>
  <si>
    <t>4.1.3</t>
  </si>
  <si>
    <t>4.1.4</t>
  </si>
  <si>
    <t>4.1.5</t>
  </si>
  <si>
    <t>4.1.6</t>
  </si>
  <si>
    <t>4.1.7</t>
  </si>
  <si>
    <t>4.1.8</t>
  </si>
  <si>
    <t>4.1.9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</si>
  <si>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</si>
  <si>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</si>
  <si>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</si>
  <si>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</si>
  <si>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</si>
  <si>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</si>
  <si>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</si>
  <si>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</si>
  <si>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</si>
  <si>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</si>
  <si>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</si>
  <si>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</si>
  <si>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</si>
  <si>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</si>
  <si>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</si>
  <si>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</si>
  <si>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</si>
  <si>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</si>
  <si>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</si>
  <si>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</si>
  <si>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</si>
  <si>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</si>
  <si>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</si>
  <si>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Execução de passeio (calçada) ou piso de concreto com concreto moldado in loco, feito em obra, preparo mecânico em betoneira, acabamento convencional, não armado</t>
  </si>
  <si>
    <t>CPU-CIVIL-005</t>
  </si>
  <si>
    <t>CPU-CIVIL-006</t>
  </si>
  <si>
    <t>CPU-CIVIL-007</t>
  </si>
  <si>
    <t>CPU-CIVIL-008</t>
  </si>
  <si>
    <t>CPU-CIVIL-009</t>
  </si>
  <si>
    <t>CPU-CIVIL-011</t>
  </si>
  <si>
    <t>composição</t>
  </si>
  <si>
    <t>SCO RIO</t>
  </si>
  <si>
    <t xml:space="preserve"> 00001339 </t>
  </si>
  <si>
    <t>Chapa de MDF MADEFIBRA FIRE 2750x1840x30mm revestido 1 faces cor preta, inclusive cortes</t>
  </si>
  <si>
    <t>CPU-CIVIL-016</t>
  </si>
  <si>
    <t xml:space="preserve">  CPU-CIVIL-235</t>
  </si>
  <si>
    <t xml:space="preserve"> CPU-CIVIL-236</t>
  </si>
  <si>
    <t xml:space="preserve"> 00011058 </t>
  </si>
  <si>
    <t xml:space="preserve">Chapa de MDF MADEFIBRA FIRE 2750x1840x30mm revestido 2 faces + TOPO (PAREDE) com cumaru qualidade extra, inclusive com acabamento envernizado fosco. Considerado cortes </t>
  </si>
  <si>
    <t>Fornecimento e fixação do painel difusor acústico constituido de painéis difusores em MDF MaDEFibra Fireou similar que retarda e evita a propagação de chamas em caso de incêndio, testado e aprovado pelo Instituto de Pesquisas Tecnológicas, fixados na vertical, espessura de 3,0 cm, revestidos 2 face e topo em cumaru extra, com 0,25 m x altura definida em projeto,  conforme modulação, para revestimento da parede do auditório (plateia e palco), inclusive fornecimento das peças de madeira para fixação nos paineis , acessórios e fixações conforme projeto</t>
  </si>
  <si>
    <t>Fornecimento e fixação do painel difusor acústico constituido de painéis difusores em MDF MaDEFibra Fireou similar que retarda e evita a propagação de chamas em caso de incêndio, testado e aprovado pelo Instituto de Pesquisas Tecnológicas, fixados na vertical, espessura de 3,0 cm, revestidos 2 face e topo em cumaru extra, com 0,25 m x altura definida em projeto,  conforme modulação, para revestimento da parede do auditório (plateia e palco), inclusive fornecimento das peças de madeira para fixação nos paineis, acessórios e fixações conforme projeto</t>
  </si>
  <si>
    <t>CPU-CIVIL-017</t>
  </si>
  <si>
    <t>EDITAL DE CONCORRENCIA Nº 02/2020, PROCESSO ADM. Nº:23062.032517/2018-76</t>
  </si>
  <si>
    <t>adaptada edital conc. 02/2020</t>
  </si>
  <si>
    <t>insumo  COTAÇÃO-MDF30FIREPRETO-002A - Í ndice para correção: INCC-M-Todos os itens
Data inicial: 09/2020
Data final: 02/2024
Valor a atualizar: R$ 316,40
Fator de correção no período: 1,3452
Var. % acumulada no período: 34,52
Valor atualizado: R$ 425,62</t>
  </si>
  <si>
    <t>insumo COTAÇÃO-MDF30FIRE2F+T-001A(PAREDE) ndice para correção: INCC-M-Todos os itens
Data inicial: 09/2020
Data final: 02/2024
Valor a atualizar: R$ 833,31
Fator de correção no período: 1,3452
Var. % acumulada no período: 34,52
Valor atualizado: R$ 1.120,97</t>
  </si>
  <si>
    <t>01) Os valores em percentuais para a composição analítica do LDI deverão atenderem ao Acordão TCU n° 2622/2013. O valor de ISSQN considerado de acordo com  a lei Municipal e decreto da Prefeitura de Belo Horizonte/MG</t>
  </si>
  <si>
    <t>BDI/LDI</t>
  </si>
  <si>
    <t>COMPOSIÇÃO DO BDI DE ACORDO COM O ACORDAO 2622/2013</t>
  </si>
  <si>
    <t>Grupo</t>
  </si>
  <si>
    <t>A</t>
  </si>
  <si>
    <t>Despesas indiretas</t>
  </si>
  <si>
    <t>A.1</t>
  </si>
  <si>
    <t>Administração central (AC)</t>
  </si>
  <si>
    <t>A.2</t>
  </si>
  <si>
    <t>Seguros (S) + Garantia (G)</t>
  </si>
  <si>
    <t>A.3</t>
  </si>
  <si>
    <t xml:space="preserve">Risco (R) </t>
  </si>
  <si>
    <t>B</t>
  </si>
  <si>
    <t>Bonificação</t>
  </si>
  <si>
    <t>B.1</t>
  </si>
  <si>
    <t>Lucro (L)</t>
  </si>
  <si>
    <t>C</t>
  </si>
  <si>
    <t>Impostos (I)</t>
  </si>
  <si>
    <t>C.1</t>
  </si>
  <si>
    <t>C.2</t>
  </si>
  <si>
    <t>C.3</t>
  </si>
  <si>
    <t xml:space="preserve">ISSQN </t>
  </si>
  <si>
    <t>C.4</t>
  </si>
  <si>
    <t>INSS (CPRB)</t>
  </si>
  <si>
    <t>D</t>
  </si>
  <si>
    <t>Despesas Financeiras (DF)</t>
  </si>
  <si>
    <t>D.1</t>
  </si>
  <si>
    <t xml:space="preserve">Despesas Financeiras  </t>
  </si>
  <si>
    <t>(R$)</t>
  </si>
  <si>
    <t>LDI  %</t>
  </si>
  <si>
    <t>Custo Total</t>
  </si>
  <si>
    <t>Valor do Custo Direto (R$)</t>
  </si>
  <si>
    <t>CUSTO TOTAL DA OBRA (= Custo Direto + LDI)</t>
  </si>
  <si>
    <t>OBSERVAÇÕES</t>
  </si>
  <si>
    <t xml:space="preserve">04) Para o cálculo do LDI considera-se a seguinte fórmula:  </t>
  </si>
  <si>
    <r>
      <t xml:space="preserve">        BDI (%) =(</t>
    </r>
    <r>
      <rPr>
        <b/>
        <u/>
        <sz val="12"/>
        <rFont val="Arial"/>
        <family val="2"/>
      </rPr>
      <t xml:space="preserve"> (1 + (AC + S + R + G)) x (1 + DF) x (1 + L) )</t>
    </r>
    <r>
      <rPr>
        <b/>
        <sz val="12"/>
        <rFont val="Arial"/>
        <family val="2"/>
      </rPr>
      <t xml:space="preserve"> -1 / (1- I)</t>
    </r>
  </si>
  <si>
    <t xml:space="preserve">onde:                                                                                                                                                                                                                                    AC = taxa de rateio da Administração Central;
DF = taxa das despesas financeiras;
S = taxa de seguro do empreendimento;
G = taxa de garantia do empreendimento;                                                                                                                                                                                                                   R = taxa de risco do empreendimento;                                                                                                                                           I = taxa de tributos;
L = taxa de lucro.                </t>
  </si>
  <si>
    <t>05) Memória de cálculo para o ISS:</t>
  </si>
  <si>
    <t>Memória de Cálculo para o Imposto sobre Serviços (ISS)</t>
  </si>
  <si>
    <t xml:space="preserve">Alíquota para ISS (cidade de Belo Horizonte/MG) : </t>
  </si>
  <si>
    <t>Percentual Sobre o Valor da Mão-de-Obra (MO):</t>
  </si>
  <si>
    <t>Percentual do Imposto sobre Serviços (ISS)</t>
  </si>
  <si>
    <t>NOTAS:</t>
  </si>
  <si>
    <t>Cotações no Mercado</t>
  </si>
  <si>
    <t>Composições de Referência:</t>
  </si>
  <si>
    <t>Nota 2: Tabelas referênciais de preços do orçamento:</t>
  </si>
  <si>
    <t>SCO RIO fev./2024</t>
  </si>
  <si>
    <t>ORSE/CE fev./2024</t>
  </si>
  <si>
    <t>SINAPI -18/01/2024 -FEV.2024</t>
  </si>
  <si>
    <t>Nota 1: ENCARGOS SOCIAIS DESONERADOS: 81,79%(HORA) 45,83%(MÊS)</t>
  </si>
  <si>
    <t>SICOR MG - CENTRAL - AGO./2023</t>
  </si>
  <si>
    <t>TOTAL</t>
  </si>
  <si>
    <t>ORSE</t>
  </si>
  <si>
    <t>ROLDANA CONCAVA DUPLA, 4 RODAS, EM ZAMAC COM CHAPA DE LATAO, ROLAMENTOS EM ACO, PARA PORTAS E JANELAS DE CORRER</t>
  </si>
  <si>
    <t>00011575</t>
  </si>
  <si>
    <t>BUCHA DE NYLON SEM ABA S6, COM PARAFUSO DE 4,20 X 40 MM EM ACO ZINCADO COM 
ROSCA SOBERBA, CABECA CHATA E FENDA PHILLIPS</t>
  </si>
  <si>
    <t>Fornecimento de porta de correr de vidro temperado de 10 mm (folha de porta que protege o acesso do Foyer para o corredor externo), inclusive roldanas e demais acessórios de fixação (Porta P5)</t>
  </si>
  <si>
    <t>CPU-CIVIL-018</t>
  </si>
  <si>
    <t>CPU-CIVIL-019</t>
  </si>
  <si>
    <t>00043612</t>
  </si>
  <si>
    <t>cj</t>
  </si>
  <si>
    <t>conj.</t>
  </si>
  <si>
    <t>Fornecimento e instalação de Fechaduraem aço inox cromado, tipo bico de papagaio com cilindro, para porta de correr em vidro temperado, externa, completa</t>
  </si>
  <si>
    <t>Porta que protege o acesso do Foyer para o corredor externo</t>
  </si>
  <si>
    <t xml:space="preserve">Fornecimento e instalação de vidro temperado e laminado liso incolor de 10mm, em estrutura de aço e vedações/cobertura existente, inclusive silicone, fixações e acessorios  </t>
  </si>
  <si>
    <t>Remoção de vidro temperado, inclusive limpeza dos encaixes no perfil de alumínio/aço (remoção de vedação de cobertura que protege as portas do auditório voltadas para o corredor)</t>
  </si>
  <si>
    <t>FECHADURA BICO DE PAPAGAIO PARA PORTA DE CORRER EXTERNA, EM ACO INOX COM
ACABAMENTO CROMADO, MAQUINA COM 45 MM, INCLUINDO CHAVE TIPO CILINDRO</t>
  </si>
  <si>
    <t>SC 04.05.2700 (/)</t>
  </si>
  <si>
    <t>Remocão de forro de madeira, Eucatex ou similar ou tabuas</t>
  </si>
  <si>
    <t>CPU-CIVIL-020</t>
  </si>
  <si>
    <t>3.1.5</t>
  </si>
  <si>
    <t>3.1.6</t>
  </si>
  <si>
    <t>Toldo/cobertura para Proteção contra chuva das portas voltadas para o corredor externo e escada de acesso ao estacionamento</t>
  </si>
  <si>
    <t>CPU-CIVIL-021</t>
  </si>
  <si>
    <t>Fornecimento e aplicação de pintura acrílica, mínimo 2 demãos, em paredes. Cor branco neve fosco. (REF: Metalex Supera Acrílica Premium Sher-Williams, Bemacril ou Superior)</t>
  </si>
  <si>
    <t>Fornecimento e aplicação de selador acrílico em parede e teto, pos lixamento, mínimo 2 demãos. Cor branco fosco (REF: Metalatex Selador Acrílico Sherwin-Williams, Bema ou Superior)</t>
  </si>
  <si>
    <t>Remoção manual de forro de placas (gesso, mineral, fibra, isopor, colmeia, pvc, etc.), com reaproveitamento, inclusive demolição estrutura de sustentação, afastamento e empilhamento, exclusive transporte e retirada do material removido não reaproveitável</t>
  </si>
  <si>
    <t>Aluguel de container para refeitório, inclusive instalação elétrica. Larg. = 2,20m. Comp. = 6,20m. Altura = 2,50m. Chapa de aço com nervura trapezoidal. Forro com isolante termo acústico. Chassi reforçado. Piso compensado naval. Incluso bancos, mesas e aquecedor de marmitas</t>
  </si>
  <si>
    <t>ED-50137</t>
  </si>
  <si>
    <t>Base para poço de visita circular para drenagem, em concreto pré-moldado, diâmetro interno = 0,80 m, profundidade = 1,35 m, excluindo tampão.</t>
  </si>
  <si>
    <t>Escavacao manual de vala em material de 1.a categoria (areia, argila ou picarra-mistura com pedra, areia e terra; cascalho), até 1,50m, exclusive escoramento e esgotamento, medido "in situ"</t>
  </si>
  <si>
    <t>CPU-CIVIL-022</t>
  </si>
  <si>
    <t>00004748</t>
  </si>
  <si>
    <t>Fornecimento e lançamento de bica corrida ou pó de pedra para aterro</t>
  </si>
  <si>
    <t>4.1.33</t>
  </si>
  <si>
    <t>4.1.34</t>
  </si>
  <si>
    <t xml:space="preserve">MOBILIZAÇÃO E DESMOBILIZAÇÃO DA OBRA, ADMINISTRAÇÃO LOCAL (INCLUSIVE PESSOAL LOCAL PARA APOIO À OBRA), MOVIMENTAÇÕES (SEJAM HORIZONTAIS E/OU VERTICAIS/IÇAMENTOS) DE MATERIAIS/EQUIPAMENTOS NA OBRA E INSTALAÇÕES PROVISÓRIAS DE ELÉTRICA E HIDRO-SANITÁRIAS E TRANSPORTES/FRETES, LIMPEZA PERMANENTE(MEDIÇÃO DE 75% PARA MOBILIZAÇÃO E 25% NA ÚLTIMA MEDIÇÃO) </t>
  </si>
  <si>
    <r>
      <t xml:space="preserve">Reassentamento de blocos retangular para piso intertravado, espessura de 6 cm, em calçada, com reaproveitamento dos blocos retangular pré-moldado de concreto- </t>
    </r>
    <r>
      <rPr>
        <b/>
        <sz val="10"/>
        <rFont val="Arial"/>
        <family val="2"/>
      </rPr>
      <t>incluso retirada e colocação do material</t>
    </r>
    <r>
      <rPr>
        <sz val="10"/>
        <rFont val="Arial"/>
        <family val="2"/>
      </rPr>
      <t>. Incluso serviços de acabamento, compactação e colchão de areia com espessura média de 5cm sobre a base</t>
    </r>
  </si>
  <si>
    <t>Desvio de água pluvial de canaleta do muro de arrimo no corredor externo para canaleta do prédio Escolar (para diminuir contribuições de água no corredor externo do auditório)</t>
  </si>
  <si>
    <r>
      <t>Tubo PVC,</t>
    </r>
    <r>
      <rPr>
        <b/>
        <sz val="10"/>
        <rFont val="Arial"/>
        <family val="2"/>
      </rPr>
      <t xml:space="preserve"> série R</t>
    </r>
    <r>
      <rPr>
        <sz val="10"/>
        <rFont val="Arial"/>
        <family val="2"/>
      </rPr>
      <t>, água pluvial, DN 100 mm, fornecido e instalado em condutores de águas pluviais ou em ramal de encaminhamento, inclusive conexões.</t>
    </r>
  </si>
  <si>
    <t>Fornecimento e execução de caixa passagem (hidráulica enterrada) ou caixa de areia (CI) pré-moldada em concreto armado, dimensões internas  60x60x(prof. conf. declividade necessária) cm,  paredes em concreto com armadura, com tampa de concreto armado,   inclusive escavação e compactação fundo caixa e bota-fora de material exedente de escavação.</t>
  </si>
  <si>
    <t xml:space="preserve">Fornecimento e execução de caixa de passagem concreto pré-modado, dimensões internas  40x40x40cm,  paredes e fundo em concreto armado,  com tampa concreto armado   , inclusive escavação e compactação fundo caixa e bota-fora de material exedente de escavação. </t>
  </si>
  <si>
    <t>Recuperação de instalações elétricas na platéia do auditório</t>
  </si>
  <si>
    <t>ED-28533</t>
  </si>
  <si>
    <t>Andaime em cavalete metálico para forro ou serviço em altura interno, com chapa de compensado e tábua, com reaproveitamento, inclusive montagem/desmontagem e remanejamento (Medição: considerando-se a área da projecao horizontal do forro)</t>
  </si>
  <si>
    <t xml:space="preserve">Fornecimento de andaime metálico tubular tipo torre (locação), inclusive diagonal, barras de ligacao, sapatas ou rodizios e demais itens necessarios a montagem, exclusive montagem e desmontagem </t>
  </si>
  <si>
    <t>und.</t>
  </si>
  <si>
    <t>CPU-CIVIL-023</t>
  </si>
  <si>
    <t xml:space="preserve">ED-14721 </t>
  </si>
  <si>
    <r>
      <t xml:space="preserve">Execução de canaleta para drenagem, em concreto de preparo mecânico em betoneira com fck 15mpa, moldada "in loco", seção 20x20cm,  exclusive tampa, </t>
    </r>
    <r>
      <rPr>
        <b/>
        <sz val="10"/>
        <rFont val="Arial"/>
        <family val="2"/>
      </rPr>
      <t xml:space="preserve">inclusive escavação, reaterro com transporte e retirada do material escavado (em caçamba) </t>
    </r>
  </si>
  <si>
    <t>CPU-CIVIL-024</t>
  </si>
  <si>
    <t>00011236</t>
  </si>
  <si>
    <r>
      <t xml:space="preserve">Fornecimento e instalação de grelha em malha quadriculada para canaleta em passeio, dimensões 1m x </t>
    </r>
    <r>
      <rPr>
        <b/>
        <sz val="10"/>
        <rFont val="Arial"/>
        <family val="2"/>
      </rPr>
      <t>0,30 m</t>
    </r>
    <r>
      <rPr>
        <sz val="10"/>
        <rFont val="Arial"/>
        <family val="2"/>
      </rPr>
      <t>,  tamanho máximo 15x15mm de cada quadrado, em ferro fundido com requadro (contorno nos 4 lados da grelha) em cantoneira de abas iguais em aço carbono, atendendo às normas de acessibilidade, carga máxima 1,5t, largura de 30cmxE= *15* MM. (para canaleta em passeio do ponto do ônibus na av. Amazonas)</t>
    </r>
  </si>
  <si>
    <r>
      <t>Fornecimento e instalação de grelha em malha quadriculada para canaleta em passeio, dimensões 1m x</t>
    </r>
    <r>
      <rPr>
        <b/>
        <sz val="10"/>
        <rFont val="Arial"/>
        <family val="2"/>
      </rPr>
      <t xml:space="preserve"> 0,20 m</t>
    </r>
    <r>
      <rPr>
        <sz val="10"/>
        <rFont val="Arial"/>
        <family val="2"/>
      </rPr>
      <t>,  tamanho máximo 15x15mm de cada quadrado, em ferro fundido com requadro (contorno nos 4 lados da grelha) em cantoneira de abas iguais em aço carbono, atendendo às normas de acessibilidade, carga máxima 1,5t, largura de 20cmx E= *15* MM</t>
    </r>
  </si>
  <si>
    <t>Fornecimento e instalação de grelha em malha quadriculada para canaleta em passeio, dimensões 1m x 0,20 m,  tamanho máximo 15x15mm de cada quadrado, em ferro fundido com requadro (contorno nos 4 lados da grelha) em cantoneira de abas iguais em aço carbono, atendendo às normas de acessibilidade, carga máxima 1,5t, largura de 20cmx E= *15* MM</t>
  </si>
  <si>
    <t>1,00mx20cm - metro</t>
  </si>
  <si>
    <t>01.07</t>
  </si>
  <si>
    <t>4.1.35</t>
  </si>
  <si>
    <t>4.1.36</t>
  </si>
  <si>
    <t>4.1.37</t>
  </si>
  <si>
    <t>4.1.38</t>
  </si>
  <si>
    <t>4.1.39</t>
  </si>
  <si>
    <t>4.1.40</t>
  </si>
  <si>
    <t>6.1.6</t>
  </si>
  <si>
    <t>6.1.7</t>
  </si>
  <si>
    <t>6.1.8</t>
  </si>
  <si>
    <t>6.1.9</t>
  </si>
  <si>
    <t>7.1</t>
  </si>
  <si>
    <t>7.1.1</t>
  </si>
  <si>
    <t>Coleta de águas pluviais da escada de entrada do Foyer (captação na escada do bosque)</t>
  </si>
  <si>
    <t>4.1.41</t>
  </si>
  <si>
    <t>4.1.42</t>
  </si>
  <si>
    <t>4.1.43</t>
  </si>
  <si>
    <t>4.1.44</t>
  </si>
  <si>
    <t>4.1.45</t>
  </si>
  <si>
    <t>4.1.46</t>
  </si>
  <si>
    <t>4.1.47</t>
  </si>
  <si>
    <t>Vedação de vão de passagem de tubulações na laje da platéia do auditório</t>
  </si>
  <si>
    <t>Serviço de limpeza permanente de obra e transportes de materiais na obra, durante a duração da obra (com medição proporcional ao cumprimento do cronograma previsto para o mês)</t>
  </si>
  <si>
    <t xml:space="preserve">SERVENTE COM ENCARGOS COMPLEMENTARES - mensalista </t>
  </si>
  <si>
    <t>CPU-CIVIL-025</t>
  </si>
  <si>
    <t>CPU-CIVIL-026</t>
  </si>
  <si>
    <t xml:space="preserve">Mobilização e desmobilização da obra, Administração Local (inclusive pessoal local para apoio à obra), movimentações (sejam horizontais e/ou verticais/içamentos) de materiais/equipamentos na obra e transportes/fretes , montagem e desmontagem de instalações provisórias do canteiro, sinalização em via pública(medição de 75% para mobilização e 25% na última medição) </t>
  </si>
  <si>
    <t>CONE PARA SINALIZAÇÃO/ISOLAMENTO DE ÁREAS, ALTURA 75CM , INCLUSIVE FORNECIMENTO E MOVIMENTAÇÃO</t>
  </si>
  <si>
    <t>ED-27006</t>
  </si>
  <si>
    <t>Engenheiro civil (de obra), (5 horas semanais, durante 3 meses)  (com medição proporcional ao cumprimento do cronograma previsto para o mês)</t>
  </si>
  <si>
    <t>ED-29823</t>
  </si>
  <si>
    <t>Tapume fixo de proteção para fechamento de obra em telha metálica galvanizada, tipo trapezoidal, esp. 0,5mm, com módulo na dimensão de (300x220)cm, com reaproveitamento, exclusive pintura esmalte, inclusive pontalete e fixação e portão de acesso</t>
  </si>
  <si>
    <t>Desvio de redes hidráulicas do teto da platéia do auditório (remanejamento de AP1, AP3, AP4) e reparos e melhoria da drenagem (rede à jusante do auditório) até desague na sarjeta da av. Amazonas</t>
  </si>
  <si>
    <t>ESGOTO - Desvio de redes hidráulicas do teto da platéia do auditório (remanejamento de TQ1 e TQ2) (prumada de esgoto proveniente do sanitário dos servidores e do sanitário das servidores do 2.o andar) - desvio sobre o forro do teto do 1.o andar e descida pela fachacha até lançamento na caixa de passagem no corredor externo</t>
  </si>
  <si>
    <t>4.1.48</t>
  </si>
  <si>
    <t>4.1.49</t>
  </si>
  <si>
    <t>4.1.50</t>
  </si>
  <si>
    <t>4.1.51</t>
  </si>
  <si>
    <t>4.1.52</t>
  </si>
  <si>
    <t>4.1.53</t>
  </si>
  <si>
    <t>4.1.54</t>
  </si>
  <si>
    <t>4.1.55</t>
  </si>
  <si>
    <t>4.1.56</t>
  </si>
  <si>
    <t>4.1.57</t>
  </si>
  <si>
    <t xml:space="preserve">ED-29127 </t>
  </si>
  <si>
    <t xml:space="preserve">ED-29128 </t>
  </si>
  <si>
    <t>Serviço execução de furo em concreto, armado, para elemento estrutural de laje, com diâmetro maiores que 110mm (4.1/4") e menores que 158mm(6.1/4"), exclusive fornecimento de andaime ou plataforma, para passagem de tubulações</t>
  </si>
  <si>
    <t>Serviço de furo em concreto armado, para elemento estrutural de laje, com diâmetro maiores que 158mm (6.1/4") e menores que 210mm(8.1/4"), exclusive fornecimento de andaime ou plataforma, para passagem de tububulações</t>
  </si>
  <si>
    <t>Execução de Furo em concreto ø = 10,0 mm para ancoragem de armadura</t>
  </si>
  <si>
    <t xml:space="preserve"> UN </t>
  </si>
  <si>
    <t>3º MÊS</t>
  </si>
  <si>
    <t>ED-50031</t>
  </si>
  <si>
    <r>
      <t xml:space="preserve">Fornecimento e assentamento de tubo pvc rígido, esgoto, PBV - </t>
    </r>
    <r>
      <rPr>
        <b/>
        <sz val="10"/>
        <rFont val="Arial"/>
        <family val="2"/>
      </rPr>
      <t>série normal, dn 200 mm</t>
    </r>
    <r>
      <rPr>
        <sz val="10"/>
        <rFont val="Arial"/>
        <family val="2"/>
      </rPr>
      <t xml:space="preserve"> (8"), inclusive conexões e pasta lubrificante para tubo de pvc (densidade média: 1000kg/m3) e demais materiais necessários (para águas pluviais no subsolo no nível da av. Amazonas)</t>
    </r>
  </si>
  <si>
    <t>4.1.58</t>
  </si>
  <si>
    <t>ESQUADRIAS</t>
  </si>
  <si>
    <t>Fornecimento e instalação de Fechadura em aço inox cromado, tipo bico de papagaio com cilindro, para porta de correr em vidro temperado, externa, completa</t>
  </si>
  <si>
    <t>Fornecimento de porta de correr de vidro temperado incolor de 10 mm (folha de porta que protege o acesso do Foyer para o corredor externo), inclusive roldanas e demais acessórios de fixação (Porta P5)</t>
  </si>
  <si>
    <t>fornecimento e instalação de vidro TEMPERADO LAMINADO incolor 10mm (5+5)</t>
  </si>
  <si>
    <t>12828/ORSE</t>
  </si>
  <si>
    <t>Placa cimentícia e =6mm, para fechamento da fachada (1 lado/face), juntas aparentes, fixada em estrutura metalica, inclusive Cordão delimitador para junta de placa cimentícia, Adesivo selante impermeável PU e demais dispositivos necessários à fixação, exclusive esta (fornecimento e assentamento)</t>
  </si>
  <si>
    <t>Shaft de tubulações na fachada</t>
  </si>
  <si>
    <t>CPU-RECFORO-01</t>
  </si>
  <si>
    <t>Desmontagem de uma filereira de placas do forro de madeira sem danificar o forro e com reutilização da placa</t>
  </si>
  <si>
    <t>CPU-RECFORO-02</t>
  </si>
  <si>
    <t>Montagem com recomposição de uma filereira de placas do forro de madeira sem danificar o forro</t>
  </si>
  <si>
    <t>CPU-RECFORO-03</t>
  </si>
  <si>
    <t>Broca de widia - D = 14 mm e C = 150 mm</t>
  </si>
  <si>
    <t>Barra roscada zincada ø 3/8"</t>
  </si>
  <si>
    <t>Chumbador químico de injeção</t>
  </si>
  <si>
    <t>LONA PLASTICA EXTRA FORTE PRETA, E = 200 MICRA</t>
  </si>
  <si>
    <t>00042408</t>
  </si>
  <si>
    <t>Reforço estrutural da ancoragem da estrutura metálica do forro de madeira com a substituição da ancoragem mecânica pela ancoragem química, inclusive chumbador químico, broca de wídia, barra roscada zincada ø 3/8", lona plástica extra forte e=20micras para proteção e demais elementos necessários</t>
  </si>
  <si>
    <t>09783/ORSE</t>
  </si>
  <si>
    <t>SICRO3</t>
  </si>
  <si>
    <t>M1399</t>
  </si>
  <si>
    <t>SICRO 3/DNIT Sudeste -  OUT/2023 Publicado em 24/01/2024</t>
  </si>
  <si>
    <t>3.2</t>
  </si>
  <si>
    <t>Serviços Reforço Estrutural do Forro</t>
  </si>
  <si>
    <t>02.1</t>
  </si>
  <si>
    <t>3.2.1</t>
  </si>
  <si>
    <t>3.2.2</t>
  </si>
  <si>
    <t>3.2.3</t>
  </si>
  <si>
    <t>Recomposição de Forro</t>
  </si>
  <si>
    <t>forro mineral modular acústico, cor branca ( hall de entrada do auditório, circulação)</t>
  </si>
  <si>
    <t>forro de teto em painel liso com painel de difusão acústica no  auditório (palco e plateia) mdf padrão cumaru</t>
  </si>
  <si>
    <t xml:space="preserve">ED-48459 </t>
  </si>
  <si>
    <t>00004777</t>
  </si>
  <si>
    <t>00010997</t>
  </si>
  <si>
    <t>00007584</t>
  </si>
  <si>
    <t>04332/ORSE</t>
  </si>
  <si>
    <t>ORSE adaptada</t>
  </si>
  <si>
    <t>Fornecimento e instalação de estrutura metálica para fechamento em placa cimentícia para shaft em fachada para tubulações em fachada</t>
  </si>
  <si>
    <t>CPU-CIVIL-028</t>
  </si>
  <si>
    <t>Instalações Hidráulicas - estimado</t>
  </si>
  <si>
    <t>INSTALAÇÕES HIDRÁULICAS - ESTIMADO</t>
  </si>
  <si>
    <t>Proteção da cobertura e de acesso à cobertura e proteção do acesso ao auditório - estimado</t>
  </si>
  <si>
    <t>Fornecimento de andaime metálico tubular tipo torre (locação), inclusive diagonal, barras de ligacao, sapatas ou rodizios e demais itens necessarios a montagem, inclusive Montagem e desmontagem de andaime metálico tubular tipo torre e também fornecimento/montagem/desmontagem de andaime tipo cavalete metálico (medição proporcional ao serviços executados)</t>
  </si>
  <si>
    <t>0,0470000</t>
  </si>
  <si>
    <t>0,0120000</t>
  </si>
  <si>
    <t>00038122</t>
  </si>
  <si>
    <t>0,1600000</t>
  </si>
  <si>
    <t>SINAPI ADAPTADA</t>
  </si>
  <si>
    <t>Fornecimento e aplicação de fundo preparador de paredes em reboco antigo/placa cimentícia, pós lixamento em paredes</t>
  </si>
  <si>
    <t xml:space="preserve">Fornecimento e aplicação de fundo preparador de paredes acrílico a base de água em reboco antigo/PLACA CIMENTÍCIA, pós lixamento em paredes ou tetos </t>
  </si>
  <si>
    <t>ED-9013</t>
  </si>
  <si>
    <t>Serviços de Reforço Estrutural do Forro do Auditório</t>
  </si>
  <si>
    <t>COMPOSIÇÕES DE PREÇO UNITÁRIO - RECUP. ESTRUT. FORRO</t>
  </si>
  <si>
    <t>SICOR MG ADAPTADO</t>
  </si>
  <si>
    <t xml:space="preserve"> CPU-CIVIL-029</t>
  </si>
  <si>
    <r>
      <t>Fornecimento e instalação de vidro temperado e laminado liso incolor de 10mm, em estrutura de aço e vedações/</t>
    </r>
    <r>
      <rPr>
        <b/>
        <sz val="10"/>
        <rFont val="Arial"/>
        <family val="2"/>
      </rPr>
      <t>cobertura existente</t>
    </r>
    <r>
      <rPr>
        <sz val="10"/>
        <rFont val="Arial"/>
        <family val="2"/>
      </rPr>
      <t>, inclusive silicone, fixações e acessorios  - para recomposição em estrutura de toldo existente</t>
    </r>
  </si>
  <si>
    <t>00039516</t>
  </si>
  <si>
    <t>ARAME GALVANIZADO 6 BWG, D = 5,16 MM (0,157 KG/M), OU 8 BWG, D = 4,19 MM (0,101 KG/M), OU 10 BWG, D = 3,40 MM (0,0713 KG/M)</t>
  </si>
  <si>
    <t>00039573</t>
  </si>
  <si>
    <t>PENDURAL OU REGULADOR, COM MOLA, EM ACO GALVANIZADO, PARA PERFIL TIPO T  CLICADO DE FORROS REMOVIVEL</t>
  </si>
  <si>
    <t>1,3265000</t>
  </si>
  <si>
    <t>97557 FORROMETÁLICO,PARAAMBIENTESCOMERCIAIS,INCLUSIVE ESTRUTURA DE FIXAÇÃO. AF_05/2017</t>
  </si>
  <si>
    <t>Fornecimento e instalação de Forro em fibra de vidro modulável removível,  esp.= 15 mm, modulação eixo a eixo= 625 x 625 mm, fixação com perfil tipo “T" de 15/16" em aço galvanizado em banho quente e costura dupla de fábrica, com capa de poliéster branca e 24 mm de base, acabamento de superfície com tinta vinílica à base de látex aplicada em fábrica; referência Armstrong  ou equivalente. Fixação com perfil de suspensão sobre laje de concreto existente</t>
  </si>
  <si>
    <t xml:space="preserve"> CPU-CIVIL-033</t>
  </si>
  <si>
    <t>COMPOSIÇÕES DE PREÇO UNITÁRIO - INST. ELÉTRICAS</t>
  </si>
  <si>
    <t>Fornecimento e instalação do painel de forro para revestimento do teto do auditório em chapa de MDF MaDEFibra Fire ou similar que retarda e evita a propagação de chamas em caso de incêndio, testado e aprovado pelo Instituto de Pesquisas Tecnológicas, espessura de 3,0 cm(2chapas de 1,5cm coladas), 1 face cor PRETO, furado conforme projeto de conforto acustico e controle de reverbação.  O painel será para a fixação dos painéis difusor acústico horizontais de espessura 3,0cm revestido em cumaru extra, inclusive as aberturas para encaixe dos difusores, os acessórios e as fixações, conforme modulação de projeto (palco e plateia). Os painéis serão fixados em estrutura metálica auxiliar no teto. Foi considerado cortes e perdas.</t>
  </si>
  <si>
    <t>Valor Unit.  Adotado (sem BDI)</t>
  </si>
  <si>
    <t xml:space="preserve"> CPU-CIVIL-035</t>
  </si>
  <si>
    <t>unid.mês</t>
  </si>
  <si>
    <t>LOCACAO DE CONTAINER 2,30 X 6,00 M, ALT. 2,50 M, COM 1 SANITARIO, PARA ESCRITORIO, COMPLETO, SEM DIVISORIAS INTERNAS (NAO INCLUI MOBILIZACAO/DESMOBILIZACAO)</t>
  </si>
  <si>
    <t>00010775</t>
  </si>
  <si>
    <t>INSTALAÇÕES DE MOBILIÁRIOS PARA CONTAINER TIPO ESCRITÓRIO COM SANITÁRIO</t>
  </si>
  <si>
    <t>INSTALAÇÕES DE MOBILIÁRIOS PARA CONTAINER VESTIÁRIO TIPO I</t>
  </si>
  <si>
    <t>INSTALAÇÕES DE MOBILIÁRIOS PARA CONTAINER TIPO REFEITÓRIO</t>
  </si>
  <si>
    <t>01.09.14</t>
  </si>
  <si>
    <t>01.09.24</t>
  </si>
  <si>
    <t>01.09.12</t>
  </si>
  <si>
    <t>SUDECAP/BH</t>
  </si>
  <si>
    <t xml:space="preserve"> CPU-CIVIL-036</t>
  </si>
  <si>
    <t>LOCACAO DE CONTAINER 2,30 X 6,00 M, ALT. 2,50 M, PARA ESCRITORIO, SEM DIVISORIAS INTERNAS E SEM SANITARIO (NAO INCLUI MOBILIZACAO/DESMOBILIZACAO)</t>
  </si>
  <si>
    <t>00010776</t>
  </si>
  <si>
    <t>Aluguel de container para escritório com sanitário (com um banheiro,com vaso sanitário, pia, chuveiro)/vestiário, inclusive instalação elétrica. Larg. = 2,30m. Comp. = 6,20m. Altura = 2,50m. Chapa de aço com nervura trapezoidal. Forro com isolante termo acústico. Chassi reforçado. Piso compensado naval. Incluso mesa, cadeira, arquivo, armario, mapoteca para projeto, mobiliário de vestiário e  demais mobiliários</t>
  </si>
  <si>
    <t>mobilização e desmobilização</t>
  </si>
  <si>
    <t xml:space="preserve"> CPU-CIVIL-037</t>
  </si>
  <si>
    <t>GUINDAUTO HIDRÁULICO, CAPACIDADE MÁXIMA DE CARGA 6200 KG, MOMENTO MÁXIMO DE CARGA 11,7 TM, ALCANCE MÁXIMO HORIZONTAL 9,70 M, INCLUSIVE CAMIN
HÃO TOCO PBT 16.000 KG, POTÊNCIA DE 189 CV - CHP DIURNO. AF_06/2014</t>
  </si>
  <si>
    <t xml:space="preserve"> CHP</t>
  </si>
  <si>
    <t>ED-31952</t>
  </si>
  <si>
    <t>Mobilização OU desmobilização de container, inclusive instalação e transporte com caminhão guindauto (munck)</t>
  </si>
  <si>
    <t xml:space="preserve">Mobilização E desmobilização de container, inclusive instalação e transporte com caminhão guindauto (munck)(medição de 50% para mobilização e 50% na desmobilização) 
</t>
  </si>
  <si>
    <t xml:space="preserve">Mobilização E desmobilização de container, inclusive instalação e transporte com caminhão guindauto (munck)(medição de 50% para mobilização e 50% na desmobilização) </t>
  </si>
  <si>
    <t>composição auxiliar</t>
  </si>
  <si>
    <t xml:space="preserve"> CPU-CIVIL-038</t>
  </si>
  <si>
    <t>SICOR</t>
  </si>
  <si>
    <t>Fornecimento e execução de alvenaria em bloco cerâmico (tijolo furado) 14x19x29cm , esp. 0,14 m, assentados com argamassa traço 1:2:8 (cimento, cal e areia) com preparo mecânico em betoneira</t>
  </si>
  <si>
    <t>MATED-12370</t>
  </si>
  <si>
    <t>TIJOLO CERÂMICO FURADO (TIPO: VEDAÇÃO|QUANTIDADE DE FUROS: 12|LARGURA: 14CM|COMPRIMENTO: 29CM|ALTURA: 19CM)</t>
  </si>
  <si>
    <t>ARGAMASSA TRAÇO 1:2:8 (EM VOLUME DE CIMENTO, CAL E AREIA MÉDIA ÚMIDA) PARA EMBOÇO/MASSA ÚNICA/ASSENTAMENTO DE ALVENARIA DE VEDAÇÃO, PREPARO MECÂNICO COM BETONEIRA 400 L. AF_08/2019</t>
  </si>
  <si>
    <t>SICOR adaptada</t>
  </si>
  <si>
    <t xml:space="preserve"> CPU-CIVIL-039</t>
  </si>
  <si>
    <t>ED-48459</t>
  </si>
  <si>
    <t>Demolição de alvenaria em tijolo cerâmico furado ou bloco de concreto ou tijolo maciço (qualquer tipo de bloco), inclusive o revestimento, sem reaproveitamento, inclusive afastamento e transporte vertical  (demolição medida pelo metro cúbico, antes da demolição)</t>
  </si>
  <si>
    <t>AGETOP-GO</t>
  </si>
  <si>
    <t>AGETOP GOINFRA FEV./2024</t>
  </si>
  <si>
    <t>SUDECAP/BH - JAN./2024 - publicada 26/04/2024</t>
  </si>
  <si>
    <t>CPU-Civil-040</t>
  </si>
  <si>
    <t>PASTA LUBRIFICANTE PARA TUBOS E CONEXOES COM JUNTA ELASTICA, EMBALAGEM DE *400* GR (USO EM PVC, ACO, POLIETILENO E OUTROS)</t>
  </si>
  <si>
    <t>00020078</t>
  </si>
  <si>
    <t>00000013</t>
  </si>
  <si>
    <t>insumo SUDECAP</t>
  </si>
  <si>
    <t>Fornecimento e assentamento de tubo pvc rígido, esgoto, PBV - série normal, dn 200 mm (8"), inclusive conexões e pasta lubrificante para tubo de pvc (densidade média: 1000kg/m3) e demais materiais necessários (para águas pluviais no subsolo no nível da av. Amazonas)</t>
  </si>
  <si>
    <t>CPU-Civil-041</t>
  </si>
  <si>
    <t>00000134</t>
  </si>
  <si>
    <t>GRAUTE (BASE: CIMENTÍCIACOM AREIA DE QUARTZO E ADITIVOS ESPEICIAIS| APLICAÇÃO: USO GERAL| DENSIDADE: 2.000KG/M3| RENDIMENTO*: 80SC[DE 25KG])*VALORESREFERENCIAIS APROXIMADOS -Argamassa pré-dosada composta de cimento Portland, areia de quartzo e aditivos dosados. É fornecido pronto para o uso, bastando a adição de água na proporção recomendada para se obter a consistência e resistência mecânica. Aplicação em grauteamento de máquinas e equipamentos não sujeitos à vibração, ancoragem de tirantes e chumbadores, reforço de fundações e estruturas, fixação de placas e tirantes, e outras.</t>
  </si>
  <si>
    <t>INSUMO SINAPI</t>
  </si>
  <si>
    <t>ED-8504</t>
  </si>
  <si>
    <t>LANÇAMENTO DE CONCRETO EM ESTRUTURA, INCLUSIVE TRANSPORTE ATÉ O LOCAL DE APLICAÇÃO, EXCLUSIVE APLICAÇÃO</t>
  </si>
  <si>
    <t>SICOR MG ADAPTADA</t>
  </si>
  <si>
    <t>APLICAÇÃO DE CONCRETO EM ESTRUTURA, INCLUSIVE ESPALHAMENTO,A DENSAMENTO E ACABAMENTO</t>
  </si>
  <si>
    <t>ED-8506</t>
  </si>
  <si>
    <t>HP</t>
  </si>
  <si>
    <t>BETONEIRA CAPACIDADE NOMINAL DE 400 L, CAPACIDADE DE MISTURA 280 L, MOTOR ELÉTRICO TRIFÁSICO POTÊNCIA DE 2 CV, SEM CARREGADOR - CHP DIURNO.AF_05/2023</t>
  </si>
  <si>
    <t>CPU-CIVIL-43</t>
  </si>
  <si>
    <t>CPU-CIVIL-044</t>
  </si>
  <si>
    <t>SERVIÇOS TÉCNICOS E DE APOIO</t>
  </si>
  <si>
    <t>Serviços Técnicos e de Apoio</t>
  </si>
  <si>
    <t>02.1.1</t>
  </si>
  <si>
    <t>02.1.2</t>
  </si>
  <si>
    <t>Demolições de estruturas de concreto armado para execução de instalações hidráulicas em geral</t>
  </si>
  <si>
    <t>4.1.59</t>
  </si>
  <si>
    <t>4.1.60</t>
  </si>
  <si>
    <t>4.1.61</t>
  </si>
  <si>
    <t>4.1.62</t>
  </si>
  <si>
    <t>4.1.63</t>
  </si>
  <si>
    <r>
      <t xml:space="preserve">TUBO PVC ESGOTO P/B SERIE NORMAL (NBR 5688) D= 200MM X </t>
    </r>
    <r>
      <rPr>
        <b/>
        <sz val="9"/>
        <rFont val="Arial"/>
        <family val="2"/>
      </rPr>
      <t>6M</t>
    </r>
  </si>
  <si>
    <t>barra 6M</t>
  </si>
  <si>
    <t>MASSA PREMIUM PARA TEXTURA RUSTICA DE BASE ACRILICA, COR BRANCA, USO INTERNO E EXTERNO</t>
  </si>
  <si>
    <t xml:space="preserve">KG </t>
  </si>
  <si>
    <t>00038383</t>
  </si>
  <si>
    <t>Fornecimento e aplicação de textura acrílica rústica com DESEMPENADEIRA, em fachada de múltiplos pavimentos (para placa cimentícia)</t>
  </si>
  <si>
    <t xml:space="preserve"> CPU-CIVIL-045</t>
  </si>
  <si>
    <t>Fita de LED 12V, 600 lumens/metro, temperatura de cor 6500k, proteção IP20, potência 4,8W/m, ângulo 120 graus, vida útil acima de 25.000 horas, IRC acima de 80, auto-adesiva. Marca de Referência: Save Energy. (CAIXA COM 5 METROS DE FITA)</t>
  </si>
  <si>
    <t>Reparos e Demais Serviços Complementares do Auditório  do Campus Nova Suiça  do CEFET-MG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</si>
</sst>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0.0000"/>
    <numFmt numFmtId="167" formatCode="&quot;R$&quot;\ #,##0.00"/>
    <numFmt numFmtId="168" formatCode="General_)"/>
    <numFmt numFmtId="169" formatCode="0.000000"/>
    <numFmt numFmtId="170" formatCode="0.000"/>
    <numFmt numFmtId="171" formatCode="_-* #,##0.000_-;\-* #,##0.000_-;_-* &quot;-&quot;??_-;_-@_-"/>
    <numFmt numFmtId="172" formatCode="_([$€-2]* #,##0.00_);_([$€-2]* \(#,##0.00\);_([$€-2]* &quot;-&quot;??_)"/>
    <numFmt numFmtId="173" formatCode="_(* #,##0.00_);_(* \(#,##0.00\);_(* \-??_);_(@_)"/>
    <numFmt numFmtId="174" formatCode="#,##0.000"/>
    <numFmt numFmtId="175" formatCode="_(&quot;$&quot;* #,##0.00_);_(&quot;$&quot;* \(#,##0.00\);_(&quot;$&quot;* &quot;-&quot;??_);_(@_)"/>
    <numFmt numFmtId="176" formatCode="_-* #,##0.00_-;\-* #,##0.00_-;_-* \-??_-;_-@_-"/>
    <numFmt numFmtId="177" formatCode="0.0000000"/>
    <numFmt numFmtId="178" formatCode="&quot;R$ &quot;#,##0.00"/>
    <numFmt numFmtId="179" formatCode="0.00000"/>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2"/>
      <name val="Arial"/>
      <family val="2"/>
    </font>
    <font>
      <sz val="8"/>
      <name val="Arial"/>
      <family val="2"/>
    </font>
    <font>
      <sz val="9"/>
      <name val="Arial"/>
      <family val="2"/>
    </font>
    <font>
      <sz val="10"/>
      <name val="Arial"/>
      <family val="2"/>
    </font>
    <font>
      <b/>
      <sz val="14"/>
      <name val="Arial"/>
      <family val="2"/>
    </font>
    <font>
      <b/>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Lucida Casual"/>
    </font>
    <font>
      <sz val="12"/>
      <name val="Times New Roman"/>
      <family val="1"/>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10"/>
      <name val="Calibri"/>
      <family val="2"/>
    </font>
    <font>
      <sz val="11"/>
      <color indexed="19"/>
      <name val="Calibri"/>
      <family val="2"/>
    </font>
    <font>
      <sz val="10"/>
      <name val="Courier New"/>
      <family val="3"/>
    </font>
    <font>
      <sz val="10"/>
      <name val="Helv"/>
      <charset val="204"/>
    </font>
    <font>
      <sz val="10"/>
      <name val="Arial"/>
      <family val="2"/>
    </font>
    <font>
      <b/>
      <sz val="8"/>
      <name val="Arial"/>
      <family val="2"/>
    </font>
    <font>
      <b/>
      <sz val="16"/>
      <name val="Arial"/>
      <family val="2"/>
    </font>
    <font>
      <sz val="14"/>
      <name val="Arial"/>
      <family val="2"/>
    </font>
    <font>
      <sz val="12"/>
      <name val="Arial"/>
      <family val="2"/>
    </font>
    <font>
      <sz val="9"/>
      <color indexed="81"/>
      <name val="Tahoma"/>
      <family val="2"/>
    </font>
    <font>
      <b/>
      <sz val="9"/>
      <color indexed="81"/>
      <name val="Tahoma"/>
      <family val="2"/>
    </font>
    <font>
      <u/>
      <sz val="12"/>
      <color indexed="12"/>
      <name val="Times New Roman"/>
      <family val="1"/>
    </font>
    <font>
      <sz val="10"/>
      <name val="Arial"/>
      <family val="2"/>
      <charset val="1"/>
    </font>
    <font>
      <sz val="10"/>
      <name val="Arial"/>
      <family val="2"/>
    </font>
    <font>
      <sz val="10"/>
      <name val="Arial"/>
      <family val="2"/>
    </font>
    <font>
      <b/>
      <sz val="24"/>
      <name val="Arial"/>
      <family val="2"/>
    </font>
    <font>
      <sz val="10"/>
      <name val="Arial"/>
      <family val="2"/>
    </font>
    <font>
      <sz val="11"/>
      <color theme="1"/>
      <name val="Calibri"/>
      <family val="2"/>
      <scheme val="minor"/>
    </font>
    <font>
      <sz val="11"/>
      <color rgb="FF333333"/>
      <name val="Calibri"/>
      <family val="2"/>
      <charset val="1"/>
    </font>
    <font>
      <sz val="11"/>
      <color rgb="FF000000"/>
      <name val="Calibri"/>
      <family val="2"/>
      <scheme val="minor"/>
    </font>
    <font>
      <b/>
      <sz val="10"/>
      <color rgb="FFFF0000"/>
      <name val="Arial"/>
      <family val="2"/>
    </font>
    <font>
      <sz val="11"/>
      <color rgb="FF333333"/>
      <name val="Arial"/>
      <family val="2"/>
    </font>
    <font>
      <sz val="10"/>
      <name val="Arial"/>
      <family val="2"/>
    </font>
    <font>
      <sz val="11"/>
      <color rgb="FF000000"/>
      <name val="Calibri"/>
      <family val="2"/>
    </font>
    <font>
      <sz val="8"/>
      <color indexed="8"/>
      <name val="Courier"/>
      <family val="3"/>
    </font>
    <font>
      <b/>
      <sz val="18"/>
      <color theme="3"/>
      <name val="Cambria"/>
      <family val="2"/>
      <scheme val="major"/>
    </font>
    <font>
      <sz val="11"/>
      <color rgb="FFFF0000"/>
      <name val="Calibri"/>
      <family val="2"/>
      <scheme val="minor"/>
    </font>
    <font>
      <sz val="10"/>
      <color rgb="FF00B050"/>
      <name val="Arial"/>
      <family val="2"/>
    </font>
    <font>
      <i/>
      <sz val="9"/>
      <name val="Arial"/>
      <family val="2"/>
    </font>
    <font>
      <sz val="11"/>
      <name val="Calibri"/>
      <family val="2"/>
      <scheme val="minor"/>
    </font>
    <font>
      <sz val="11"/>
      <color indexed="8"/>
      <name val="Calibri"/>
      <family val="2"/>
      <charset val="1"/>
    </font>
    <font>
      <u/>
      <sz val="11"/>
      <color theme="10"/>
      <name val="Calibri"/>
      <family val="2"/>
      <scheme val="minor"/>
    </font>
    <font>
      <sz val="10"/>
      <color indexed="8"/>
      <name val="Arial"/>
      <family val="2"/>
    </font>
    <font>
      <sz val="11"/>
      <color rgb="FF000000"/>
      <name val="Calibri"/>
      <family val="2"/>
      <charset val="1"/>
    </font>
    <font>
      <sz val="11"/>
      <name val="Arial"/>
      <family val="1"/>
    </font>
    <font>
      <sz val="1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9"/>
      <name val="Arial"/>
      <family val="2"/>
    </font>
    <font>
      <b/>
      <u/>
      <sz val="9"/>
      <name val="Arial"/>
      <family val="2"/>
    </font>
    <font>
      <sz val="11"/>
      <color rgb="FF00B050"/>
      <name val="Calibri"/>
      <family val="2"/>
      <scheme val="minor"/>
    </font>
    <font>
      <sz val="11"/>
      <color theme="5" tint="-0.499984740745262"/>
      <name val="Calibri"/>
      <family val="2"/>
      <scheme val="minor"/>
    </font>
    <font>
      <b/>
      <sz val="10"/>
      <color theme="1"/>
      <name val="Calibri"/>
      <family val="2"/>
      <scheme val="minor"/>
    </font>
    <font>
      <sz val="8"/>
      <color theme="1"/>
      <name val="Calibri"/>
      <family val="2"/>
      <scheme val="minor"/>
    </font>
    <font>
      <b/>
      <u/>
      <sz val="12"/>
      <name val="Arial"/>
      <family val="2"/>
    </font>
    <font>
      <b/>
      <sz val="11"/>
      <name val="Calibri"/>
      <family val="2"/>
      <scheme val="minor"/>
    </font>
    <font>
      <b/>
      <u/>
      <sz val="11"/>
      <name val="Calibri"/>
      <family val="2"/>
      <scheme val="minor"/>
    </font>
    <font>
      <sz val="8"/>
      <name val="Arial"/>
      <family val="2"/>
    </font>
    <font>
      <sz val="10"/>
      <name val="Arial"/>
      <family val="2"/>
    </font>
    <font>
      <u/>
      <sz val="10"/>
      <color indexed="12"/>
      <name val="Arial"/>
      <family val="2"/>
    </font>
    <font>
      <sz val="10"/>
      <color theme="5" tint="-0.499984740745262"/>
      <name val="Arial"/>
      <family val="2"/>
    </font>
    <font>
      <sz val="11"/>
      <name val="Calibri"/>
      <family val="2"/>
      <charset val="1"/>
    </font>
    <font>
      <b/>
      <sz val="9"/>
      <name val="Arial"/>
      <family val="2"/>
      <charset val="1"/>
    </font>
    <font>
      <sz val="9"/>
      <name val="Arial"/>
      <family val="2"/>
      <charset val="1"/>
    </font>
    <font>
      <i/>
      <sz val="9"/>
      <name val="Arial"/>
      <family val="2"/>
      <charset val="1"/>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theme="6"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rgb="FFFFFF00"/>
        <bgColor indexed="64"/>
      </patternFill>
    </fill>
    <fill>
      <patternFill patternType="solid">
        <fgColor indexed="9"/>
        <bgColor indexed="8"/>
      </patternFill>
    </fill>
    <fill>
      <patternFill patternType="solid">
        <fgColor theme="0" tint="-0.14999847407452621"/>
        <bgColor indexed="64"/>
      </patternFill>
    </fill>
    <fill>
      <patternFill patternType="solid">
        <fgColor theme="7" tint="0.59999389629810485"/>
        <bgColor indexed="64"/>
      </patternFill>
    </fill>
    <fill>
      <patternFill patternType="solid">
        <fgColor indexed="26"/>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2"/>
        <bgColor indexed="27"/>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rgb="FFD9D9D9"/>
        <bgColor rgb="FFDBDBDB"/>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right style="medium">
        <color indexed="64"/>
      </right>
      <top/>
      <bottom style="medium">
        <color indexed="64"/>
      </bottom>
      <diagonal/>
    </border>
    <border>
      <left style="hair">
        <color indexed="55"/>
      </left>
      <right style="hair">
        <color indexed="55"/>
      </right>
      <top style="hair">
        <color indexed="55"/>
      </top>
      <bottom style="hair">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s>
  <cellStyleXfs count="1118">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53" fillId="28" borderId="0" applyNumberFormat="0" applyBorder="0" applyAlignment="0" applyProtection="0"/>
    <xf numFmtId="0" fontId="53" fillId="9" borderId="0" applyNumberFormat="0" applyBorder="0" applyAlignment="0" applyProtection="0"/>
    <xf numFmtId="0" fontId="13" fillId="10" borderId="0" applyNumberFormat="0" applyBorder="0" applyAlignment="0" applyProtection="0"/>
    <xf numFmtId="0" fontId="53" fillId="29" borderId="0" applyNumberFormat="0" applyBorder="0" applyAlignment="0" applyProtection="0"/>
    <xf numFmtId="0" fontId="53" fillId="7" borderId="0" applyNumberFormat="0" applyBorder="0" applyAlignment="0" applyProtection="0"/>
    <xf numFmtId="0" fontId="13" fillId="11" borderId="0" applyNumberFormat="0" applyBorder="0" applyAlignment="0" applyProtection="0"/>
    <xf numFmtId="0" fontId="53" fillId="30" borderId="0" applyNumberFormat="0" applyBorder="0" applyAlignment="0" applyProtection="0"/>
    <xf numFmtId="0" fontId="53" fillId="11" borderId="0" applyNumberFormat="0" applyBorder="0" applyAlignment="0" applyProtection="0"/>
    <xf numFmtId="0" fontId="13" fillId="7" borderId="0" applyNumberFormat="0" applyBorder="0" applyAlignment="0" applyProtection="0"/>
    <xf numFmtId="0" fontId="53" fillId="31" borderId="0" applyNumberFormat="0" applyBorder="0" applyAlignment="0" applyProtection="0"/>
    <xf numFmtId="0" fontId="53" fillId="9" borderId="0" applyNumberFormat="0" applyBorder="0" applyAlignment="0" applyProtection="0"/>
    <xf numFmtId="0" fontId="13" fillId="6" borderId="0" applyNumberFormat="0" applyBorder="0" applyAlignment="0" applyProtection="0"/>
    <xf numFmtId="0" fontId="53" fillId="32" borderId="0" applyNumberFormat="0" applyBorder="0" applyAlignment="0" applyProtection="0"/>
    <xf numFmtId="0" fontId="13" fillId="11" borderId="0" applyNumberFormat="0" applyBorder="0" applyAlignment="0" applyProtection="0"/>
    <xf numFmtId="0" fontId="53" fillId="33"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53" fillId="34" borderId="0" applyNumberFormat="0" applyBorder="0" applyAlignment="0" applyProtection="0"/>
    <xf numFmtId="0" fontId="53" fillId="9" borderId="0" applyNumberFormat="0" applyBorder="0" applyAlignment="0" applyProtection="0"/>
    <xf numFmtId="0" fontId="13" fillId="10" borderId="0" applyNumberFormat="0" applyBorder="0" applyAlignment="0" applyProtection="0"/>
    <xf numFmtId="0" fontId="53" fillId="35" borderId="0" applyNumberFormat="0" applyBorder="0" applyAlignment="0" applyProtection="0"/>
    <xf numFmtId="0" fontId="13" fillId="14" borderId="0" applyNumberFormat="0" applyBorder="0" applyAlignment="0" applyProtection="0"/>
    <xf numFmtId="0" fontId="53" fillId="36" borderId="0" applyNumberFormat="0" applyBorder="0" applyAlignment="0" applyProtection="0"/>
    <xf numFmtId="0" fontId="53" fillId="11" borderId="0" applyNumberFormat="0" applyBorder="0" applyAlignment="0" applyProtection="0"/>
    <xf numFmtId="0" fontId="13" fillId="3" borderId="0" applyNumberFormat="0" applyBorder="0" applyAlignment="0" applyProtection="0"/>
    <xf numFmtId="0" fontId="53" fillId="37" borderId="0" applyNumberFormat="0" applyBorder="0" applyAlignment="0" applyProtection="0"/>
    <xf numFmtId="0" fontId="53" fillId="9" borderId="0" applyNumberFormat="0" applyBorder="0" applyAlignment="0" applyProtection="0"/>
    <xf numFmtId="0" fontId="13" fillId="6" borderId="0" applyNumberFormat="0" applyBorder="0" applyAlignment="0" applyProtection="0"/>
    <xf numFmtId="0" fontId="53" fillId="38" borderId="0" applyNumberFormat="0" applyBorder="0" applyAlignment="0" applyProtection="0"/>
    <xf numFmtId="0" fontId="13" fillId="11" borderId="0" applyNumberFormat="0" applyBorder="0" applyAlignment="0" applyProtection="0"/>
    <xf numFmtId="0" fontId="53" fillId="39" borderId="0" applyNumberFormat="0" applyBorder="0" applyAlignment="0" applyProtection="0"/>
    <xf numFmtId="0" fontId="53" fillId="7"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13"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9" borderId="0" applyNumberFormat="0" applyBorder="0" applyAlignment="0" applyProtection="0"/>
    <xf numFmtId="0" fontId="20" fillId="3" borderId="0" applyNumberFormat="0" applyBorder="0" applyAlignment="0" applyProtection="0"/>
    <xf numFmtId="0" fontId="15" fillId="6" borderId="0" applyNumberFormat="0" applyBorder="0" applyAlignment="0" applyProtection="0"/>
    <xf numFmtId="0" fontId="16" fillId="9" borderId="1" applyNumberFormat="0" applyAlignment="0" applyProtection="0"/>
    <xf numFmtId="0" fontId="36" fillId="23" borderId="1" applyNumberFormat="0" applyAlignment="0" applyProtection="0"/>
    <xf numFmtId="0" fontId="17" fillId="24" borderId="2" applyNumberFormat="0" applyAlignment="0" applyProtection="0"/>
    <xf numFmtId="0" fontId="23" fillId="0" borderId="4" applyNumberFormat="0" applyFill="0" applyAlignment="0" applyProtection="0"/>
    <xf numFmtId="0" fontId="17" fillId="24" borderId="2" applyNumberFormat="0" applyAlignment="0" applyProtection="0"/>
    <xf numFmtId="0" fontId="14" fillId="25" borderId="0" applyNumberFormat="0" applyBorder="0" applyAlignment="0" applyProtection="0"/>
    <xf numFmtId="0" fontId="14" fillId="19" borderId="0" applyNumberFormat="0" applyBorder="0" applyAlignment="0" applyProtection="0"/>
    <xf numFmtId="0" fontId="14" fillId="13" borderId="0" applyNumberFormat="0" applyBorder="0" applyAlignment="0" applyProtection="0"/>
    <xf numFmtId="0" fontId="14" fillId="26"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9" fillId="14" borderId="1" applyNumberFormat="0" applyAlignment="0" applyProtection="0"/>
    <xf numFmtId="0" fontId="39" fillId="0" borderId="0"/>
    <xf numFmtId="0" fontId="24" fillId="0" borderId="0" applyNumberFormat="0" applyFill="0" applyBorder="0" applyAlignment="0" applyProtection="0"/>
    <xf numFmtId="0" fontId="15" fillId="4"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47" fillId="0" borderId="0" applyNumberFormat="0" applyFill="0" applyBorder="0" applyAlignment="0" applyProtection="0">
      <alignment vertical="top"/>
      <protection locked="0"/>
    </xf>
    <xf numFmtId="0" fontId="20" fillId="5" borderId="0" applyNumberFormat="0" applyBorder="0" applyAlignment="0" applyProtection="0"/>
    <xf numFmtId="0" fontId="19" fillId="7" borderId="1" applyNumberFormat="0" applyAlignment="0" applyProtection="0"/>
    <xf numFmtId="0" fontId="18" fillId="0" borderId="3" applyNumberFormat="0" applyFill="0" applyAlignment="0" applyProtection="0"/>
    <xf numFmtId="164" fontId="40" fillId="0" borderId="0" applyFont="0" applyFill="0" applyBorder="0" applyAlignment="0" applyProtection="0"/>
    <xf numFmtId="164" fontId="10" fillId="0" borderId="0" applyFont="0" applyFill="0" applyBorder="0" applyAlignment="0" applyProtection="0"/>
    <xf numFmtId="44" fontId="10" fillId="0" borderId="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49" fillId="0" borderId="0" applyFont="0" applyFill="0" applyBorder="0" applyAlignment="0" applyProtection="0"/>
    <xf numFmtId="164" fontId="10" fillId="0" borderId="0" applyFont="0" applyFill="0" applyBorder="0" applyAlignment="0" applyProtection="0"/>
    <xf numFmtId="164" fontId="50" fillId="0" borderId="0" applyFont="0" applyFill="0" applyBorder="0" applyAlignment="0" applyProtection="0"/>
    <xf numFmtId="164" fontId="52" fillId="0" borderId="0" applyFont="0" applyFill="0" applyBorder="0" applyAlignment="0" applyProtection="0"/>
    <xf numFmtId="164" fontId="49" fillId="0" borderId="0" applyFont="0" applyFill="0" applyBorder="0" applyAlignment="0" applyProtection="0"/>
    <xf numFmtId="164" fontId="10" fillId="0" borderId="0" applyFont="0" applyFill="0" applyBorder="0" applyAlignment="0" applyProtection="0"/>
    <xf numFmtId="164" fontId="50" fillId="0" borderId="0" applyFont="0" applyFill="0" applyBorder="0" applyAlignment="0" applyProtection="0"/>
    <xf numFmtId="164" fontId="52" fillId="0" borderId="0" applyFont="0" applyFill="0" applyBorder="0" applyAlignment="0" applyProtection="0"/>
    <xf numFmtId="44" fontId="13" fillId="0" borderId="0" applyFont="0" applyFill="0" applyBorder="0" applyAlignment="0" applyProtection="0"/>
    <xf numFmtId="166" fontId="10" fillId="0" borderId="0" applyFont="0" applyFill="0" applyBorder="0" applyAlignment="0" applyProtection="0"/>
    <xf numFmtId="164" fontId="5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10" fillId="0" borderId="0" applyFill="0" applyBorder="0" applyAlignment="0" applyProtection="0"/>
    <xf numFmtId="44" fontId="53" fillId="0" borderId="0" applyFont="0" applyFill="0" applyBorder="0" applyAlignment="0" applyProtection="0"/>
    <xf numFmtId="44" fontId="10" fillId="0" borderId="0" applyFill="0" applyBorder="0" applyAlignment="0" applyProtection="0"/>
    <xf numFmtId="44" fontId="53" fillId="0" borderId="0" applyFont="0" applyFill="0" applyBorder="0" applyAlignment="0" applyProtection="0"/>
    <xf numFmtId="44" fontId="10" fillId="0" borderId="0" quotePrefix="1" applyFont="0" applyFill="0" applyBorder="0" applyAlignment="0">
      <protection locked="0"/>
    </xf>
    <xf numFmtId="164" fontId="30" fillId="0" borderId="0" applyFont="0" applyFill="0" applyBorder="0" applyAlignment="0" applyProtection="0"/>
    <xf numFmtId="44" fontId="54" fillId="0" borderId="0" applyFont="0" applyFill="0" applyBorder="0" applyAlignment="0" applyProtection="0"/>
    <xf numFmtId="0" fontId="37" fillId="14" borderId="0" applyNumberFormat="0" applyBorder="0" applyAlignment="0" applyProtection="0"/>
    <xf numFmtId="0" fontId="21" fillId="14" borderId="0" applyNumberFormat="0" applyBorder="0" applyAlignment="0" applyProtection="0"/>
    <xf numFmtId="0" fontId="30" fillId="0" borderId="0"/>
    <xf numFmtId="0" fontId="53" fillId="0" borderId="0"/>
    <xf numFmtId="0" fontId="53" fillId="0" borderId="0"/>
    <xf numFmtId="0" fontId="53" fillId="0" borderId="0"/>
    <xf numFmtId="0" fontId="53" fillId="0" borderId="0"/>
    <xf numFmtId="0" fontId="54" fillId="0" borderId="0"/>
    <xf numFmtId="0" fontId="53" fillId="0" borderId="0"/>
    <xf numFmtId="0" fontId="10" fillId="0" borderId="0"/>
    <xf numFmtId="0" fontId="10" fillId="0" borderId="0"/>
    <xf numFmtId="0" fontId="49" fillId="0" borderId="0"/>
    <xf numFmtId="0" fontId="10" fillId="0" borderId="0"/>
    <xf numFmtId="0" fontId="50" fillId="0" borderId="0"/>
    <xf numFmtId="0" fontId="52" fillId="0" borderId="0"/>
    <xf numFmtId="0" fontId="10" fillId="0" borderId="0"/>
    <xf numFmtId="0" fontId="53" fillId="0" borderId="0"/>
    <xf numFmtId="0" fontId="53" fillId="0" borderId="0"/>
    <xf numFmtId="0" fontId="53" fillId="0" borderId="0"/>
    <xf numFmtId="0" fontId="10" fillId="0" borderId="0"/>
    <xf numFmtId="0" fontId="10" fillId="0" borderId="0"/>
    <xf numFmtId="0" fontId="10" fillId="0" borderId="0"/>
    <xf numFmtId="0" fontId="10" fillId="0" borderId="0"/>
    <xf numFmtId="0" fontId="55" fillId="0" borderId="0"/>
    <xf numFmtId="168" fontId="38" fillId="0" borderId="0"/>
    <xf numFmtId="168" fontId="38" fillId="0" borderId="0"/>
    <xf numFmtId="168" fontId="38" fillId="0" borderId="0"/>
    <xf numFmtId="0" fontId="55" fillId="0" borderId="0"/>
    <xf numFmtId="0" fontId="53" fillId="0" borderId="0"/>
    <xf numFmtId="0" fontId="53" fillId="0" borderId="0"/>
    <xf numFmtId="0" fontId="10" fillId="0" borderId="0"/>
    <xf numFmtId="0" fontId="30" fillId="0" borderId="0"/>
    <xf numFmtId="0" fontId="10" fillId="0" borderId="0"/>
    <xf numFmtId="0" fontId="53" fillId="0" borderId="0"/>
    <xf numFmtId="0" fontId="30" fillId="0" borderId="0"/>
    <xf numFmtId="0" fontId="10" fillId="0" borderId="0"/>
    <xf numFmtId="0" fontId="10" fillId="0" borderId="0"/>
    <xf numFmtId="0" fontId="10" fillId="0" borderId="0"/>
    <xf numFmtId="0" fontId="10" fillId="0" borderId="0"/>
    <xf numFmtId="168" fontId="38" fillId="0" borderId="0"/>
    <xf numFmtId="0" fontId="53" fillId="0" borderId="0"/>
    <xf numFmtId="0" fontId="53" fillId="0" borderId="0"/>
    <xf numFmtId="168" fontId="38" fillId="0" borderId="0"/>
    <xf numFmtId="0" fontId="53" fillId="0" borderId="0"/>
    <xf numFmtId="0" fontId="53" fillId="0" borderId="0"/>
    <xf numFmtId="0" fontId="53" fillId="0" borderId="0"/>
    <xf numFmtId="0" fontId="53" fillId="0" borderId="0"/>
    <xf numFmtId="0" fontId="10"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0" fillId="11" borderId="8" applyNumberFormat="0" applyFont="0" applyAlignment="0" applyProtection="0"/>
    <xf numFmtId="0" fontId="13" fillId="40" borderId="50" applyNumberFormat="0" applyFont="0" applyAlignment="0" applyProtection="0"/>
    <xf numFmtId="0" fontId="10" fillId="11" borderId="8"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0" fillId="11" borderId="8"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5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40" borderId="50" applyNumberFormat="0" applyFont="0" applyAlignment="0" applyProtection="0"/>
    <xf numFmtId="0" fontId="13" fillId="40" borderId="9" applyNumberFormat="0" applyFont="0" applyAlignment="0" applyProtection="0"/>
    <xf numFmtId="0" fontId="13" fillId="11" borderId="8" applyNumberFormat="0" applyFont="0" applyAlignment="0" applyProtection="0"/>
    <xf numFmtId="0" fontId="22" fillId="9" borderId="10" applyNumberFormat="0" applyAlignment="0" applyProtection="0"/>
    <xf numFmtId="9" fontId="30"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0"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30" fillId="0" borderId="0" applyFont="0" applyFill="0" applyBorder="0" applyAlignment="0" applyProtection="0"/>
    <xf numFmtId="0" fontId="22" fillId="23" borderId="10" applyNumberFormat="0" applyAlignment="0" applyProtection="0"/>
    <xf numFmtId="165" fontId="49"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3" fillId="0" borderId="0" applyFont="0" applyFill="0" applyBorder="0" applyAlignment="0" applyProtection="0"/>
    <xf numFmtId="165" fontId="3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43" fontId="10" fillId="0" borderId="0" applyFill="0" applyBorder="0" applyAlignment="0" applyProtection="0"/>
    <xf numFmtId="165" fontId="10" fillId="0" borderId="0" applyFont="0" applyFill="0" applyBorder="0" applyAlignment="0" applyProtection="0"/>
    <xf numFmtId="43" fontId="10" fillId="0" borderId="0" applyFill="0" applyBorder="0" applyAlignment="0" applyProtection="0"/>
    <xf numFmtId="165" fontId="10" fillId="0" borderId="0" applyFont="0" applyFill="0" applyBorder="0" applyAlignment="0" applyProtection="0"/>
    <xf numFmtId="43" fontId="10" fillId="0" borderId="0" applyFill="0" applyBorder="0" applyAlignment="0" applyProtection="0"/>
    <xf numFmtId="43" fontId="53" fillId="0" borderId="0" applyFont="0" applyFill="0" applyBorder="0" applyAlignment="0" applyProtection="0"/>
    <xf numFmtId="165" fontId="53" fillId="0" borderId="0" applyFont="0" applyFill="0" applyBorder="0" applyAlignment="0" applyProtection="0"/>
    <xf numFmtId="43" fontId="10" fillId="0" borderId="0" applyFill="0" applyBorder="0" applyAlignment="0" applyProtection="0"/>
    <xf numFmtId="43" fontId="53" fillId="0" borderId="0" applyFont="0" applyFill="0" applyBorder="0" applyAlignment="0" applyProtection="0"/>
    <xf numFmtId="165" fontId="4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9" fillId="0" borderId="0" applyFont="0" applyFill="0" applyBorder="0" applyAlignment="0" applyProtection="0"/>
    <xf numFmtId="165" fontId="10" fillId="0" borderId="0" applyFont="0" applyFill="0" applyBorder="0" applyAlignment="0" applyProtection="0"/>
    <xf numFmtId="165" fontId="50" fillId="0" borderId="0" applyFont="0" applyFill="0" applyBorder="0" applyAlignment="0" applyProtection="0"/>
    <xf numFmtId="165" fontId="52" fillId="0" borderId="0" applyFont="0" applyFill="0" applyBorder="0" applyAlignment="0" applyProtection="0"/>
    <xf numFmtId="0" fontId="31" fillId="0" borderId="0" applyNumberFormat="0" applyFill="0" applyBorder="0" applyAlignment="0" applyProtection="0"/>
    <xf numFmtId="0" fontId="48" fillId="0" borderId="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33" fillId="0" borderId="11" applyNumberFormat="0" applyFill="0" applyAlignment="0" applyProtection="0"/>
    <xf numFmtId="0" fontId="34" fillId="0" borderId="12" applyNumberFormat="0" applyFill="0" applyAlignment="0" applyProtection="0"/>
    <xf numFmtId="0" fontId="35" fillId="0" borderId="13"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0" fontId="29" fillId="0" borderId="14" applyNumberFormat="0" applyFill="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3" fillId="0" borderId="0" applyNumberFormat="0" applyFill="0" applyBorder="0" applyAlignment="0" applyProtection="0"/>
    <xf numFmtId="43" fontId="58" fillId="0" borderId="0" applyFont="0" applyFill="0" applyBorder="0" applyAlignment="0" applyProtection="0"/>
    <xf numFmtId="0" fontId="59"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172" fontId="31" fillId="0" borderId="0"/>
    <xf numFmtId="172" fontId="13" fillId="2" borderId="0" applyNumberFormat="0" applyBorder="0" applyAlignment="0" applyProtection="0"/>
    <xf numFmtId="172" fontId="13" fillId="2"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4" borderId="0" applyNumberFormat="0" applyBorder="0" applyAlignment="0" applyProtection="0"/>
    <xf numFmtId="172" fontId="13" fillId="4" borderId="0" applyNumberFormat="0" applyBorder="0" applyAlignment="0" applyProtection="0"/>
    <xf numFmtId="172" fontId="13" fillId="5" borderId="0" applyNumberFormat="0" applyBorder="0" applyAlignment="0" applyProtection="0"/>
    <xf numFmtId="172" fontId="13" fillId="5" borderId="0" applyNumberFormat="0" applyBorder="0" applyAlignment="0" applyProtection="0"/>
    <xf numFmtId="172" fontId="13" fillId="6" borderId="0" applyNumberFormat="0" applyBorder="0" applyAlignment="0" applyProtection="0"/>
    <xf numFmtId="172" fontId="13" fillId="6" borderId="0" applyNumberFormat="0" applyBorder="0" applyAlignment="0" applyProtection="0"/>
    <xf numFmtId="172" fontId="13" fillId="7" borderId="0" applyNumberFormat="0" applyBorder="0" applyAlignment="0" applyProtection="0"/>
    <xf numFmtId="172" fontId="13" fillId="7" borderId="0" applyNumberFormat="0" applyBorder="0" applyAlignment="0" applyProtection="0"/>
    <xf numFmtId="172" fontId="13" fillId="2" borderId="0" applyNumberFormat="0" applyBorder="0" applyAlignment="0" applyProtection="0"/>
    <xf numFmtId="172" fontId="13" fillId="2" borderId="0" applyNumberFormat="0" applyBorder="0" applyAlignment="0" applyProtection="0"/>
    <xf numFmtId="172" fontId="13" fillId="3" borderId="0" applyNumberFormat="0" applyBorder="0" applyAlignment="0" applyProtection="0"/>
    <xf numFmtId="172" fontId="13" fillId="3" borderId="0" applyNumberFormat="0" applyBorder="0" applyAlignment="0" applyProtection="0"/>
    <xf numFmtId="172" fontId="13" fillId="4" borderId="0" applyNumberFormat="0" applyBorder="0" applyAlignment="0" applyProtection="0"/>
    <xf numFmtId="172" fontId="13" fillId="4" borderId="0" applyNumberFormat="0" applyBorder="0" applyAlignment="0" applyProtection="0"/>
    <xf numFmtId="172" fontId="13" fillId="5" borderId="0" applyNumberFormat="0" applyBorder="0" applyAlignment="0" applyProtection="0"/>
    <xf numFmtId="172" fontId="13" fillId="5" borderId="0" applyNumberFormat="0" applyBorder="0" applyAlignment="0" applyProtection="0"/>
    <xf numFmtId="172" fontId="13" fillId="6" borderId="0" applyNumberFormat="0" applyBorder="0" applyAlignment="0" applyProtection="0"/>
    <xf numFmtId="172" fontId="13" fillId="6" borderId="0" applyNumberFormat="0" applyBorder="0" applyAlignment="0" applyProtection="0"/>
    <xf numFmtId="172" fontId="13" fillId="7" borderId="0" applyNumberFormat="0" applyBorder="0" applyAlignment="0" applyProtection="0"/>
    <xf numFmtId="172" fontId="13" fillId="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172" fontId="13" fillId="8" borderId="0" applyNumberFormat="0" applyBorder="0" applyAlignment="0" applyProtection="0"/>
    <xf numFmtId="172" fontId="13" fillId="8" borderId="0" applyNumberFormat="0" applyBorder="0" applyAlignment="0" applyProtection="0"/>
    <xf numFmtId="172" fontId="13" fillId="10" borderId="0" applyNumberFormat="0" applyBorder="0" applyAlignment="0" applyProtection="0"/>
    <xf numFmtId="172" fontId="13" fillId="10" borderId="0" applyNumberFormat="0" applyBorder="0" applyAlignment="0" applyProtection="0"/>
    <xf numFmtId="172" fontId="13" fillId="12" borderId="0" applyNumberFormat="0" applyBorder="0" applyAlignment="0" applyProtection="0"/>
    <xf numFmtId="172" fontId="13" fillId="12" borderId="0" applyNumberFormat="0" applyBorder="0" applyAlignment="0" applyProtection="0"/>
    <xf numFmtId="172" fontId="13" fillId="5" borderId="0" applyNumberFormat="0" applyBorder="0" applyAlignment="0" applyProtection="0"/>
    <xf numFmtId="172" fontId="13" fillId="5" borderId="0" applyNumberFormat="0" applyBorder="0" applyAlignment="0" applyProtection="0"/>
    <xf numFmtId="172" fontId="13" fillId="8" borderId="0" applyNumberFormat="0" applyBorder="0" applyAlignment="0" applyProtection="0"/>
    <xf numFmtId="172" fontId="13" fillId="8" borderId="0" applyNumberFormat="0" applyBorder="0" applyAlignment="0" applyProtection="0"/>
    <xf numFmtId="172" fontId="13" fillId="13" borderId="0" applyNumberFormat="0" applyBorder="0" applyAlignment="0" applyProtection="0"/>
    <xf numFmtId="172" fontId="13" fillId="13" borderId="0" applyNumberFormat="0" applyBorder="0" applyAlignment="0" applyProtection="0"/>
    <xf numFmtId="172" fontId="13" fillId="8" borderId="0" applyNumberFormat="0" applyBorder="0" applyAlignment="0" applyProtection="0"/>
    <xf numFmtId="172" fontId="13" fillId="8" borderId="0" applyNumberFormat="0" applyBorder="0" applyAlignment="0" applyProtection="0"/>
    <xf numFmtId="172" fontId="13" fillId="10" borderId="0" applyNumberFormat="0" applyBorder="0" applyAlignment="0" applyProtection="0"/>
    <xf numFmtId="172" fontId="13" fillId="10" borderId="0" applyNumberFormat="0" applyBorder="0" applyAlignment="0" applyProtection="0"/>
    <xf numFmtId="172" fontId="13" fillId="12" borderId="0" applyNumberFormat="0" applyBorder="0" applyAlignment="0" applyProtection="0"/>
    <xf numFmtId="172" fontId="13" fillId="12" borderId="0" applyNumberFormat="0" applyBorder="0" applyAlignment="0" applyProtection="0"/>
    <xf numFmtId="172" fontId="13" fillId="5" borderId="0" applyNumberFormat="0" applyBorder="0" applyAlignment="0" applyProtection="0"/>
    <xf numFmtId="172" fontId="13" fillId="5" borderId="0" applyNumberFormat="0" applyBorder="0" applyAlignment="0" applyProtection="0"/>
    <xf numFmtId="172" fontId="13" fillId="8" borderId="0" applyNumberFormat="0" applyBorder="0" applyAlignment="0" applyProtection="0"/>
    <xf numFmtId="172" fontId="13" fillId="8" borderId="0" applyNumberFormat="0" applyBorder="0" applyAlignment="0" applyProtection="0"/>
    <xf numFmtId="172" fontId="13" fillId="13" borderId="0" applyNumberFormat="0" applyBorder="0" applyAlignment="0" applyProtection="0"/>
    <xf numFmtId="172" fontId="13" fillId="1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172" fontId="14" fillId="15" borderId="0" applyNumberFormat="0" applyBorder="0" applyAlignment="0" applyProtection="0"/>
    <xf numFmtId="172" fontId="14" fillId="10" borderId="0" applyNumberFormat="0" applyBorder="0" applyAlignment="0" applyProtection="0"/>
    <xf numFmtId="172" fontId="14" fillId="12" borderId="0" applyNumberFormat="0" applyBorder="0" applyAlignment="0" applyProtection="0"/>
    <xf numFmtId="172" fontId="14" fillId="16" borderId="0" applyNumberFormat="0" applyBorder="0" applyAlignment="0" applyProtection="0"/>
    <xf numFmtId="172" fontId="14" fillId="17" borderId="0" applyNumberFormat="0" applyBorder="0" applyAlignment="0" applyProtection="0"/>
    <xf numFmtId="172" fontId="14" fillId="18" borderId="0" applyNumberFormat="0" applyBorder="0" applyAlignment="0" applyProtection="0"/>
    <xf numFmtId="172" fontId="14" fillId="15" borderId="0" applyNumberFormat="0" applyBorder="0" applyAlignment="0" applyProtection="0"/>
    <xf numFmtId="172" fontId="14" fillId="10" borderId="0" applyNumberFormat="0" applyBorder="0" applyAlignment="0" applyProtection="0"/>
    <xf numFmtId="172" fontId="14" fillId="12" borderId="0" applyNumberFormat="0" applyBorder="0" applyAlignment="0" applyProtection="0"/>
    <xf numFmtId="172" fontId="14" fillId="16" borderId="0" applyNumberFormat="0" applyBorder="0" applyAlignment="0" applyProtection="0"/>
    <xf numFmtId="172" fontId="14" fillId="17" borderId="0" applyNumberFormat="0" applyBorder="0" applyAlignment="0" applyProtection="0"/>
    <xf numFmtId="172" fontId="14" fillId="18" borderId="0" applyNumberFormat="0" applyBorder="0" applyAlignment="0" applyProtection="0"/>
    <xf numFmtId="172" fontId="14" fillId="20" borderId="0" applyNumberFormat="0" applyBorder="0" applyAlignment="0" applyProtection="0"/>
    <xf numFmtId="172" fontId="14" fillId="21" borderId="0" applyNumberFormat="0" applyBorder="0" applyAlignment="0" applyProtection="0"/>
    <xf numFmtId="172" fontId="14" fillId="22" borderId="0" applyNumberFormat="0" applyBorder="0" applyAlignment="0" applyProtection="0"/>
    <xf numFmtId="172" fontId="14" fillId="16" borderId="0" applyNumberFormat="0" applyBorder="0" applyAlignment="0" applyProtection="0"/>
    <xf numFmtId="172" fontId="14" fillId="17" borderId="0" applyNumberFormat="0" applyBorder="0" applyAlignment="0" applyProtection="0"/>
    <xf numFmtId="172" fontId="14" fillId="19" borderId="0" applyNumberFormat="0" applyBorder="0" applyAlignment="0" applyProtection="0"/>
    <xf numFmtId="172" fontId="20" fillId="3" borderId="0" applyNumberFormat="0" applyBorder="0" applyAlignment="0" applyProtection="0"/>
    <xf numFmtId="172" fontId="26" fillId="0" borderId="5" applyNumberFormat="0" applyFill="0" applyAlignment="0" applyProtection="0"/>
    <xf numFmtId="172" fontId="27" fillId="0" borderId="6" applyNumberFormat="0" applyFill="0" applyAlignment="0" applyProtection="0"/>
    <xf numFmtId="172" fontId="28" fillId="0" borderId="7" applyNumberFormat="0" applyFill="0" applyAlignment="0" applyProtection="0"/>
    <xf numFmtId="172" fontId="28" fillId="0" borderId="0" applyNumberFormat="0" applyFill="0" applyBorder="0" applyAlignment="0" applyProtection="0"/>
    <xf numFmtId="172" fontId="16" fillId="9" borderId="1" applyNumberFormat="0" applyAlignment="0" applyProtection="0"/>
    <xf numFmtId="172" fontId="18" fillId="0" borderId="3" applyNumberFormat="0" applyFill="0" applyAlignment="0" applyProtection="0"/>
    <xf numFmtId="0" fontId="18" fillId="0" borderId="3" applyNumberFormat="0" applyFill="0" applyAlignment="0" applyProtection="0"/>
    <xf numFmtId="172" fontId="17" fillId="24" borderId="2" applyNumberFormat="0" applyAlignment="0" applyProtection="0"/>
    <xf numFmtId="172" fontId="14" fillId="20" borderId="0" applyNumberFormat="0" applyBorder="0" applyAlignment="0" applyProtection="0"/>
    <xf numFmtId="172" fontId="14" fillId="21" borderId="0" applyNumberFormat="0" applyBorder="0" applyAlignment="0" applyProtection="0"/>
    <xf numFmtId="172" fontId="14" fillId="22" borderId="0" applyNumberFormat="0" applyBorder="0" applyAlignment="0" applyProtection="0"/>
    <xf numFmtId="172" fontId="14" fillId="16" borderId="0" applyNumberFormat="0" applyBorder="0" applyAlignment="0" applyProtection="0"/>
    <xf numFmtId="172" fontId="14" fillId="17" borderId="0" applyNumberFormat="0" applyBorder="0" applyAlignment="0" applyProtection="0"/>
    <xf numFmtId="172" fontId="14" fillId="19" borderId="0" applyNumberFormat="0" applyBorder="0" applyAlignment="0" applyProtection="0"/>
    <xf numFmtId="172" fontId="15" fillId="4"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3" fillId="0" borderId="0"/>
    <xf numFmtId="172" fontId="66" fillId="0" borderId="0"/>
    <xf numFmtId="172" fontId="66" fillId="0" borderId="0"/>
    <xf numFmtId="172" fontId="13" fillId="0" borderId="0"/>
    <xf numFmtId="172" fontId="13" fillId="0" borderId="0"/>
    <xf numFmtId="172" fontId="24" fillId="0" borderId="0" applyNumberFormat="0" applyFill="0" applyBorder="0" applyAlignment="0" applyProtection="0"/>
    <xf numFmtId="172" fontId="15" fillId="4" borderId="0" applyNumberFormat="0" applyBorder="0" applyAlignment="0" applyProtection="0"/>
    <xf numFmtId="172" fontId="26" fillId="0" borderId="5" applyNumberFormat="0" applyFill="0" applyAlignment="0" applyProtection="0"/>
    <xf numFmtId="172" fontId="27" fillId="0" borderId="6" applyNumberFormat="0" applyFill="0" applyAlignment="0" applyProtection="0"/>
    <xf numFmtId="172" fontId="28" fillId="0" borderId="7" applyNumberFormat="0" applyFill="0" applyAlignment="0" applyProtection="0"/>
    <xf numFmtId="172" fontId="28" fillId="0" borderId="0" applyNumberFormat="0" applyFill="0" applyBorder="0" applyAlignment="0" applyProtection="0"/>
    <xf numFmtId="172" fontId="67" fillId="0" borderId="0" applyNumberFormat="0" applyFill="0" applyBorder="0" applyAlignment="0" applyProtection="0"/>
    <xf numFmtId="0" fontId="67" fillId="0" borderId="0" applyNumberFormat="0" applyFill="0" applyBorder="0" applyAlignment="0" applyProtection="0"/>
    <xf numFmtId="172" fontId="20" fillId="3" borderId="0" applyNumberFormat="0" applyBorder="0" applyAlignment="0" applyProtection="0"/>
    <xf numFmtId="172" fontId="19" fillId="7" borderId="1" applyNumberFormat="0" applyAlignment="0" applyProtection="0"/>
    <xf numFmtId="0" fontId="18" fillId="0" borderId="3" applyNumberFormat="0" applyFill="0" applyAlignment="0" applyProtection="0"/>
    <xf numFmtId="172" fontId="18" fillId="0" borderId="3" applyNumberFormat="0" applyFill="0" applyAlignment="0" applyProtection="0"/>
    <xf numFmtId="164" fontId="1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72" fontId="21" fillId="14" borderId="0" applyNumberFormat="0" applyBorder="0" applyAlignment="0" applyProtection="0"/>
    <xf numFmtId="172" fontId="21" fillId="14" borderId="0" applyNumberFormat="0" applyBorder="0" applyAlignment="0" applyProtection="0"/>
    <xf numFmtId="0" fontId="5" fillId="0" borderId="0"/>
    <xf numFmtId="0" fontId="5" fillId="0" borderId="0"/>
    <xf numFmtId="172" fontId="5" fillId="0" borderId="0"/>
    <xf numFmtId="0" fontId="5" fillId="0" borderId="0"/>
    <xf numFmtId="0" fontId="5" fillId="0" borderId="0"/>
    <xf numFmtId="172" fontId="5" fillId="0" borderId="0"/>
    <xf numFmtId="0" fontId="5" fillId="0" borderId="0"/>
    <xf numFmtId="0" fontId="5" fillId="0" borderId="0"/>
    <xf numFmtId="172" fontId="13" fillId="0" borderId="0"/>
    <xf numFmtId="172" fontId="5" fillId="0" borderId="0"/>
    <xf numFmtId="172" fontId="5" fillId="0" borderId="0"/>
    <xf numFmtId="0" fontId="5" fillId="0" borderId="0"/>
    <xf numFmtId="0" fontId="5" fillId="0" borderId="0"/>
    <xf numFmtId="172" fontId="66" fillId="0" borderId="0"/>
    <xf numFmtId="172" fontId="66" fillId="0" borderId="0"/>
    <xf numFmtId="172" fontId="5" fillId="0" borderId="0"/>
    <xf numFmtId="0" fontId="5" fillId="0" borderId="0"/>
    <xf numFmtId="0" fontId="5" fillId="0" borderId="0"/>
    <xf numFmtId="172" fontId="13" fillId="0" borderId="0"/>
    <xf numFmtId="172" fontId="5" fillId="0" borderId="0"/>
    <xf numFmtId="0" fontId="5" fillId="0" borderId="0"/>
    <xf numFmtId="0" fontId="5" fillId="0" borderId="0"/>
    <xf numFmtId="172" fontId="5" fillId="0" borderId="0"/>
    <xf numFmtId="0" fontId="5" fillId="0" borderId="0"/>
    <xf numFmtId="0" fontId="5" fillId="0" borderId="0"/>
    <xf numFmtId="172" fontId="5" fillId="0" borderId="0"/>
    <xf numFmtId="0" fontId="5" fillId="0" borderId="0"/>
    <xf numFmtId="0" fontId="5" fillId="0" borderId="0"/>
    <xf numFmtId="0" fontId="5" fillId="0" borderId="0"/>
    <xf numFmtId="172" fontId="5" fillId="0" borderId="0"/>
    <xf numFmtId="0" fontId="5" fillId="0" borderId="0"/>
    <xf numFmtId="172" fontId="5" fillId="0" borderId="0"/>
    <xf numFmtId="0" fontId="5" fillId="0" borderId="0"/>
    <xf numFmtId="0" fontId="10" fillId="0" borderId="0"/>
    <xf numFmtId="172" fontId="10" fillId="0" borderId="0"/>
    <xf numFmtId="172" fontId="10" fillId="0" borderId="0" applyNumberFormat="0" applyFont="0" applyFill="0" applyBorder="0" applyAlignment="0" applyProtection="0">
      <alignment vertical="top"/>
    </xf>
    <xf numFmtId="172" fontId="5" fillId="0" borderId="0"/>
    <xf numFmtId="0"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0" fontId="5" fillId="0" borderId="0"/>
    <xf numFmtId="172" fontId="68" fillId="0" borderId="0" applyBorder="0" applyProtection="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5" fillId="0" borderId="0"/>
    <xf numFmtId="0" fontId="5" fillId="0" borderId="0"/>
    <xf numFmtId="172" fontId="69" fillId="0" borderId="0"/>
    <xf numFmtId="172" fontId="5" fillId="0" borderId="0"/>
    <xf numFmtId="0" fontId="5" fillId="0" borderId="0"/>
    <xf numFmtId="172" fontId="5" fillId="0" borderId="0"/>
    <xf numFmtId="0" fontId="5" fillId="0" borderId="0"/>
    <xf numFmtId="172" fontId="10" fillId="0" borderId="0" applyNumberFormat="0" applyFont="0" applyFill="0" applyBorder="0" applyAlignment="0" applyProtection="0">
      <alignment vertical="top"/>
    </xf>
    <xf numFmtId="0" fontId="10" fillId="0" borderId="0" applyNumberFormat="0" applyFont="0" applyFill="0" applyBorder="0" applyAlignment="0" applyProtection="0">
      <alignment vertical="top"/>
    </xf>
    <xf numFmtId="172" fontId="5" fillId="0" borderId="0"/>
    <xf numFmtId="0" fontId="5" fillId="0" borderId="0"/>
    <xf numFmtId="0" fontId="5" fillId="0" borderId="0"/>
    <xf numFmtId="172" fontId="5" fillId="0" borderId="0"/>
    <xf numFmtId="0" fontId="5" fillId="0" borderId="0"/>
    <xf numFmtId="172" fontId="5" fillId="0" borderId="0"/>
    <xf numFmtId="0" fontId="5" fillId="0" borderId="0"/>
    <xf numFmtId="172" fontId="5" fillId="0" borderId="0"/>
    <xf numFmtId="172" fontId="5" fillId="0" borderId="0"/>
    <xf numFmtId="172" fontId="10" fillId="0" borderId="0"/>
    <xf numFmtId="0" fontId="5" fillId="0" borderId="0"/>
    <xf numFmtId="0" fontId="5" fillId="0" borderId="0"/>
    <xf numFmtId="0" fontId="69" fillId="0" borderId="0"/>
    <xf numFmtId="0" fontId="10" fillId="0" borderId="0"/>
    <xf numFmtId="0" fontId="10" fillId="0" borderId="0"/>
    <xf numFmtId="0" fontId="5" fillId="0" borderId="0"/>
    <xf numFmtId="0" fontId="10" fillId="0" borderId="0"/>
    <xf numFmtId="0" fontId="5" fillId="0" borderId="0"/>
    <xf numFmtId="0" fontId="10" fillId="0" borderId="0"/>
    <xf numFmtId="172" fontId="10" fillId="0" borderId="0"/>
    <xf numFmtId="0" fontId="70" fillId="0" borderId="0"/>
    <xf numFmtId="0" fontId="5" fillId="0" borderId="0"/>
    <xf numFmtId="0" fontId="5" fillId="0" borderId="0"/>
    <xf numFmtId="0" fontId="5" fillId="0" borderId="0"/>
    <xf numFmtId="0" fontId="13" fillId="51" borderId="53" applyProtection="0"/>
    <xf numFmtId="172" fontId="13" fillId="11" borderId="8" applyNumberFormat="0" applyFont="0" applyAlignment="0" applyProtection="0"/>
    <xf numFmtId="172" fontId="13" fillId="11" borderId="8" applyNumberFormat="0" applyFont="0" applyAlignment="0" applyProtection="0"/>
    <xf numFmtId="172" fontId="22" fillId="9" borderId="10" applyNumberFormat="0" applyAlignment="0" applyProtection="0"/>
    <xf numFmtId="9" fontId="10" fillId="0" borderId="0" applyFont="0" applyFill="0" applyBorder="0" applyAlignment="0" applyProtection="0"/>
    <xf numFmtId="9" fontId="5" fillId="0" borderId="0" applyFont="0" applyFill="0" applyBorder="0" applyAlignment="0" applyProtection="0"/>
    <xf numFmtId="9" fontId="7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3" fontId="10"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73" fontId="66"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3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172" fontId="25" fillId="0" borderId="0" applyNumberFormat="0" applyFill="0" applyBorder="0" applyAlignment="0" applyProtection="0"/>
    <xf numFmtId="0" fontId="26" fillId="0" borderId="5" applyNumberFormat="0" applyFill="0" applyAlignment="0" applyProtection="0"/>
    <xf numFmtId="172" fontId="26" fillId="0" borderId="5" applyNumberFormat="0" applyFill="0" applyAlignment="0" applyProtection="0"/>
    <xf numFmtId="172" fontId="61" fillId="0" borderId="0" applyNumberFormat="0" applyFill="0" applyBorder="0" applyAlignment="0" applyProtection="0"/>
    <xf numFmtId="172" fontId="17" fillId="24" borderId="2"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172" fontId="71" fillId="0" borderId="0" applyFont="0" applyFill="0" applyBorder="0" applyAlignment="0" applyProtection="0"/>
    <xf numFmtId="174" fontId="7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2" fontId="23" fillId="0" borderId="0" applyNumberFormat="0" applyFill="0" applyBorder="0" applyAlignment="0" applyProtection="0"/>
    <xf numFmtId="0" fontId="4" fillId="0" borderId="0"/>
    <xf numFmtId="44" fontId="4" fillId="0" borderId="0" applyFont="0" applyFill="0" applyBorder="0" applyAlignment="0" applyProtection="0"/>
    <xf numFmtId="0" fontId="3" fillId="0" borderId="0"/>
    <xf numFmtId="9" fontId="3" fillId="0" borderId="0" applyFont="0" applyFill="0" applyBorder="0" applyAlignment="0" applyProtection="0"/>
    <xf numFmtId="0" fontId="30" fillId="0" borderId="0"/>
    <xf numFmtId="43" fontId="3" fillId="0" borderId="0" applyFont="0" applyFill="0" applyBorder="0" applyAlignment="0" applyProtection="0"/>
    <xf numFmtId="0" fontId="3" fillId="0" borderId="0"/>
    <xf numFmtId="0" fontId="10" fillId="0" borderId="0"/>
    <xf numFmtId="0" fontId="13" fillId="70" borderId="0" applyNumberFormat="0" applyBorder="0" applyAlignment="0" applyProtection="0"/>
    <xf numFmtId="0" fontId="13" fillId="71" borderId="0" applyNumberFormat="0" applyBorder="0" applyAlignment="0" applyProtection="0"/>
    <xf numFmtId="0" fontId="13" fillId="72" borderId="0" applyNumberFormat="0" applyBorder="0" applyAlignment="0" applyProtection="0"/>
    <xf numFmtId="0" fontId="13" fillId="73" borderId="0" applyNumberFormat="0" applyBorder="0" applyAlignment="0" applyProtection="0"/>
    <xf numFmtId="0" fontId="13" fillId="74" borderId="0" applyNumberFormat="0" applyBorder="0" applyAlignment="0" applyProtection="0"/>
    <xf numFmtId="0" fontId="13" fillId="75" borderId="0" applyNumberFormat="0" applyBorder="0" applyAlignment="0" applyProtection="0"/>
    <xf numFmtId="172" fontId="3" fillId="28" borderId="0" applyNumberFormat="0" applyBorder="0" applyAlignment="0" applyProtection="0"/>
    <xf numFmtId="172"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172" fontId="3" fillId="29" borderId="0" applyNumberFormat="0" applyBorder="0" applyAlignment="0" applyProtection="0"/>
    <xf numFmtId="172"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72" fontId="3" fillId="30" borderId="0" applyNumberFormat="0" applyBorder="0" applyAlignment="0" applyProtection="0"/>
    <xf numFmtId="172"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72" fontId="3" fillId="31" borderId="0" applyNumberFormat="0" applyBorder="0" applyAlignment="0" applyProtection="0"/>
    <xf numFmtId="172"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172" fontId="3" fillId="32" borderId="0" applyNumberFormat="0" applyBorder="0" applyAlignment="0" applyProtection="0"/>
    <xf numFmtId="172"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172" fontId="3" fillId="33" borderId="0" applyNumberFormat="0" applyBorder="0" applyAlignment="0" applyProtection="0"/>
    <xf numFmtId="172"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13" fillId="76" borderId="0" applyNumberFormat="0" applyBorder="0" applyAlignment="0" applyProtection="0"/>
    <xf numFmtId="0" fontId="13" fillId="77" borderId="0" applyNumberFormat="0" applyBorder="0" applyAlignment="0" applyProtection="0"/>
    <xf numFmtId="0" fontId="13" fillId="78" borderId="0" applyNumberFormat="0" applyBorder="0" applyAlignment="0" applyProtection="0"/>
    <xf numFmtId="0" fontId="13" fillId="73" borderId="0" applyNumberFormat="0" applyBorder="0" applyAlignment="0" applyProtection="0"/>
    <xf numFmtId="0" fontId="13" fillId="76" borderId="0" applyNumberFormat="0" applyBorder="0" applyAlignment="0" applyProtection="0"/>
    <xf numFmtId="0" fontId="13" fillId="79" borderId="0" applyNumberFormat="0" applyBorder="0" applyAlignment="0" applyProtection="0"/>
    <xf numFmtId="172" fontId="3" fillId="34" borderId="0" applyNumberFormat="0" applyBorder="0" applyAlignment="0" applyProtection="0"/>
    <xf numFmtId="172"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72" fontId="3" fillId="35" borderId="0" applyNumberFormat="0" applyBorder="0" applyAlignment="0" applyProtection="0"/>
    <xf numFmtId="172"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172" fontId="3" fillId="36" borderId="0" applyNumberFormat="0" applyBorder="0" applyAlignment="0" applyProtection="0"/>
    <xf numFmtId="172"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172" fontId="3" fillId="37" borderId="0" applyNumberFormat="0" applyBorder="0" applyAlignment="0" applyProtection="0"/>
    <xf numFmtId="172"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172" fontId="3" fillId="38" borderId="0" applyNumberFormat="0" applyBorder="0" applyAlignment="0" applyProtection="0"/>
    <xf numFmtId="172"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172" fontId="3" fillId="39" borderId="0" applyNumberFormat="0" applyBorder="0" applyAlignment="0" applyProtection="0"/>
    <xf numFmtId="172"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14" fillId="80" borderId="0" applyNumberFormat="0" applyBorder="0" applyAlignment="0" applyProtection="0"/>
    <xf numFmtId="0" fontId="14" fillId="77" borderId="0" applyNumberFormat="0" applyBorder="0" applyAlignment="0" applyProtection="0"/>
    <xf numFmtId="0" fontId="14" fillId="78"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3" borderId="0" applyNumberFormat="0" applyBorder="0" applyAlignment="0" applyProtection="0"/>
    <xf numFmtId="172" fontId="85" fillId="59" borderId="0" applyNumberFormat="0" applyBorder="0" applyAlignment="0" applyProtection="0"/>
    <xf numFmtId="172" fontId="85" fillId="61" borderId="0" applyNumberFormat="0" applyBorder="0" applyAlignment="0" applyProtection="0"/>
    <xf numFmtId="172" fontId="85" fillId="63" borderId="0" applyNumberFormat="0" applyBorder="0" applyAlignment="0" applyProtection="0"/>
    <xf numFmtId="172" fontId="85" fillId="65" borderId="0" applyNumberFormat="0" applyBorder="0" applyAlignment="0" applyProtection="0"/>
    <xf numFmtId="172" fontId="85" fillId="67" borderId="0" applyNumberFormat="0" applyBorder="0" applyAlignment="0" applyProtection="0"/>
    <xf numFmtId="172" fontId="85" fillId="69" borderId="0" applyNumberFormat="0" applyBorder="0" applyAlignment="0" applyProtection="0"/>
    <xf numFmtId="0" fontId="14" fillId="84" borderId="0" applyNumberFormat="0" applyBorder="0" applyAlignment="0" applyProtection="0"/>
    <xf numFmtId="0" fontId="14" fillId="85" borderId="0" applyNumberFormat="0" applyBorder="0" applyAlignment="0" applyProtection="0"/>
    <xf numFmtId="0" fontId="14" fillId="86" borderId="0" applyNumberFormat="0" applyBorder="0" applyAlignment="0" applyProtection="0"/>
    <xf numFmtId="0" fontId="14" fillId="81" borderId="0" applyNumberFormat="0" applyBorder="0" applyAlignment="0" applyProtection="0"/>
    <xf numFmtId="0" fontId="14" fillId="82" borderId="0" applyNumberFormat="0" applyBorder="0" applyAlignment="0" applyProtection="0"/>
    <xf numFmtId="0" fontId="14" fillId="87" borderId="0" applyNumberFormat="0" applyBorder="0" applyAlignment="0" applyProtection="0"/>
    <xf numFmtId="0" fontId="20" fillId="72" borderId="0" applyNumberFormat="0" applyBorder="0" applyAlignment="0" applyProtection="0"/>
    <xf numFmtId="172" fontId="75" fillId="52" borderId="0" applyNumberFormat="0" applyBorder="0" applyAlignment="0" applyProtection="0"/>
    <xf numFmtId="0" fontId="16" fillId="88" borderId="1" applyNumberFormat="0" applyAlignment="0" applyProtection="0"/>
    <xf numFmtId="172" fontId="80" fillId="56" borderId="59" applyNumberFormat="0" applyAlignment="0" applyProtection="0"/>
    <xf numFmtId="172" fontId="82" fillId="57" borderId="62" applyNumberFormat="0" applyAlignment="0" applyProtection="0"/>
    <xf numFmtId="172" fontId="81" fillId="0" borderId="61" applyNumberFormat="0" applyFill="0" applyAlignment="0" applyProtection="0"/>
    <xf numFmtId="0" fontId="17" fillId="89" borderId="2" applyNumberFormat="0" applyAlignment="0" applyProtection="0"/>
    <xf numFmtId="172" fontId="85" fillId="58" borderId="0" applyNumberFormat="0" applyBorder="0" applyAlignment="0" applyProtection="0"/>
    <xf numFmtId="172" fontId="85" fillId="60" borderId="0" applyNumberFormat="0" applyBorder="0" applyAlignment="0" applyProtection="0"/>
    <xf numFmtId="172" fontId="85" fillId="62" borderId="0" applyNumberFormat="0" applyBorder="0" applyAlignment="0" applyProtection="0"/>
    <xf numFmtId="172" fontId="85" fillId="64" borderId="0" applyNumberFormat="0" applyBorder="0" applyAlignment="0" applyProtection="0"/>
    <xf numFmtId="172" fontId="85" fillId="66" borderId="0" applyNumberFormat="0" applyBorder="0" applyAlignment="0" applyProtection="0"/>
    <xf numFmtId="172" fontId="85" fillId="68" borderId="0" applyNumberFormat="0" applyBorder="0" applyAlignment="0" applyProtection="0"/>
    <xf numFmtId="172" fontId="78" fillId="55" borderId="59" applyNumberFormat="0" applyAlignment="0" applyProtection="0"/>
    <xf numFmtId="0" fontId="15" fillId="70" borderId="0" applyNumberFormat="0" applyBorder="0" applyAlignment="0" applyProtection="0"/>
    <xf numFmtId="0" fontId="25" fillId="0" borderId="0" applyNumberFormat="0" applyFill="0" applyBorder="0" applyAlignment="0" applyProtection="0"/>
    <xf numFmtId="172" fontId="76" fillId="53" borderId="0" applyNumberFormat="0" applyBorder="0" applyAlignment="0" applyProtection="0"/>
    <xf numFmtId="0" fontId="19" fillId="75" borderId="1" applyNumberFormat="0" applyAlignment="0" applyProtection="0"/>
    <xf numFmtId="164" fontId="13" fillId="0" borderId="0" applyFont="0" applyFill="0" applyBorder="0" applyAlignment="0" applyProtection="0"/>
    <xf numFmtId="164" fontId="1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72" fontId="77" fillId="54" borderId="0" applyNumberFormat="0" applyBorder="0" applyAlignment="0" applyProtection="0"/>
    <xf numFmtId="0" fontId="21" fillId="90" borderId="0" applyNumberFormat="0" applyBorder="0" applyAlignment="0" applyProtection="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172" fontId="3" fillId="0" borderId="0"/>
    <xf numFmtId="0" fontId="3" fillId="0" borderId="0"/>
    <xf numFmtId="0"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0" fontId="10" fillId="0" borderId="0"/>
    <xf numFmtId="172" fontId="10"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172" fontId="3" fillId="0" borderId="0"/>
    <xf numFmtId="0"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3" fillId="0" borderId="0"/>
    <xf numFmtId="0" fontId="3" fillId="0" borderId="0"/>
    <xf numFmtId="172" fontId="44" fillId="0" borderId="0"/>
    <xf numFmtId="172" fontId="3" fillId="0" borderId="0"/>
    <xf numFmtId="172" fontId="3" fillId="0" borderId="0"/>
    <xf numFmtId="0" fontId="3" fillId="0" borderId="0"/>
    <xf numFmtId="0" fontId="3" fillId="0" borderId="0"/>
    <xf numFmtId="172" fontId="3" fillId="0" borderId="0"/>
    <xf numFmtId="0" fontId="3" fillId="0" borderId="0"/>
    <xf numFmtId="172" fontId="3" fillId="0" borderId="0"/>
    <xf numFmtId="0" fontId="3" fillId="0" borderId="0"/>
    <xf numFmtId="172" fontId="3" fillId="0" borderId="0"/>
    <xf numFmtId="172" fontId="3" fillId="0" borderId="0"/>
    <xf numFmtId="0" fontId="3" fillId="0" borderId="0"/>
    <xf numFmtId="0" fontId="3" fillId="0" borderId="0"/>
    <xf numFmtId="0" fontId="3" fillId="0" borderId="0"/>
    <xf numFmtId="172" fontId="10" fillId="0" borderId="0"/>
    <xf numFmtId="0" fontId="3" fillId="0" borderId="0"/>
    <xf numFmtId="172" fontId="3" fillId="0" borderId="0"/>
    <xf numFmtId="0" fontId="3" fillId="0" borderId="0"/>
    <xf numFmtId="172"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3" fillId="0" borderId="0"/>
    <xf numFmtId="172" fontId="3" fillId="0" borderId="0"/>
    <xf numFmtId="0" fontId="3" fillId="0" borderId="0"/>
    <xf numFmtId="0" fontId="3" fillId="0" borderId="0"/>
    <xf numFmtId="172" fontId="13" fillId="40" borderId="50" applyNumberFormat="0" applyFont="0" applyAlignment="0" applyProtection="0"/>
    <xf numFmtId="172" fontId="13" fillId="40" borderId="50" applyNumberFormat="0" applyFont="0" applyAlignment="0" applyProtection="0"/>
    <xf numFmtId="172" fontId="13" fillId="51" borderId="53" applyProtection="0"/>
    <xf numFmtId="172" fontId="13" fillId="51" borderId="53" applyProtection="0"/>
    <xf numFmtId="0" fontId="13" fillId="51" borderId="53" applyProtection="0"/>
    <xf numFmtId="172" fontId="10" fillId="11" borderId="8" applyNumberFormat="0" applyFont="0" applyAlignment="0" applyProtection="0"/>
    <xf numFmtId="0" fontId="10" fillId="51" borderId="8" applyNumberFormat="0" applyAlignment="0" applyProtection="0"/>
    <xf numFmtId="0" fontId="22" fillId="88" borderId="10"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3" fillId="0" borderId="0" applyFont="0" applyFill="0" applyBorder="0" applyAlignment="0" applyProtection="0"/>
    <xf numFmtId="9" fontId="66" fillId="0" borderId="0"/>
    <xf numFmtId="9" fontId="3" fillId="0" borderId="0" applyFont="0" applyFill="0" applyBorder="0" applyAlignment="0" applyProtection="0"/>
    <xf numFmtId="172" fontId="79" fillId="56" borderId="60" applyNumberFormat="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73" fontId="10" fillId="0" borderId="0" applyFill="0" applyBorder="0" applyAlignment="0" applyProtection="0"/>
    <xf numFmtId="165"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72" fontId="62" fillId="0" borderId="0" applyNumberFormat="0" applyFill="0" applyBorder="0" applyAlignment="0" applyProtection="0"/>
    <xf numFmtId="172" fontId="83" fillId="0" borderId="0" applyNumberFormat="0" applyFill="0" applyBorder="0" applyAlignment="0" applyProtection="0"/>
    <xf numFmtId="172" fontId="72" fillId="0" borderId="56" applyNumberFormat="0" applyFill="0" applyAlignment="0" applyProtection="0"/>
    <xf numFmtId="172" fontId="73" fillId="0" borderId="57" applyNumberFormat="0" applyFill="0" applyAlignment="0" applyProtection="0"/>
    <xf numFmtId="172" fontId="74" fillId="0" borderId="58" applyNumberFormat="0" applyFill="0" applyAlignment="0" applyProtection="0"/>
    <xf numFmtId="172" fontId="74" fillId="0" borderId="0" applyNumberFormat="0" applyFill="0" applyBorder="0" applyAlignment="0" applyProtection="0"/>
    <xf numFmtId="172" fontId="32" fillId="0" borderId="0" applyNumberFormat="0" applyFill="0" applyBorder="0" applyAlignment="0" applyProtection="0"/>
    <xf numFmtId="172" fontId="84" fillId="0" borderId="63"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13" fillId="0" borderId="0" applyFont="0" applyFill="0" applyBorder="0" applyAlignment="0" applyProtection="0"/>
    <xf numFmtId="176" fontId="66" fillId="0" borderId="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4" fontId="70" fillId="0" borderId="0" applyFont="0" applyFill="0" applyBorder="0" applyAlignment="0" applyProtection="0"/>
    <xf numFmtId="44" fontId="3" fillId="0" borderId="0" applyFont="0" applyFill="0" applyBorder="0" applyAlignment="0" applyProtection="0"/>
    <xf numFmtId="0" fontId="3" fillId="0" borderId="0"/>
    <xf numFmtId="0"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3" fillId="9" borderId="0" applyNumberFormat="0" applyBorder="0" applyAlignment="0" applyProtection="0"/>
    <xf numFmtId="0" fontId="13" fillId="10" borderId="0" applyNumberFormat="0" applyBorder="0" applyAlignment="0" applyProtection="0"/>
    <xf numFmtId="0" fontId="3" fillId="7" borderId="0" applyNumberFormat="0" applyBorder="0" applyAlignment="0" applyProtection="0"/>
    <xf numFmtId="0" fontId="13" fillId="11" borderId="0" applyNumberFormat="0" applyBorder="0" applyAlignment="0" applyProtection="0"/>
    <xf numFmtId="0" fontId="3" fillId="11" borderId="0" applyNumberFormat="0" applyBorder="0" applyAlignment="0" applyProtection="0"/>
    <xf numFmtId="0" fontId="13" fillId="7" borderId="0" applyNumberFormat="0" applyBorder="0" applyAlignment="0" applyProtection="0"/>
    <xf numFmtId="0" fontId="3" fillId="9"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3" fillId="10" borderId="0" applyNumberFormat="0" applyBorder="0" applyAlignment="0" applyProtection="0"/>
    <xf numFmtId="0" fontId="13" fillId="12"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3" borderId="0" applyNumberFormat="0" applyBorder="0" applyAlignment="0" applyProtection="0"/>
    <xf numFmtId="0" fontId="13" fillId="6" borderId="0" applyNumberFormat="0" applyBorder="0" applyAlignment="0" applyProtection="0"/>
    <xf numFmtId="0" fontId="3" fillId="9" borderId="0" applyNumberFormat="0" applyBorder="0" applyAlignment="0" applyProtection="0"/>
    <xf numFmtId="0" fontId="13" fillId="10" borderId="0" applyNumberFormat="0" applyBorder="0" applyAlignment="0" applyProtection="0"/>
    <xf numFmtId="0" fontId="13" fillId="14" borderId="0" applyNumberFormat="0" applyBorder="0" applyAlignment="0" applyProtection="0"/>
    <xf numFmtId="0" fontId="3" fillId="11" borderId="0" applyNumberFormat="0" applyBorder="0" applyAlignment="0" applyProtection="0"/>
    <xf numFmtId="0" fontId="13" fillId="3" borderId="0" applyNumberFormat="0" applyBorder="0" applyAlignment="0" applyProtection="0"/>
    <xf numFmtId="0" fontId="3" fillId="9" borderId="0" applyNumberFormat="0" applyBorder="0" applyAlignment="0" applyProtection="0"/>
    <xf numFmtId="0" fontId="13" fillId="6" borderId="0" applyNumberFormat="0" applyBorder="0" applyAlignment="0" applyProtection="0"/>
    <xf numFmtId="0" fontId="13" fillId="11" borderId="0" applyNumberFormat="0" applyBorder="0" applyAlignment="0" applyProtection="0"/>
    <xf numFmtId="0" fontId="3" fillId="7" borderId="0" applyNumberFormat="0" applyBorder="0" applyAlignment="0" applyProtection="0"/>
    <xf numFmtId="0" fontId="14" fillId="15"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13"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9" borderId="0" applyNumberFormat="0" applyBorder="0" applyAlignment="0" applyProtection="0"/>
    <xf numFmtId="0" fontId="20" fillId="3" borderId="0" applyNumberFormat="0" applyBorder="0" applyAlignment="0" applyProtection="0"/>
    <xf numFmtId="0" fontId="15" fillId="6" borderId="0" applyNumberFormat="0" applyBorder="0" applyAlignment="0" applyProtection="0"/>
    <xf numFmtId="0" fontId="16" fillId="9" borderId="1" applyNumberFormat="0" applyAlignment="0" applyProtection="0"/>
    <xf numFmtId="0" fontId="36" fillId="23" borderId="1" applyNumberFormat="0" applyAlignment="0" applyProtection="0"/>
    <xf numFmtId="0" fontId="17" fillId="24" borderId="2" applyNumberFormat="0" applyAlignment="0" applyProtection="0"/>
    <xf numFmtId="0" fontId="23" fillId="0" borderId="4" applyNumberFormat="0" applyFill="0" applyAlignment="0" applyProtection="0"/>
    <xf numFmtId="0" fontId="17" fillId="24" borderId="2" applyNumberFormat="0" applyAlignment="0" applyProtection="0"/>
    <xf numFmtId="0" fontId="14" fillId="25" borderId="0" applyNumberFormat="0" applyBorder="0" applyAlignment="0" applyProtection="0"/>
    <xf numFmtId="0" fontId="14" fillId="19" borderId="0" applyNumberFormat="0" applyBorder="0" applyAlignment="0" applyProtection="0"/>
    <xf numFmtId="0" fontId="14" fillId="13" borderId="0" applyNumberFormat="0" applyBorder="0" applyAlignment="0" applyProtection="0"/>
    <xf numFmtId="0" fontId="14" fillId="26"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9" fillId="14" borderId="1" applyNumberFormat="0" applyAlignment="0" applyProtection="0"/>
    <xf numFmtId="0" fontId="15" fillId="4" borderId="0" applyNumberFormat="0" applyBorder="0" applyAlignment="0" applyProtection="0"/>
    <xf numFmtId="0" fontId="26" fillId="0" borderId="5" applyNumberFormat="0" applyFill="0" applyAlignment="0" applyProtection="0"/>
    <xf numFmtId="0" fontId="20" fillId="5" borderId="0" applyNumberFormat="0" applyBorder="0" applyAlignment="0" applyProtection="0"/>
    <xf numFmtId="0" fontId="19" fillId="7" borderId="1" applyNumberFormat="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44" fontId="10" fillId="0" borderId="0" applyFill="0" applyBorder="0" applyAlignment="0" applyProtection="0"/>
    <xf numFmtId="44" fontId="10" fillId="0" borderId="0" applyFill="0" applyBorder="0" applyAlignment="0" applyProtection="0"/>
    <xf numFmtId="44" fontId="10" fillId="0" borderId="0" applyFill="0" applyBorder="0" applyAlignment="0" applyProtection="0"/>
    <xf numFmtId="44" fontId="10" fillId="0" borderId="0" applyFill="0" applyBorder="0" applyAlignment="0" applyProtection="0"/>
    <xf numFmtId="44" fontId="3" fillId="0" borderId="0" applyFont="0" applyFill="0" applyBorder="0" applyAlignment="0" applyProtection="0"/>
    <xf numFmtId="0" fontId="37" fillId="14" borderId="0" applyNumberFormat="0" applyBorder="0" applyAlignment="0" applyProtection="0"/>
    <xf numFmtId="0" fontId="21" fillId="14" borderId="0" applyNumberFormat="0" applyBorder="0" applyAlignment="0" applyProtection="0"/>
    <xf numFmtId="0" fontId="30"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38" fillId="0" borderId="0"/>
    <xf numFmtId="168" fontId="38" fillId="0" borderId="0"/>
    <xf numFmtId="0" fontId="55" fillId="0" borderId="0"/>
    <xf numFmtId="0" fontId="10" fillId="0" borderId="0"/>
    <xf numFmtId="0" fontId="30" fillId="0" borderId="0"/>
    <xf numFmtId="0" fontId="10" fillId="0" borderId="0"/>
    <xf numFmtId="0" fontId="3" fillId="0" borderId="0"/>
    <xf numFmtId="0" fontId="10" fillId="0" borderId="0"/>
    <xf numFmtId="168" fontId="38" fillId="0" borderId="0"/>
    <xf numFmtId="168" fontId="38"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11" borderId="8" applyNumberFormat="0" applyFont="0" applyAlignment="0" applyProtection="0"/>
    <xf numFmtId="0" fontId="13" fillId="40" borderId="50" applyNumberFormat="0" applyFont="0" applyAlignment="0" applyProtection="0"/>
    <xf numFmtId="0" fontId="13" fillId="40" borderId="50" applyNumberFormat="0" applyFont="0" applyAlignment="0" applyProtection="0"/>
    <xf numFmtId="0" fontId="10" fillId="11" borderId="8" applyNumberFormat="0" applyFont="0" applyAlignment="0" applyProtection="0"/>
    <xf numFmtId="0" fontId="13" fillId="40" borderId="9" applyNumberFormat="0" applyFont="0" applyAlignment="0" applyProtection="0"/>
    <xf numFmtId="0" fontId="3" fillId="40" borderId="50" applyNumberFormat="0" applyFont="0" applyAlignment="0" applyProtection="0"/>
    <xf numFmtId="0" fontId="13" fillId="40" borderId="50" applyNumberFormat="0" applyFont="0" applyAlignment="0" applyProtection="0"/>
    <xf numFmtId="0" fontId="13" fillId="11" borderId="8" applyNumberFormat="0" applyFont="0" applyAlignment="0" applyProtection="0"/>
    <xf numFmtId="0" fontId="22" fillId="9" borderId="10" applyNumberFormat="0" applyAlignment="0" applyProtection="0"/>
    <xf numFmtId="9" fontId="1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0" fontId="22" fillId="23" borderId="10"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0" fillId="0" borderId="0" applyFont="0" applyFill="0" applyBorder="0" applyAlignment="0" applyProtection="0"/>
    <xf numFmtId="43" fontId="10" fillId="0" borderId="0" applyFill="0" applyBorder="0" applyAlignment="0" applyProtection="0"/>
    <xf numFmtId="165" fontId="10" fillId="0" borderId="0" applyFont="0" applyFill="0" applyBorder="0" applyAlignment="0" applyProtection="0"/>
    <xf numFmtId="43" fontId="10" fillId="0" borderId="0" applyFill="0" applyBorder="0" applyAlignment="0" applyProtection="0"/>
    <xf numFmtId="165" fontId="10" fillId="0" borderId="0" applyFont="0" applyFill="0" applyBorder="0" applyAlignment="0" applyProtection="0"/>
    <xf numFmtId="43" fontId="10" fillId="0" borderId="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33" fillId="0" borderId="11" applyNumberFormat="0" applyFill="0" applyAlignment="0" applyProtection="0"/>
    <xf numFmtId="0" fontId="34" fillId="0" borderId="12" applyNumberFormat="0" applyFill="0" applyAlignment="0" applyProtection="0"/>
    <xf numFmtId="0" fontId="35" fillId="0" borderId="13" applyNumberFormat="0" applyFill="0" applyAlignment="0" applyProtection="0"/>
    <xf numFmtId="0" fontId="35" fillId="0" borderId="0" applyNumberFormat="0" applyFill="0" applyBorder="0" applyAlignment="0" applyProtection="0"/>
    <xf numFmtId="0" fontId="32" fillId="0" borderId="0" applyNumberFormat="0" applyFill="0" applyBorder="0" applyAlignment="0" applyProtection="0"/>
    <xf numFmtId="0" fontId="29" fillId="0" borderId="14" applyNumberFormat="0" applyFill="0" applyAlignment="0" applyProtection="0"/>
    <xf numFmtId="165" fontId="13" fillId="0" borderId="0" applyFont="0" applyFill="0" applyBorder="0" applyAlignment="0" applyProtection="0"/>
    <xf numFmtId="165" fontId="1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9" fontId="2" fillId="0" borderId="0" applyFont="0" applyFill="0" applyBorder="0" applyAlignment="0" applyProtection="0"/>
    <xf numFmtId="9" fontId="96" fillId="0" borderId="0" applyFont="0" applyFill="0" applyBorder="0" applyAlignment="0" applyProtection="0"/>
    <xf numFmtId="0" fontId="1" fillId="0" borderId="0"/>
    <xf numFmtId="0" fontId="97" fillId="0" borderId="0" applyNumberFormat="0" applyFill="0" applyBorder="0" applyAlignment="0" applyProtection="0">
      <alignment vertical="top"/>
      <protection locked="0"/>
    </xf>
    <xf numFmtId="44" fontId="1" fillId="0" borderId="0" applyFont="0" applyFill="0" applyBorder="0" applyAlignment="0" applyProtection="0"/>
    <xf numFmtId="0" fontId="48" fillId="0" borderId="0"/>
  </cellStyleXfs>
  <cellXfs count="480">
    <xf numFmtId="0" fontId="0" fillId="0" borderId="0" xfId="0"/>
    <xf numFmtId="0" fontId="10" fillId="0" borderId="0" xfId="0" applyFont="1"/>
    <xf numFmtId="0" fontId="9" fillId="27" borderId="15" xfId="0" applyFont="1" applyFill="1" applyBorder="1" applyAlignment="1">
      <alignment vertical="center"/>
    </xf>
    <xf numFmtId="0" fontId="9" fillId="27" borderId="0" xfId="0" applyFont="1" applyFill="1" applyAlignment="1">
      <alignment vertical="center"/>
    </xf>
    <xf numFmtId="0" fontId="12" fillId="27" borderId="0" xfId="0" applyFont="1" applyFill="1" applyAlignment="1">
      <alignment vertical="center" wrapText="1"/>
    </xf>
    <xf numFmtId="0" fontId="9" fillId="27" borderId="16" xfId="0" applyFont="1" applyFill="1" applyBorder="1" applyAlignment="1">
      <alignment vertical="center"/>
    </xf>
    <xf numFmtId="0" fontId="9" fillId="27" borderId="17" xfId="0" applyFont="1" applyFill="1" applyBorder="1" applyAlignment="1">
      <alignment vertical="center"/>
    </xf>
    <xf numFmtId="0" fontId="12" fillId="27" borderId="17" xfId="0" applyFont="1" applyFill="1" applyBorder="1" applyAlignment="1">
      <alignment vertical="center" wrapText="1"/>
    </xf>
    <xf numFmtId="0" fontId="9" fillId="27" borderId="18" xfId="0" applyFont="1" applyFill="1" applyBorder="1" applyAlignment="1">
      <alignment vertical="center"/>
    </xf>
    <xf numFmtId="0" fontId="9" fillId="27" borderId="19" xfId="0" applyFont="1" applyFill="1" applyBorder="1" applyAlignment="1">
      <alignment vertical="center"/>
    </xf>
    <xf numFmtId="167" fontId="10" fillId="0" borderId="20" xfId="0" applyNumberFormat="1" applyFont="1" applyBorder="1" applyAlignment="1">
      <alignment horizontal="center" vertical="center"/>
    </xf>
    <xf numFmtId="0" fontId="10" fillId="0" borderId="20" xfId="0" applyFont="1" applyBorder="1" applyAlignment="1">
      <alignment horizontal="left" vertical="center" wrapText="1"/>
    </xf>
    <xf numFmtId="0" fontId="0" fillId="27" borderId="21" xfId="0" applyFill="1" applyBorder="1" applyAlignment="1">
      <alignment horizontal="left" vertical="center" wrapText="1"/>
    </xf>
    <xf numFmtId="0" fontId="6" fillId="27" borderId="15" xfId="0" applyFont="1" applyFill="1" applyBorder="1" applyAlignment="1">
      <alignment vertical="center" wrapText="1"/>
    </xf>
    <xf numFmtId="0" fontId="0" fillId="27" borderId="22" xfId="0" applyFill="1" applyBorder="1" applyAlignment="1">
      <alignment horizontal="left" vertical="center" wrapText="1"/>
    </xf>
    <xf numFmtId="0" fontId="6" fillId="27" borderId="0" xfId="0" applyFont="1" applyFill="1" applyAlignment="1">
      <alignment vertical="center" wrapText="1"/>
    </xf>
    <xf numFmtId="0" fontId="0" fillId="27" borderId="0" xfId="0" applyFill="1" applyAlignment="1">
      <alignment vertical="center" wrapText="1"/>
    </xf>
    <xf numFmtId="0" fontId="0" fillId="27" borderId="23" xfId="0" applyFill="1" applyBorder="1" applyAlignment="1">
      <alignment horizontal="left"/>
    </xf>
    <xf numFmtId="0" fontId="6" fillId="27" borderId="18" xfId="0" applyFont="1" applyFill="1" applyBorder="1" applyAlignment="1">
      <alignment horizontal="center"/>
    </xf>
    <xf numFmtId="0" fontId="0" fillId="0" borderId="0" xfId="0" applyAlignment="1">
      <alignment horizontal="left"/>
    </xf>
    <xf numFmtId="167" fontId="8" fillId="0" borderId="24" xfId="0" applyNumberFormat="1" applyFont="1" applyBorder="1" applyAlignment="1">
      <alignment horizontal="center" vertical="center"/>
    </xf>
    <xf numFmtId="0" fontId="10" fillId="0" borderId="20" xfId="0" applyFont="1" applyBorder="1" applyAlignment="1">
      <alignment horizontal="left" vertical="center"/>
    </xf>
    <xf numFmtId="0" fontId="11" fillId="27" borderId="25" xfId="0" applyFont="1" applyFill="1" applyBorder="1" applyAlignment="1">
      <alignment horizontal="right" vertical="center" wrapText="1"/>
    </xf>
    <xf numFmtId="10" fontId="11" fillId="27" borderId="20" xfId="0" applyNumberFormat="1" applyFont="1" applyFill="1" applyBorder="1" applyAlignment="1">
      <alignment horizontal="center" vertical="center" wrapText="1"/>
    </xf>
    <xf numFmtId="165" fontId="10" fillId="0" borderId="0" xfId="303" applyFont="1" applyFill="1" applyBorder="1"/>
    <xf numFmtId="10" fontId="10" fillId="0" borderId="0" xfId="252" applyNumberFormat="1" applyFont="1" applyFill="1" applyBorder="1" applyAlignment="1"/>
    <xf numFmtId="165" fontId="10" fillId="0" borderId="17" xfId="303" applyFont="1" applyFill="1" applyBorder="1" applyAlignment="1">
      <alignment horizontal="right"/>
    </xf>
    <xf numFmtId="0" fontId="6" fillId="0" borderId="22" xfId="153" applyFont="1" applyBorder="1" applyAlignment="1">
      <alignment horizontal="center"/>
    </xf>
    <xf numFmtId="0" fontId="6" fillId="0" borderId="0" xfId="153" applyFont="1" applyAlignment="1">
      <alignment horizontal="center"/>
    </xf>
    <xf numFmtId="49" fontId="6" fillId="0" borderId="0" xfId="153" applyNumberFormat="1" applyFont="1" applyAlignment="1">
      <alignment horizontal="center"/>
    </xf>
    <xf numFmtId="165" fontId="6" fillId="0" borderId="0" xfId="303" applyFont="1" applyFill="1" applyBorder="1" applyAlignment="1">
      <alignment horizontal="center"/>
    </xf>
    <xf numFmtId="165" fontId="6" fillId="0" borderId="17" xfId="303" applyFont="1" applyFill="1" applyBorder="1" applyAlignment="1">
      <alignment horizontal="center"/>
    </xf>
    <xf numFmtId="1" fontId="6" fillId="0" borderId="15" xfId="153" applyNumberFormat="1" applyFont="1" applyBorder="1" applyAlignment="1">
      <alignment horizontal="left" vertical="center"/>
    </xf>
    <xf numFmtId="2" fontId="10" fillId="0" borderId="17" xfId="303" applyNumberFormat="1" applyFont="1" applyFill="1" applyBorder="1" applyAlignment="1">
      <alignment horizontal="center"/>
    </xf>
    <xf numFmtId="165" fontId="10" fillId="0" borderId="0" xfId="303" applyFont="1" applyFill="1" applyBorder="1" applyAlignment="1">
      <alignment horizontal="center"/>
    </xf>
    <xf numFmtId="2" fontId="10" fillId="0" borderId="17" xfId="303" applyNumberFormat="1" applyFont="1" applyFill="1" applyBorder="1" applyAlignment="1">
      <alignment horizontal="center" vertical="center"/>
    </xf>
    <xf numFmtId="0" fontId="6" fillId="0" borderId="24" xfId="0" applyFont="1" applyBorder="1" applyAlignment="1">
      <alignment horizontal="center" vertical="center" wrapText="1"/>
    </xf>
    <xf numFmtId="0" fontId="41" fillId="0" borderId="24" xfId="0" applyFont="1" applyBorder="1" applyAlignment="1">
      <alignment horizontal="center" wrapText="1"/>
    </xf>
    <xf numFmtId="0" fontId="8" fillId="0" borderId="0" xfId="0" applyFont="1" applyAlignment="1">
      <alignment wrapText="1"/>
    </xf>
    <xf numFmtId="0" fontId="8" fillId="0" borderId="0" xfId="0" applyFont="1" applyAlignment="1">
      <alignment horizontal="center" wrapText="1"/>
    </xf>
    <xf numFmtId="0" fontId="8" fillId="0" borderId="24" xfId="0" applyFont="1" applyBorder="1" applyAlignment="1">
      <alignment horizontal="center" wrapText="1"/>
    </xf>
    <xf numFmtId="0" fontId="8" fillId="0" borderId="24" xfId="0" applyFont="1" applyBorder="1" applyAlignment="1">
      <alignment horizontal="center" vertical="center" wrapText="1"/>
    </xf>
    <xf numFmtId="0" fontId="10" fillId="0" borderId="20" xfId="0" applyFont="1" applyBorder="1" applyAlignment="1">
      <alignment horizontal="center" vertical="center"/>
    </xf>
    <xf numFmtId="4" fontId="10" fillId="0" borderId="20" xfId="0" applyNumberFormat="1" applyFont="1" applyBorder="1" applyAlignment="1">
      <alignment horizontal="center" vertical="center"/>
    </xf>
    <xf numFmtId="0" fontId="11" fillId="42" borderId="27" xfId="0" applyFont="1" applyFill="1" applyBorder="1" applyAlignment="1">
      <alignment horizontal="center" vertical="center"/>
    </xf>
    <xf numFmtId="0" fontId="11" fillId="42" borderId="27" xfId="0" applyFont="1" applyFill="1" applyBorder="1" applyAlignment="1">
      <alignment horizontal="center" vertical="center" wrapText="1"/>
    </xf>
    <xf numFmtId="0" fontId="6" fillId="43" borderId="20" xfId="0" applyFont="1" applyFill="1" applyBorder="1" applyAlignment="1">
      <alignment horizontal="left" vertical="center"/>
    </xf>
    <xf numFmtId="0" fontId="6" fillId="43" borderId="20" xfId="0" applyFont="1" applyFill="1" applyBorder="1" applyAlignment="1">
      <alignment horizontal="center" vertical="center"/>
    </xf>
    <xf numFmtId="4" fontId="6" fillId="43" borderId="20" xfId="0" applyNumberFormat="1" applyFont="1" applyFill="1" applyBorder="1" applyAlignment="1">
      <alignment horizontal="center" vertical="center"/>
    </xf>
    <xf numFmtId="167" fontId="6" fillId="43" borderId="20" xfId="0" applyNumberFormat="1" applyFont="1" applyFill="1" applyBorder="1" applyAlignment="1">
      <alignment horizontal="center" vertical="center"/>
    </xf>
    <xf numFmtId="0" fontId="6" fillId="43" borderId="29" xfId="0" applyFont="1" applyFill="1" applyBorder="1" applyAlignment="1">
      <alignment horizontal="right"/>
    </xf>
    <xf numFmtId="167" fontId="6" fillId="43" borderId="20" xfId="0" applyNumberFormat="1" applyFont="1" applyFill="1" applyBorder="1" applyAlignment="1">
      <alignment horizontal="center"/>
    </xf>
    <xf numFmtId="0" fontId="0" fillId="0" borderId="22" xfId="0" applyBorder="1" applyAlignment="1">
      <alignment horizontal="left"/>
    </xf>
    <xf numFmtId="0" fontId="0" fillId="0" borderId="17" xfId="0" applyBorder="1"/>
    <xf numFmtId="10" fontId="42" fillId="0" borderId="26" xfId="0" applyNumberFormat="1" applyFont="1" applyBorder="1" applyAlignment="1">
      <alignment horizontal="center" vertical="center"/>
    </xf>
    <xf numFmtId="0" fontId="42" fillId="43" borderId="39" xfId="0" applyFont="1" applyFill="1" applyBorder="1" applyAlignment="1">
      <alignment horizontal="center"/>
    </xf>
    <xf numFmtId="0" fontId="6" fillId="0" borderId="20" xfId="0" applyFont="1" applyBorder="1" applyAlignment="1">
      <alignment horizontal="center" wrapText="1"/>
    </xf>
    <xf numFmtId="0" fontId="6" fillId="0" borderId="20" xfId="0" applyFont="1" applyBorder="1" applyAlignment="1">
      <alignment horizontal="center" vertical="center" wrapText="1"/>
    </xf>
    <xf numFmtId="0" fontId="10" fillId="0" borderId="0" xfId="0" applyFont="1" applyAlignment="1">
      <alignment horizontal="center" vertical="center"/>
    </xf>
    <xf numFmtId="0" fontId="10" fillId="0" borderId="15" xfId="0" applyFont="1" applyBorder="1" applyAlignment="1">
      <alignment horizontal="center"/>
    </xf>
    <xf numFmtId="0" fontId="10" fillId="0" borderId="19" xfId="0" applyFont="1" applyBorder="1"/>
    <xf numFmtId="0" fontId="10" fillId="0" borderId="18" xfId="0" applyFont="1" applyBorder="1"/>
    <xf numFmtId="0" fontId="10" fillId="0" borderId="23" xfId="0" applyFont="1" applyBorder="1"/>
    <xf numFmtId="0" fontId="10" fillId="0" borderId="17" xfId="0" applyFont="1" applyBorder="1"/>
    <xf numFmtId="0" fontId="10" fillId="0" borderId="22" xfId="0" applyFont="1" applyBorder="1"/>
    <xf numFmtId="0" fontId="10" fillId="0" borderId="16" xfId="0" applyFont="1" applyBorder="1"/>
    <xf numFmtId="0" fontId="10" fillId="0" borderId="15" xfId="0" applyFont="1" applyBorder="1"/>
    <xf numFmtId="0" fontId="10" fillId="0" borderId="21" xfId="0" applyFont="1" applyBorder="1"/>
    <xf numFmtId="10" fontId="43" fillId="0" borderId="20" xfId="0" applyNumberFormat="1" applyFont="1" applyBorder="1" applyAlignment="1">
      <alignment horizontal="center" vertical="center"/>
    </xf>
    <xf numFmtId="0" fontId="10" fillId="0" borderId="22" xfId="153" applyBorder="1" applyAlignment="1">
      <alignment horizontal="center" vertical="center" wrapText="1"/>
    </xf>
    <xf numFmtId="0" fontId="10" fillId="0" borderId="0" xfId="153" applyAlignment="1">
      <alignment horizontal="center" vertical="center"/>
    </xf>
    <xf numFmtId="0" fontId="6" fillId="0" borderId="20" xfId="0" applyFont="1" applyBorder="1" applyAlignment="1">
      <alignment horizontal="center" vertical="center"/>
    </xf>
    <xf numFmtId="0" fontId="10" fillId="0" borderId="29" xfId="0" applyFont="1" applyBorder="1" applyAlignment="1">
      <alignment horizontal="center"/>
    </xf>
    <xf numFmtId="0" fontId="6" fillId="0" borderId="0" xfId="0" applyFont="1"/>
    <xf numFmtId="0" fontId="10" fillId="0" borderId="0" xfId="0" applyFont="1" applyAlignment="1">
      <alignment horizontal="left" vertical="center" wrapText="1"/>
    </xf>
    <xf numFmtId="167" fontId="10" fillId="0" borderId="0" xfId="0" applyNumberFormat="1" applyFont="1" applyAlignment="1">
      <alignment horizontal="center"/>
    </xf>
    <xf numFmtId="49" fontId="6" fillId="0" borderId="20" xfId="0" applyNumberFormat="1" applyFont="1" applyBorder="1" applyAlignment="1">
      <alignment horizontal="center" vertical="center"/>
    </xf>
    <xf numFmtId="49" fontId="10" fillId="0" borderId="0" xfId="0" applyNumberFormat="1" applyFont="1" applyAlignment="1">
      <alignment horizontal="center" vertical="center"/>
    </xf>
    <xf numFmtId="49" fontId="11" fillId="45" borderId="26"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0" xfId="303" applyNumberFormat="1" applyFont="1" applyFill="1" applyBorder="1" applyAlignment="1">
      <alignment horizontal="left" vertical="center" wrapText="1"/>
    </xf>
    <xf numFmtId="0" fontId="10" fillId="0" borderId="0" xfId="303" applyNumberFormat="1" applyFont="1" applyFill="1" applyBorder="1" applyAlignment="1">
      <alignment horizontal="center" vertical="center"/>
    </xf>
    <xf numFmtId="0" fontId="10" fillId="0" borderId="0" xfId="0" applyFont="1" applyAlignment="1">
      <alignment vertical="center"/>
    </xf>
    <xf numFmtId="169" fontId="10" fillId="0" borderId="0" xfId="303" applyNumberFormat="1" applyFont="1" applyFill="1" applyBorder="1" applyAlignment="1">
      <alignment horizontal="center" vertical="center"/>
    </xf>
    <xf numFmtId="0" fontId="6" fillId="0" borderId="19" xfId="153" applyFont="1" applyBorder="1" applyAlignment="1">
      <alignment horizontal="left" vertical="center"/>
    </xf>
    <xf numFmtId="0" fontId="6" fillId="0" borderId="19" xfId="153" applyFont="1" applyBorder="1" applyAlignment="1">
      <alignment horizontal="left" vertical="center" wrapText="1"/>
    </xf>
    <xf numFmtId="0" fontId="6" fillId="0" borderId="23" xfId="153" applyFont="1" applyBorder="1" applyAlignment="1">
      <alignment vertical="center"/>
    </xf>
    <xf numFmtId="0" fontId="6" fillId="0" borderId="23" xfId="153" applyFont="1" applyBorder="1" applyAlignment="1">
      <alignment horizontal="center" vertical="center" wrapText="1"/>
    </xf>
    <xf numFmtId="0" fontId="10" fillId="0" borderId="0" xfId="303" applyNumberFormat="1" applyFont="1" applyFill="1" applyBorder="1" applyAlignment="1">
      <alignment horizontal="center" vertical="center" wrapText="1"/>
    </xf>
    <xf numFmtId="167" fontId="10" fillId="0" borderId="0" xfId="0" applyNumberFormat="1" applyFont="1" applyAlignment="1">
      <alignment horizontal="center" vertical="center" wrapText="1"/>
    </xf>
    <xf numFmtId="0" fontId="10" fillId="0" borderId="0" xfId="0" applyFont="1" applyAlignment="1">
      <alignment horizontal="center"/>
    </xf>
    <xf numFmtId="0" fontId="10" fillId="0" borderId="0" xfId="0" applyFont="1" applyAlignment="1">
      <alignment horizontal="center" wrapText="1"/>
    </xf>
    <xf numFmtId="167" fontId="6" fillId="0" borderId="20" xfId="0" applyNumberFormat="1" applyFont="1" applyBorder="1" applyAlignment="1">
      <alignment horizontal="center" wrapText="1"/>
    </xf>
    <xf numFmtId="167" fontId="6" fillId="0" borderId="20" xfId="0" applyNumberFormat="1" applyFont="1" applyBorder="1" applyAlignment="1">
      <alignment horizontal="center" vertical="center" wrapText="1"/>
    </xf>
    <xf numFmtId="4" fontId="10" fillId="0" borderId="0" xfId="0" applyNumberFormat="1" applyFont="1"/>
    <xf numFmtId="0" fontId="6" fillId="0" borderId="0" xfId="0" applyFont="1" applyAlignment="1">
      <alignment vertical="center"/>
    </xf>
    <xf numFmtId="167" fontId="10" fillId="0" borderId="0" xfId="0" applyNumberFormat="1" applyFont="1" applyAlignment="1">
      <alignment horizontal="center" vertical="center"/>
    </xf>
    <xf numFmtId="0" fontId="6" fillId="0" borderId="23" xfId="153" applyFont="1" applyBorder="1" applyAlignment="1">
      <alignment vertical="center" wrapText="1"/>
    </xf>
    <xf numFmtId="0" fontId="6" fillId="44" borderId="21" xfId="153" applyFont="1" applyFill="1" applyBorder="1" applyAlignment="1">
      <alignment vertical="center"/>
    </xf>
    <xf numFmtId="0" fontId="6" fillId="44" borderId="20" xfId="153" applyFont="1" applyFill="1" applyBorder="1" applyAlignment="1">
      <alignment horizontal="center" vertical="center" wrapText="1"/>
    </xf>
    <xf numFmtId="167" fontId="6" fillId="44" borderId="20" xfId="303" applyNumberFormat="1" applyFont="1" applyFill="1" applyBorder="1" applyAlignment="1">
      <alignment horizontal="center" vertical="center"/>
    </xf>
    <xf numFmtId="0" fontId="43" fillId="0" borderId="20" xfId="0" applyFont="1" applyBorder="1" applyAlignment="1">
      <alignment vertical="center" wrapText="1"/>
    </xf>
    <xf numFmtId="49" fontId="43" fillId="0" borderId="20" xfId="0" applyNumberFormat="1" applyFont="1" applyBorder="1" applyAlignment="1">
      <alignment horizontal="center" vertical="center" wrapText="1"/>
    </xf>
    <xf numFmtId="0" fontId="42" fillId="43" borderId="26" xfId="0" applyFont="1" applyFill="1" applyBorder="1" applyAlignment="1">
      <alignment horizontal="center"/>
    </xf>
    <xf numFmtId="0" fontId="10" fillId="0" borderId="22" xfId="153" applyBorder="1" applyAlignment="1">
      <alignment vertical="center"/>
    </xf>
    <xf numFmtId="0" fontId="10" fillId="0" borderId="0" xfId="153" applyAlignment="1">
      <alignment vertical="center"/>
    </xf>
    <xf numFmtId="49" fontId="10" fillId="0" borderId="0" xfId="153" applyNumberFormat="1" applyAlignment="1">
      <alignment vertical="center"/>
    </xf>
    <xf numFmtId="165" fontId="10" fillId="0" borderId="0" xfId="303" applyFont="1" applyFill="1" applyBorder="1" applyAlignment="1">
      <alignment horizontal="center" vertical="center"/>
    </xf>
    <xf numFmtId="0" fontId="10" fillId="0" borderId="21" xfId="153" applyBorder="1" applyAlignment="1">
      <alignment vertical="center"/>
    </xf>
    <xf numFmtId="0" fontId="10" fillId="0" borderId="16" xfId="153" applyBorder="1" applyAlignment="1">
      <alignment vertical="center"/>
    </xf>
    <xf numFmtId="10" fontId="10" fillId="0" borderId="0" xfId="252" applyNumberFormat="1" applyFont="1" applyFill="1" applyBorder="1" applyAlignment="1">
      <alignment vertical="center"/>
    </xf>
    <xf numFmtId="165" fontId="10" fillId="0" borderId="0" xfId="303" applyFont="1" applyFill="1" applyBorder="1" applyAlignment="1">
      <alignment vertical="center"/>
    </xf>
    <xf numFmtId="165" fontId="10" fillId="0" borderId="17" xfId="303" applyFont="1" applyFill="1" applyBorder="1" applyAlignment="1">
      <alignment horizontal="right" vertical="center"/>
    </xf>
    <xf numFmtId="0" fontId="6" fillId="44" borderId="20" xfId="0" applyFont="1" applyFill="1" applyBorder="1" applyAlignment="1">
      <alignment horizontal="left" vertical="center"/>
    </xf>
    <xf numFmtId="0" fontId="6" fillId="44" borderId="20" xfId="0" applyFont="1" applyFill="1" applyBorder="1" applyAlignment="1">
      <alignment horizontal="left" vertical="center" wrapText="1"/>
    </xf>
    <xf numFmtId="0" fontId="6" fillId="44" borderId="20" xfId="0" applyFont="1" applyFill="1" applyBorder="1" applyAlignment="1">
      <alignment horizontal="center" vertical="center"/>
    </xf>
    <xf numFmtId="4" fontId="6" fillId="44" borderId="20" xfId="0" applyNumberFormat="1" applyFont="1" applyFill="1" applyBorder="1" applyAlignment="1">
      <alignment horizontal="center" vertical="center"/>
    </xf>
    <xf numFmtId="167" fontId="6" fillId="44" borderId="20" xfId="0" applyNumberFormat="1" applyFont="1" applyFill="1" applyBorder="1" applyAlignment="1">
      <alignment horizontal="center" vertical="center"/>
    </xf>
    <xf numFmtId="44" fontId="10" fillId="0" borderId="0" xfId="126" applyNumberFormat="1"/>
    <xf numFmtId="167" fontId="7" fillId="43" borderId="20" xfId="0" applyNumberFormat="1" applyFont="1" applyFill="1" applyBorder="1" applyAlignment="1">
      <alignment horizontal="center" vertical="center"/>
    </xf>
    <xf numFmtId="167" fontId="10" fillId="44" borderId="20" xfId="0" applyNumberFormat="1" applyFont="1" applyFill="1" applyBorder="1" applyAlignment="1">
      <alignment horizontal="center" vertical="center"/>
    </xf>
    <xf numFmtId="167" fontId="6" fillId="0" borderId="20" xfId="0" applyNumberFormat="1" applyFont="1" applyBorder="1" applyAlignment="1">
      <alignment horizontal="center" vertical="center"/>
    </xf>
    <xf numFmtId="0" fontId="10" fillId="44" borderId="20" xfId="0" applyFont="1" applyFill="1" applyBorder="1" applyAlignment="1">
      <alignment horizontal="left" vertical="center" wrapText="1"/>
    </xf>
    <xf numFmtId="0" fontId="10" fillId="44" borderId="20" xfId="0" applyFont="1" applyFill="1" applyBorder="1" applyAlignment="1">
      <alignment horizontal="left" vertical="center"/>
    </xf>
    <xf numFmtId="0" fontId="7" fillId="43" borderId="20" xfId="0" applyFont="1" applyFill="1" applyBorder="1" applyAlignment="1">
      <alignment horizontal="left" vertical="center"/>
    </xf>
    <xf numFmtId="0" fontId="10" fillId="0" borderId="0" xfId="126"/>
    <xf numFmtId="0" fontId="10" fillId="0" borderId="0" xfId="126" applyAlignment="1">
      <alignment horizontal="left"/>
    </xf>
    <xf numFmtId="0" fontId="10" fillId="0" borderId="22" xfId="126" applyBorder="1" applyAlignment="1">
      <alignment horizontal="left"/>
    </xf>
    <xf numFmtId="0" fontId="10" fillId="0" borderId="23" xfId="126" applyBorder="1" applyAlignment="1">
      <alignment horizontal="left"/>
    </xf>
    <xf numFmtId="10" fontId="10" fillId="0" borderId="0" xfId="126" applyNumberFormat="1"/>
    <xf numFmtId="44" fontId="11" fillId="43" borderId="20" xfId="126" applyNumberFormat="1" applyFont="1" applyFill="1" applyBorder="1" applyAlignment="1">
      <alignment horizontal="center" vertical="center"/>
    </xf>
    <xf numFmtId="10" fontId="11" fillId="43" borderId="20" xfId="126" applyNumberFormat="1" applyFont="1" applyFill="1" applyBorder="1" applyAlignment="1">
      <alignment horizontal="center" vertical="center"/>
    </xf>
    <xf numFmtId="0" fontId="10" fillId="0" borderId="21" xfId="126" applyBorder="1" applyAlignment="1">
      <alignment horizontal="left"/>
    </xf>
    <xf numFmtId="0" fontId="10" fillId="0" borderId="16" xfId="126" applyBorder="1"/>
    <xf numFmtId="0" fontId="10" fillId="0" borderId="17" xfId="126" applyBorder="1"/>
    <xf numFmtId="0" fontId="10" fillId="0" borderId="19" xfId="126" applyBorder="1"/>
    <xf numFmtId="44" fontId="10" fillId="0" borderId="21" xfId="126" applyNumberFormat="1" applyBorder="1"/>
    <xf numFmtId="44" fontId="10" fillId="0" borderId="15" xfId="126" applyNumberFormat="1" applyBorder="1"/>
    <xf numFmtId="10" fontId="10" fillId="0" borderId="15" xfId="126" applyNumberFormat="1" applyBorder="1"/>
    <xf numFmtId="44" fontId="10" fillId="0" borderId="22" xfId="126" applyNumberFormat="1" applyBorder="1"/>
    <xf numFmtId="44" fontId="10" fillId="0" borderId="23" xfId="126" applyNumberFormat="1" applyBorder="1"/>
    <xf numFmtId="44" fontId="10" fillId="0" borderId="18" xfId="126" applyNumberFormat="1" applyBorder="1"/>
    <xf numFmtId="10" fontId="10" fillId="0" borderId="18" xfId="126" applyNumberFormat="1" applyBorder="1"/>
    <xf numFmtId="0" fontId="7" fillId="43" borderId="20" xfId="0" applyFont="1" applyFill="1" applyBorder="1" applyAlignment="1">
      <alignment horizontal="left" vertical="center" wrapText="1"/>
    </xf>
    <xf numFmtId="44" fontId="10" fillId="0" borderId="40" xfId="126" applyNumberFormat="1" applyBorder="1" applyAlignment="1">
      <alignment vertical="center"/>
    </xf>
    <xf numFmtId="10" fontId="10" fillId="0" borderId="41" xfId="126" applyNumberFormat="1" applyBorder="1" applyAlignment="1">
      <alignment vertical="center"/>
    </xf>
    <xf numFmtId="167" fontId="7" fillId="43" borderId="28" xfId="0" applyNumberFormat="1" applyFont="1" applyFill="1" applyBorder="1" applyAlignment="1">
      <alignment horizontal="center" vertical="center"/>
    </xf>
    <xf numFmtId="44" fontId="10" fillId="0" borderId="0" xfId="126" applyNumberFormat="1" applyAlignment="1">
      <alignment vertical="center"/>
    </xf>
    <xf numFmtId="44" fontId="56" fillId="0" borderId="0" xfId="126" applyNumberFormat="1" applyFont="1" applyAlignment="1">
      <alignment vertical="center"/>
    </xf>
    <xf numFmtId="167" fontId="10" fillId="0" borderId="40" xfId="126" applyNumberFormat="1" applyBorder="1" applyAlignment="1">
      <alignment vertical="center"/>
    </xf>
    <xf numFmtId="0" fontId="10" fillId="0" borderId="0" xfId="126" applyAlignment="1">
      <alignment vertical="center"/>
    </xf>
    <xf numFmtId="10" fontId="10" fillId="0" borderId="0" xfId="126" applyNumberFormat="1" applyAlignment="1">
      <alignment vertical="center"/>
    </xf>
    <xf numFmtId="0" fontId="7" fillId="0" borderId="0" xfId="126" applyFont="1" applyAlignment="1">
      <alignment vertical="center"/>
    </xf>
    <xf numFmtId="10" fontId="7" fillId="43" borderId="20" xfId="126" applyNumberFormat="1" applyFont="1" applyFill="1" applyBorder="1" applyAlignment="1">
      <alignment vertical="center"/>
    </xf>
    <xf numFmtId="0" fontId="7" fillId="43" borderId="20" xfId="126" applyFont="1" applyFill="1" applyBorder="1" applyAlignment="1">
      <alignment horizontal="right" vertical="center"/>
    </xf>
    <xf numFmtId="167" fontId="7" fillId="43" borderId="20" xfId="126" applyNumberFormat="1" applyFont="1" applyFill="1" applyBorder="1" applyAlignment="1">
      <alignment vertical="center"/>
    </xf>
    <xf numFmtId="0" fontId="10" fillId="0" borderId="0" xfId="126" applyAlignment="1">
      <alignment horizontal="left" vertical="center"/>
    </xf>
    <xf numFmtId="0" fontId="10" fillId="0" borderId="0" xfId="0" applyFont="1" applyAlignment="1">
      <alignment horizontal="left"/>
    </xf>
    <xf numFmtId="0" fontId="11" fillId="45" borderId="26" xfId="0" applyFont="1" applyFill="1" applyBorder="1" applyAlignment="1">
      <alignment horizontal="center" vertical="center"/>
    </xf>
    <xf numFmtId="2" fontId="10" fillId="0" borderId="0" xfId="0" applyNumberFormat="1" applyFont="1" applyAlignment="1">
      <alignment horizontal="center"/>
    </xf>
    <xf numFmtId="4" fontId="10" fillId="0" borderId="0" xfId="0" applyNumberFormat="1" applyFont="1" applyAlignment="1">
      <alignment horizontal="center"/>
    </xf>
    <xf numFmtId="4" fontId="10" fillId="0" borderId="0" xfId="0" applyNumberFormat="1" applyFont="1" applyAlignment="1">
      <alignment horizontal="center" vertical="center" wrapText="1"/>
    </xf>
    <xf numFmtId="0" fontId="10" fillId="0" borderId="0" xfId="303" applyNumberFormat="1" applyFont="1" applyFill="1" applyBorder="1" applyAlignment="1">
      <alignment horizontal="justify" vertical="center" wrapText="1"/>
    </xf>
    <xf numFmtId="44" fontId="0" fillId="0" borderId="0" xfId="0" applyNumberFormat="1"/>
    <xf numFmtId="0" fontId="10" fillId="0" borderId="20" xfId="0" applyFont="1" applyBorder="1" applyAlignment="1">
      <alignment horizontal="justify" vertical="center" wrapText="1"/>
    </xf>
    <xf numFmtId="4" fontId="57" fillId="0" borderId="0" xfId="0" applyNumberFormat="1" applyFont="1"/>
    <xf numFmtId="0" fontId="10" fillId="46" borderId="20" xfId="0" applyFont="1" applyFill="1" applyBorder="1" applyAlignment="1">
      <alignment horizontal="left" vertical="center" wrapText="1"/>
    </xf>
    <xf numFmtId="0" fontId="60" fillId="48" borderId="20" xfId="320" applyFont="1" applyFill="1" applyBorder="1" applyAlignment="1">
      <alignment horizontal="center" vertical="center" wrapText="1"/>
    </xf>
    <xf numFmtId="0" fontId="60" fillId="48" borderId="20" xfId="320" applyFont="1" applyFill="1" applyBorder="1" applyAlignment="1">
      <alignment horizontal="left" vertical="center" wrapText="1"/>
    </xf>
    <xf numFmtId="4" fontId="60" fillId="48" borderId="20" xfId="320" applyNumberFormat="1" applyFont="1" applyFill="1" applyBorder="1" applyAlignment="1">
      <alignment horizontal="center" vertical="center" wrapText="1"/>
    </xf>
    <xf numFmtId="0" fontId="0" fillId="0" borderId="0" xfId="0" applyAlignment="1">
      <alignment horizontal="center" wrapText="1"/>
    </xf>
    <xf numFmtId="0" fontId="0" fillId="0" borderId="0" xfId="0" applyAlignment="1">
      <alignment wrapText="1"/>
    </xf>
    <xf numFmtId="43" fontId="0" fillId="0" borderId="0" xfId="319" applyFont="1"/>
    <xf numFmtId="167" fontId="10" fillId="47" borderId="0" xfId="0" applyNumberFormat="1" applyFont="1" applyFill="1" applyAlignment="1">
      <alignment horizontal="center" vertical="center" wrapText="1"/>
    </xf>
    <xf numFmtId="167" fontId="12" fillId="0" borderId="31" xfId="303" applyNumberFormat="1" applyFont="1" applyFill="1" applyBorder="1" applyAlignment="1">
      <alignment horizontal="center" vertical="center"/>
    </xf>
    <xf numFmtId="0" fontId="41" fillId="0" borderId="22" xfId="155" applyFont="1" applyBorder="1" applyAlignment="1">
      <alignment horizontal="center"/>
    </xf>
    <xf numFmtId="0" fontId="41" fillId="0" borderId="0" xfId="155" applyFont="1" applyAlignment="1">
      <alignment horizontal="center"/>
    </xf>
    <xf numFmtId="49" fontId="41" fillId="0" borderId="0" xfId="155" applyNumberFormat="1" applyFont="1" applyAlignment="1">
      <alignment horizontal="center"/>
    </xf>
    <xf numFmtId="165" fontId="41" fillId="0" borderId="0" xfId="305" applyFont="1" applyFill="1" applyBorder="1" applyAlignment="1">
      <alignment horizontal="center"/>
    </xf>
    <xf numFmtId="165" fontId="41" fillId="0" borderId="17" xfId="305" applyFont="1" applyFill="1" applyBorder="1" applyAlignment="1">
      <alignment horizontal="center"/>
    </xf>
    <xf numFmtId="167" fontId="9" fillId="49" borderId="31" xfId="303" applyNumberFormat="1" applyFont="1" applyFill="1" applyBorder="1" applyAlignment="1">
      <alignment horizontal="center" vertical="center"/>
    </xf>
    <xf numFmtId="167" fontId="9" fillId="0" borderId="31" xfId="303" applyNumberFormat="1" applyFont="1" applyFill="1" applyBorder="1" applyAlignment="1">
      <alignment horizontal="center" vertical="center"/>
    </xf>
    <xf numFmtId="167" fontId="12" fillId="50" borderId="48" xfId="303" applyNumberFormat="1" applyFont="1" applyFill="1" applyBorder="1" applyAlignment="1">
      <alignment horizontal="center" vertical="center"/>
    </xf>
    <xf numFmtId="4" fontId="10" fillId="46" borderId="20" xfId="0" applyNumberFormat="1" applyFont="1" applyFill="1" applyBorder="1" applyAlignment="1">
      <alignment horizontal="center" vertical="center"/>
    </xf>
    <xf numFmtId="0" fontId="12" fillId="0" borderId="0" xfId="0" applyFont="1" applyAlignment="1">
      <alignment horizontal="right" vertical="center"/>
    </xf>
    <xf numFmtId="0" fontId="65" fillId="0" borderId="0" xfId="0" applyFont="1"/>
    <xf numFmtId="0" fontId="9" fillId="49" borderId="30" xfId="0" applyFont="1" applyFill="1" applyBorder="1" applyAlignment="1">
      <alignment horizontal="center" vertical="center" wrapText="1"/>
    </xf>
    <xf numFmtId="0" fontId="9" fillId="49" borderId="0" xfId="0" applyFont="1" applyFill="1" applyAlignment="1">
      <alignment horizontal="center" vertical="center"/>
    </xf>
    <xf numFmtId="0" fontId="9" fillId="49" borderId="0" xfId="0" applyFont="1" applyFill="1" applyAlignment="1">
      <alignment horizontal="justify" vertical="center" wrapText="1"/>
    </xf>
    <xf numFmtId="166" fontId="9" fillId="49" borderId="0" xfId="0" applyNumberFormat="1" applyFont="1" applyFill="1" applyAlignment="1">
      <alignment horizontal="center" vertical="center"/>
    </xf>
    <xf numFmtId="0" fontId="9" fillId="0" borderId="30" xfId="0" applyFont="1" applyBorder="1" applyAlignment="1">
      <alignment horizontal="center" vertical="center" wrapText="1"/>
    </xf>
    <xf numFmtId="0" fontId="9" fillId="46" borderId="0" xfId="0" quotePrefix="1" applyFont="1" applyFill="1" applyAlignment="1">
      <alignment horizontal="center" vertical="center"/>
    </xf>
    <xf numFmtId="0" fontId="9" fillId="46" borderId="0" xfId="0" applyFont="1" applyFill="1" applyAlignment="1">
      <alignment horizontal="justify" vertical="center" wrapText="1"/>
    </xf>
    <xf numFmtId="0" fontId="9" fillId="46" borderId="0" xfId="0" applyFont="1" applyFill="1" applyAlignment="1">
      <alignment horizontal="center" vertical="center"/>
    </xf>
    <xf numFmtId="0" fontId="9" fillId="46" borderId="30" xfId="0" applyFont="1" applyFill="1" applyBorder="1" applyAlignment="1">
      <alignment horizontal="center" vertical="center" wrapText="1"/>
    </xf>
    <xf numFmtId="167" fontId="9" fillId="0" borderId="0" xfId="0" applyNumberFormat="1" applyFont="1" applyAlignment="1">
      <alignment horizontal="center" vertical="center"/>
    </xf>
    <xf numFmtId="171" fontId="12" fillId="0" borderId="0" xfId="319" applyNumberFormat="1" applyFont="1" applyBorder="1" applyAlignment="1">
      <alignment horizontal="right" vertical="center"/>
    </xf>
    <xf numFmtId="0" fontId="64" fillId="0" borderId="23" xfId="0" applyFont="1" applyBorder="1" applyAlignment="1">
      <alignment horizontal="center" vertical="center" wrapText="1"/>
    </xf>
    <xf numFmtId="0" fontId="64" fillId="0" borderId="19" xfId="0" applyFont="1" applyBorder="1" applyAlignment="1">
      <alignment horizontal="center" vertical="center" wrapText="1"/>
    </xf>
    <xf numFmtId="0" fontId="63" fillId="0" borderId="0" xfId="0" applyFont="1"/>
    <xf numFmtId="0" fontId="64" fillId="0" borderId="0" xfId="0" applyFont="1" applyAlignment="1">
      <alignment horizontal="center" vertical="center" wrapText="1"/>
    </xf>
    <xf numFmtId="0" fontId="64" fillId="0" borderId="0" xfId="0" applyFont="1" applyAlignment="1">
      <alignment horizontal="center" vertical="center"/>
    </xf>
    <xf numFmtId="0" fontId="12" fillId="44" borderId="37" xfId="153" applyFont="1" applyFill="1" applyBorder="1" applyAlignment="1">
      <alignment horizontal="center" vertical="center" wrapText="1"/>
    </xf>
    <xf numFmtId="0" fontId="12" fillId="44" borderId="20" xfId="153" applyFont="1" applyFill="1" applyBorder="1" applyAlignment="1">
      <alignment vertical="center" wrapText="1"/>
    </xf>
    <xf numFmtId="0" fontId="12" fillId="44" borderId="48" xfId="153" applyFont="1" applyFill="1" applyBorder="1" applyAlignment="1">
      <alignment horizontal="center" vertical="center" wrapText="1"/>
    </xf>
    <xf numFmtId="0" fontId="9" fillId="0" borderId="0" xfId="0" applyFont="1" applyAlignment="1">
      <alignment horizontal="center" vertical="center"/>
    </xf>
    <xf numFmtId="0" fontId="9" fillId="0" borderId="0" xfId="0" applyFont="1" applyAlignment="1">
      <alignment horizontal="justify" vertical="center" wrapText="1"/>
    </xf>
    <xf numFmtId="166" fontId="9" fillId="0" borderId="0" xfId="0" applyNumberFormat="1" applyFont="1" applyAlignment="1">
      <alignment horizontal="center" vertical="center"/>
    </xf>
    <xf numFmtId="0" fontId="9" fillId="0" borderId="0" xfId="0" quotePrefix="1" applyFont="1" applyAlignment="1">
      <alignment horizontal="center" vertical="center"/>
    </xf>
    <xf numFmtId="166" fontId="86" fillId="0" borderId="0" xfId="0" applyNumberFormat="1" applyFont="1" applyAlignment="1">
      <alignment horizontal="center" vertical="center"/>
    </xf>
    <xf numFmtId="2" fontId="9" fillId="0" borderId="0" xfId="0" applyNumberFormat="1" applyFont="1" applyAlignment="1">
      <alignment horizontal="center" vertical="center"/>
    </xf>
    <xf numFmtId="0" fontId="9" fillId="0" borderId="0" xfId="0" applyFont="1" applyAlignment="1">
      <alignment horizontal="justify" vertical="center"/>
    </xf>
    <xf numFmtId="170" fontId="9" fillId="0" borderId="0" xfId="0" applyNumberFormat="1" applyFont="1" applyAlignment="1">
      <alignment horizontal="center" vertical="center"/>
    </xf>
    <xf numFmtId="0" fontId="9" fillId="46" borderId="0" xfId="0" applyFont="1" applyFill="1" applyAlignment="1">
      <alignment horizontal="justify" vertical="center"/>
    </xf>
    <xf numFmtId="2" fontId="9" fillId="46" borderId="0" xfId="0" applyNumberFormat="1" applyFont="1" applyFill="1" applyAlignment="1">
      <alignment horizontal="center" vertical="center"/>
    </xf>
    <xf numFmtId="167" fontId="9" fillId="46" borderId="31" xfId="303" applyNumberFormat="1" applyFont="1" applyFill="1" applyBorder="1" applyAlignment="1">
      <alignment horizontal="center" vertical="center"/>
    </xf>
    <xf numFmtId="0" fontId="64" fillId="0" borderId="19" xfId="0" applyFont="1" applyBorder="1" applyAlignment="1">
      <alignment horizontal="center" vertical="center"/>
    </xf>
    <xf numFmtId="0" fontId="87" fillId="44" borderId="20" xfId="153" applyFont="1" applyFill="1" applyBorder="1" applyAlignment="1">
      <alignment vertical="center" wrapText="1"/>
    </xf>
    <xf numFmtId="0" fontId="10" fillId="0" borderId="30" xfId="0" applyFont="1" applyBorder="1" applyAlignment="1">
      <alignment horizontal="center" vertical="center"/>
    </xf>
    <xf numFmtId="2" fontId="10" fillId="0" borderId="0" xfId="0" applyNumberFormat="1" applyFont="1" applyAlignment="1">
      <alignment horizontal="center" vertical="center"/>
    </xf>
    <xf numFmtId="167" fontId="10" fillId="0" borderId="31" xfId="0" applyNumberFormat="1" applyFont="1" applyBorder="1" applyAlignment="1">
      <alignment horizontal="center" vertical="center"/>
    </xf>
    <xf numFmtId="0" fontId="86" fillId="0" borderId="0" xfId="0" applyFont="1" applyAlignment="1">
      <alignment horizontal="center" vertical="center"/>
    </xf>
    <xf numFmtId="0" fontId="86" fillId="0" borderId="0" xfId="0" applyFont="1" applyAlignment="1">
      <alignment horizontal="justify" vertical="center"/>
    </xf>
    <xf numFmtId="167" fontId="9" fillId="0" borderId="0" xfId="0" applyNumberFormat="1" applyFont="1" applyAlignment="1">
      <alignment horizontal="center" vertical="center" wrapText="1"/>
    </xf>
    <xf numFmtId="0" fontId="88" fillId="0" borderId="0" xfId="0" applyFont="1"/>
    <xf numFmtId="0" fontId="10" fillId="0" borderId="22" xfId="153" applyBorder="1"/>
    <xf numFmtId="0" fontId="10" fillId="0" borderId="0" xfId="153"/>
    <xf numFmtId="49" fontId="10" fillId="0" borderId="0" xfId="153" applyNumberFormat="1"/>
    <xf numFmtId="0" fontId="10" fillId="0" borderId="0" xfId="153" applyAlignment="1">
      <alignment horizontal="center"/>
    </xf>
    <xf numFmtId="0" fontId="10" fillId="0" borderId="21" xfId="153" applyBorder="1"/>
    <xf numFmtId="0" fontId="10" fillId="0" borderId="16" xfId="153" applyBorder="1"/>
    <xf numFmtId="0" fontId="10" fillId="0" borderId="0" xfId="153" quotePrefix="1" applyAlignment="1">
      <alignment horizontal="center" vertical="center"/>
    </xf>
    <xf numFmtId="43" fontId="10" fillId="0" borderId="17" xfId="319" applyFont="1" applyFill="1" applyBorder="1" applyAlignment="1">
      <alignment horizontal="center" vertical="center"/>
    </xf>
    <xf numFmtId="0" fontId="6" fillId="0" borderId="23" xfId="153" applyFont="1" applyBorder="1"/>
    <xf numFmtId="0" fontId="6" fillId="0" borderId="19" xfId="153" applyFont="1" applyBorder="1" applyAlignment="1">
      <alignment horizontal="left"/>
    </xf>
    <xf numFmtId="167" fontId="6" fillId="44" borderId="20" xfId="303" applyNumberFormat="1" applyFont="1" applyFill="1" applyBorder="1" applyAlignment="1">
      <alignment horizontal="center"/>
    </xf>
    <xf numFmtId="0" fontId="9" fillId="0" borderId="21" xfId="0" applyFont="1" applyBorder="1" applyAlignment="1">
      <alignment horizontal="left" vertical="center"/>
    </xf>
    <xf numFmtId="0" fontId="9" fillId="0" borderId="16" xfId="0" applyFont="1" applyBorder="1" applyAlignment="1">
      <alignment horizontal="center" vertical="center"/>
    </xf>
    <xf numFmtId="0" fontId="65" fillId="0" borderId="0" xfId="138" applyFont="1"/>
    <xf numFmtId="0" fontId="10" fillId="0" borderId="0" xfId="138"/>
    <xf numFmtId="0" fontId="10" fillId="27" borderId="21" xfId="0" applyFont="1" applyFill="1" applyBorder="1" applyAlignment="1">
      <alignment horizontal="left" vertical="center" wrapText="1"/>
    </xf>
    <xf numFmtId="0" fontId="10" fillId="27" borderId="22" xfId="0" applyFont="1" applyFill="1" applyBorder="1" applyAlignment="1">
      <alignment horizontal="left" vertical="center" wrapText="1"/>
    </xf>
    <xf numFmtId="0" fontId="10" fillId="27" borderId="0" xfId="0" applyFont="1" applyFill="1" applyAlignment="1">
      <alignment vertical="center" wrapText="1"/>
    </xf>
    <xf numFmtId="0" fontId="10" fillId="27" borderId="23" xfId="0" applyFont="1" applyFill="1" applyBorder="1" applyAlignment="1">
      <alignment horizontal="left"/>
    </xf>
    <xf numFmtId="0" fontId="10" fillId="43" borderId="28" xfId="0" applyFont="1" applyFill="1" applyBorder="1" applyAlignment="1">
      <alignment horizontal="left"/>
    </xf>
    <xf numFmtId="0" fontId="10" fillId="43" borderId="29" xfId="0" applyFont="1" applyFill="1" applyBorder="1"/>
    <xf numFmtId="0" fontId="8" fillId="46" borderId="24" xfId="0" applyFont="1" applyFill="1" applyBorder="1" applyAlignment="1">
      <alignment horizontal="center" wrapText="1"/>
    </xf>
    <xf numFmtId="0" fontId="9" fillId="0" borderId="0" xfId="0" applyFont="1" applyAlignment="1">
      <alignment horizontal="center" vertical="center" wrapText="1"/>
    </xf>
    <xf numFmtId="0" fontId="2" fillId="0" borderId="0" xfId="1111"/>
    <xf numFmtId="0" fontId="7" fillId="0" borderId="68" xfId="1111" applyFont="1" applyBorder="1" applyAlignment="1" applyProtection="1">
      <alignment vertical="center"/>
      <protection locked="0"/>
    </xf>
    <xf numFmtId="0" fontId="7" fillId="0" borderId="69" xfId="1111" applyFont="1" applyBorder="1" applyAlignment="1" applyProtection="1">
      <alignment horizontal="center" vertical="center"/>
      <protection locked="0"/>
    </xf>
    <xf numFmtId="0" fontId="7" fillId="46" borderId="69" xfId="1111" applyFont="1" applyFill="1" applyBorder="1" applyAlignment="1" applyProtection="1">
      <alignment vertical="center"/>
      <protection locked="0"/>
    </xf>
    <xf numFmtId="0" fontId="7" fillId="46" borderId="70" xfId="1111" applyFont="1" applyFill="1" applyBorder="1" applyAlignment="1" applyProtection="1">
      <alignment vertical="center"/>
      <protection locked="0"/>
    </xf>
    <xf numFmtId="0" fontId="44" fillId="46" borderId="32" xfId="1111" applyFont="1" applyFill="1" applyBorder="1" applyAlignment="1" applyProtection="1">
      <alignment vertical="center"/>
      <protection locked="0"/>
    </xf>
    <xf numFmtId="0" fontId="7" fillId="0" borderId="27" xfId="1111" applyFont="1" applyBorder="1" applyAlignment="1" applyProtection="1">
      <alignment horizontal="center" vertical="center"/>
      <protection locked="0"/>
    </xf>
    <xf numFmtId="0" fontId="44" fillId="46" borderId="27" xfId="1111" applyFont="1" applyFill="1" applyBorder="1" applyAlignment="1" applyProtection="1">
      <alignment vertical="center"/>
      <protection locked="0"/>
    </xf>
    <xf numFmtId="10" fontId="44" fillId="46" borderId="71" xfId="1112" applyNumberFormat="1" applyFont="1" applyFill="1" applyBorder="1" applyAlignment="1" applyProtection="1">
      <alignment vertical="center"/>
      <protection locked="0"/>
    </xf>
    <xf numFmtId="0" fontId="44" fillId="0" borderId="38" xfId="1111" applyFont="1" applyBorder="1" applyAlignment="1" applyProtection="1">
      <alignment vertical="center"/>
      <protection locked="0"/>
    </xf>
    <xf numFmtId="0" fontId="7" fillId="46" borderId="29" xfId="1111" applyFont="1" applyFill="1" applyBorder="1" applyAlignment="1" applyProtection="1">
      <alignment horizontal="center" vertical="center"/>
      <protection locked="0"/>
    </xf>
    <xf numFmtId="0" fontId="7" fillId="46" borderId="25" xfId="1111" applyFont="1" applyFill="1" applyBorder="1" applyAlignment="1" applyProtection="1">
      <alignment horizontal="center" vertical="center"/>
      <protection locked="0"/>
    </xf>
    <xf numFmtId="10" fontId="7" fillId="0" borderId="35" xfId="1112" applyNumberFormat="1" applyFont="1" applyBorder="1" applyAlignment="1" applyProtection="1">
      <alignment horizontal="right" vertical="center"/>
    </xf>
    <xf numFmtId="0" fontId="44" fillId="0" borderId="30" xfId="1111" applyFont="1" applyBorder="1" applyAlignment="1" applyProtection="1">
      <alignment vertical="center"/>
      <protection locked="0"/>
    </xf>
    <xf numFmtId="0" fontId="7" fillId="0" borderId="0" xfId="1111" applyFont="1" applyAlignment="1" applyProtection="1">
      <alignment horizontal="center" vertical="center"/>
      <protection locked="0"/>
    </xf>
    <xf numFmtId="0" fontId="44" fillId="0" borderId="0" xfId="1111" applyFont="1" applyAlignment="1" applyProtection="1">
      <alignment vertical="center"/>
      <protection locked="0"/>
    </xf>
    <xf numFmtId="0" fontId="44" fillId="0" borderId="31" xfId="1111" applyFont="1" applyBorder="1" applyAlignment="1" applyProtection="1">
      <alignment vertical="center"/>
      <protection locked="0"/>
    </xf>
    <xf numFmtId="0" fontId="7" fillId="0" borderId="33" xfId="1111" applyFont="1" applyBorder="1" applyAlignment="1" applyProtection="1">
      <alignment vertical="center"/>
      <protection locked="0"/>
    </xf>
    <xf numFmtId="0" fontId="7" fillId="46" borderId="44" xfId="1111" applyFont="1" applyFill="1" applyBorder="1" applyAlignment="1" applyProtection="1">
      <alignment horizontal="center" vertical="center"/>
      <protection locked="0"/>
    </xf>
    <xf numFmtId="0" fontId="7" fillId="46" borderId="44" xfId="1111" applyFont="1" applyFill="1" applyBorder="1" applyAlignment="1" applyProtection="1">
      <alignment vertical="center"/>
      <protection locked="0"/>
    </xf>
    <xf numFmtId="0" fontId="7" fillId="46" borderId="47" xfId="1111" applyFont="1" applyFill="1" applyBorder="1" applyAlignment="1" applyProtection="1">
      <alignment vertical="center"/>
      <protection locked="0"/>
    </xf>
    <xf numFmtId="0" fontId="44" fillId="0" borderId="32" xfId="1111" applyFont="1" applyBorder="1" applyAlignment="1" applyProtection="1">
      <alignment vertical="center"/>
      <protection locked="0"/>
    </xf>
    <xf numFmtId="0" fontId="7" fillId="46" borderId="27" xfId="1111" applyFont="1" applyFill="1" applyBorder="1" applyAlignment="1" applyProtection="1">
      <alignment horizontal="center" vertical="center"/>
      <protection locked="0"/>
    </xf>
    <xf numFmtId="0" fontId="7" fillId="0" borderId="29" xfId="1111" applyFont="1" applyBorder="1" applyAlignment="1" applyProtection="1">
      <alignment horizontal="center" vertical="center"/>
      <protection locked="0"/>
    </xf>
    <xf numFmtId="0" fontId="7" fillId="0" borderId="25" xfId="1111" applyFont="1" applyBorder="1" applyAlignment="1" applyProtection="1">
      <alignment horizontal="center" vertical="center"/>
      <protection locked="0"/>
    </xf>
    <xf numFmtId="0" fontId="91" fillId="0" borderId="0" xfId="1111" applyFont="1"/>
    <xf numFmtId="0" fontId="7" fillId="0" borderId="44" xfId="1111" applyFont="1" applyBorder="1" applyAlignment="1" applyProtection="1">
      <alignment horizontal="center" vertical="center"/>
      <protection locked="0"/>
    </xf>
    <xf numFmtId="0" fontId="7" fillId="0" borderId="44" xfId="1111" applyFont="1" applyBorder="1" applyAlignment="1" applyProtection="1">
      <alignment vertical="center"/>
      <protection locked="0"/>
    </xf>
    <xf numFmtId="0" fontId="7" fillId="0" borderId="47" xfId="1111" applyFont="1" applyBorder="1" applyAlignment="1" applyProtection="1">
      <alignment vertical="center"/>
      <protection locked="0"/>
    </xf>
    <xf numFmtId="0" fontId="44" fillId="0" borderId="27" xfId="1111" applyFont="1" applyBorder="1" applyAlignment="1" applyProtection="1">
      <alignment vertical="center"/>
      <protection locked="0"/>
    </xf>
    <xf numFmtId="10" fontId="44" fillId="0" borderId="71" xfId="1112" applyNumberFormat="1" applyFont="1" applyBorder="1" applyAlignment="1" applyProtection="1">
      <alignment vertical="center"/>
    </xf>
    <xf numFmtId="0" fontId="44" fillId="0" borderId="27" xfId="1111" applyFont="1" applyBorder="1" applyAlignment="1" applyProtection="1">
      <alignment vertical="center" wrapText="1"/>
      <protection locked="0"/>
    </xf>
    <xf numFmtId="4" fontId="91" fillId="0" borderId="0" xfId="1111" applyNumberFormat="1" applyFont="1"/>
    <xf numFmtId="0" fontId="7" fillId="0" borderId="29" xfId="1111" applyFont="1" applyBorder="1" applyAlignment="1" applyProtection="1">
      <alignment vertical="center"/>
      <protection locked="0"/>
    </xf>
    <xf numFmtId="0" fontId="7" fillId="0" borderId="0" xfId="1111" applyFont="1" applyAlignment="1" applyProtection="1">
      <alignment vertical="center"/>
      <protection locked="0"/>
    </xf>
    <xf numFmtId="10" fontId="7" fillId="0" borderId="31" xfId="1112" applyNumberFormat="1" applyFont="1" applyBorder="1" applyAlignment="1" applyProtection="1">
      <alignment horizontal="right" vertical="center"/>
    </xf>
    <xf numFmtId="0" fontId="7" fillId="0" borderId="16" xfId="1111" applyFont="1" applyBorder="1" applyAlignment="1" applyProtection="1">
      <alignment horizontal="center" vertical="center"/>
      <protection locked="0"/>
    </xf>
    <xf numFmtId="0" fontId="7" fillId="0" borderId="16" xfId="1111" applyFont="1" applyBorder="1" applyAlignment="1" applyProtection="1">
      <alignment vertical="center"/>
      <protection locked="0"/>
    </xf>
    <xf numFmtId="0" fontId="44" fillId="46" borderId="72" xfId="1111" applyFont="1" applyFill="1" applyBorder="1" applyAlignment="1" applyProtection="1">
      <alignment vertical="center"/>
      <protection locked="0"/>
    </xf>
    <xf numFmtId="0" fontId="7" fillId="0" borderId="19" xfId="1111" applyFont="1" applyBorder="1" applyAlignment="1" applyProtection="1">
      <alignment horizontal="center" vertical="center"/>
      <protection locked="0"/>
    </xf>
    <xf numFmtId="0" fontId="44" fillId="0" borderId="17" xfId="1111" applyFont="1" applyBorder="1" applyAlignment="1" applyProtection="1">
      <alignment vertical="center"/>
      <protection locked="0"/>
    </xf>
    <xf numFmtId="10" fontId="44" fillId="0" borderId="71" xfId="1112" applyNumberFormat="1" applyFont="1" applyBorder="1" applyAlignment="1" applyProtection="1">
      <alignment vertical="center"/>
      <protection locked="0"/>
    </xf>
    <xf numFmtId="0" fontId="44" fillId="46" borderId="42" xfId="1111" applyFont="1" applyFill="1" applyBorder="1" applyAlignment="1" applyProtection="1">
      <alignment vertical="center"/>
      <protection locked="0"/>
    </xf>
    <xf numFmtId="0" fontId="7" fillId="46" borderId="73" xfId="1111" applyFont="1" applyFill="1" applyBorder="1" applyAlignment="1" applyProtection="1">
      <alignment horizontal="center" vertical="center"/>
      <protection locked="0"/>
    </xf>
    <xf numFmtId="0" fontId="7" fillId="0" borderId="74" xfId="1111" applyFont="1" applyBorder="1" applyAlignment="1" applyProtection="1">
      <alignment horizontal="center" vertical="center"/>
      <protection locked="0"/>
    </xf>
    <xf numFmtId="10" fontId="7" fillId="0" borderId="75" xfId="1112" applyNumberFormat="1" applyFont="1" applyBorder="1" applyAlignment="1" applyProtection="1">
      <alignment vertical="center"/>
    </xf>
    <xf numFmtId="0" fontId="44" fillId="46" borderId="30" xfId="1111" applyFont="1" applyFill="1" applyBorder="1" applyAlignment="1" applyProtection="1">
      <alignment vertical="center"/>
      <protection locked="0"/>
    </xf>
    <xf numFmtId="0" fontId="7" fillId="46" borderId="0" xfId="1111" applyFont="1" applyFill="1" applyAlignment="1" applyProtection="1">
      <alignment horizontal="center" vertical="center"/>
      <protection locked="0"/>
    </xf>
    <xf numFmtId="10" fontId="7" fillId="0" borderId="31" xfId="1112" applyNumberFormat="1" applyFont="1" applyBorder="1" applyAlignment="1" applyProtection="1">
      <alignment vertical="center"/>
    </xf>
    <xf numFmtId="0" fontId="7" fillId="27" borderId="48" xfId="138" applyFont="1" applyFill="1" applyBorder="1" applyAlignment="1">
      <alignment horizontal="center" vertical="center"/>
    </xf>
    <xf numFmtId="2" fontId="7" fillId="0" borderId="20" xfId="1111" applyNumberFormat="1" applyFont="1" applyBorder="1" applyAlignment="1">
      <alignment horizontal="center"/>
    </xf>
    <xf numFmtId="167" fontId="7" fillId="41" borderId="48" xfId="251" applyNumberFormat="1" applyFont="1" applyFill="1" applyBorder="1" applyAlignment="1">
      <alignment horizontal="center" vertical="center"/>
    </xf>
    <xf numFmtId="0" fontId="7" fillId="27" borderId="47" xfId="138" applyFont="1" applyFill="1" applyBorder="1" applyAlignment="1">
      <alignment horizontal="center" vertical="center"/>
    </xf>
    <xf numFmtId="167" fontId="44" fillId="47" borderId="47" xfId="138" applyNumberFormat="1" applyFont="1" applyFill="1" applyBorder="1" applyAlignment="1">
      <alignment horizontal="center" vertical="center"/>
    </xf>
    <xf numFmtId="167" fontId="44" fillId="41" borderId="48" xfId="138" applyNumberFormat="1" applyFont="1" applyFill="1" applyBorder="1" applyAlignment="1">
      <alignment horizontal="center" vertical="center"/>
    </xf>
    <xf numFmtId="167" fontId="7" fillId="41" borderId="75" xfId="251" applyNumberFormat="1" applyFont="1" applyFill="1" applyBorder="1" applyAlignment="1">
      <alignment horizontal="center" vertical="center"/>
    </xf>
    <xf numFmtId="0" fontId="7" fillId="0" borderId="30" xfId="1111" applyFont="1" applyBorder="1" applyAlignment="1" applyProtection="1">
      <alignment vertical="center"/>
      <protection locked="0"/>
    </xf>
    <xf numFmtId="10" fontId="7" fillId="0" borderId="48" xfId="1111" applyNumberFormat="1" applyFont="1" applyBorder="1" applyAlignment="1">
      <alignment horizontal="center"/>
    </xf>
    <xf numFmtId="2" fontId="44" fillId="46" borderId="48" xfId="138" applyNumberFormat="1" applyFont="1" applyFill="1" applyBorder="1" applyAlignment="1">
      <alignment horizontal="center" vertical="center"/>
    </xf>
    <xf numFmtId="2" fontId="7" fillId="41" borderId="75" xfId="138" applyNumberFormat="1" applyFont="1" applyFill="1" applyBorder="1" applyAlignment="1">
      <alignment horizontal="center" vertical="center"/>
    </xf>
    <xf numFmtId="0" fontId="10" fillId="46" borderId="65" xfId="1111" applyFont="1" applyFill="1" applyBorder="1" applyProtection="1">
      <protection locked="0"/>
    </xf>
    <xf numFmtId="0" fontId="10" fillId="46" borderId="66" xfId="1111" applyFont="1" applyFill="1" applyBorder="1" applyProtection="1">
      <protection locked="0"/>
    </xf>
    <xf numFmtId="0" fontId="10" fillId="46" borderId="67" xfId="1111" applyFont="1" applyFill="1" applyBorder="1" applyProtection="1">
      <protection locked="0"/>
    </xf>
    <xf numFmtId="0" fontId="44" fillId="27" borderId="42" xfId="138" applyFont="1" applyFill="1" applyBorder="1" applyAlignment="1">
      <alignment vertical="center"/>
    </xf>
    <xf numFmtId="0" fontId="44" fillId="27" borderId="51" xfId="138" applyFont="1" applyFill="1" applyBorder="1" applyAlignment="1">
      <alignment vertical="center"/>
    </xf>
    <xf numFmtId="0" fontId="44" fillId="27" borderId="52" xfId="138" applyFont="1" applyFill="1" applyBorder="1" applyAlignment="1">
      <alignment vertical="center"/>
    </xf>
    <xf numFmtId="0" fontId="2" fillId="0" borderId="42" xfId="1111" applyBorder="1"/>
    <xf numFmtId="0" fontId="2" fillId="0" borderId="51" xfId="1111" applyBorder="1"/>
    <xf numFmtId="0" fontId="2" fillId="0" borderId="52" xfId="1111" applyBorder="1"/>
    <xf numFmtId="0" fontId="93" fillId="0" borderId="0" xfId="0" applyFont="1"/>
    <xf numFmtId="0" fontId="94" fillId="0" borderId="0" xfId="0" applyFont="1"/>
    <xf numFmtId="167" fontId="7" fillId="0" borderId="0" xfId="126" applyNumberFormat="1" applyFont="1" applyAlignment="1">
      <alignment vertical="center"/>
    </xf>
    <xf numFmtId="167" fontId="10" fillId="0" borderId="0" xfId="126" applyNumberFormat="1"/>
    <xf numFmtId="0" fontId="12" fillId="0" borderId="21" xfId="0" applyFont="1" applyBorder="1" applyAlignment="1">
      <alignment horizontal="center" vertical="center"/>
    </xf>
    <xf numFmtId="0" fontId="12" fillId="0" borderId="15" xfId="0" applyFont="1" applyBorder="1" applyAlignment="1">
      <alignment horizontal="center" vertical="center"/>
    </xf>
    <xf numFmtId="2" fontId="12" fillId="0" borderId="15" xfId="0" applyNumberFormat="1" applyFont="1" applyBorder="1" applyAlignment="1">
      <alignment horizontal="center" vertical="center"/>
    </xf>
    <xf numFmtId="167" fontId="12" fillId="0" borderId="15" xfId="0" applyNumberFormat="1" applyFont="1" applyBorder="1" applyAlignment="1">
      <alignment horizontal="center" vertical="center"/>
    </xf>
    <xf numFmtId="167" fontId="12" fillId="0" borderId="16" xfId="0" applyNumberFormat="1" applyFont="1" applyBorder="1" applyAlignment="1">
      <alignment horizontal="center" vertical="center"/>
    </xf>
    <xf numFmtId="0" fontId="9" fillId="49" borderId="0" xfId="0" applyFont="1" applyFill="1" applyAlignment="1">
      <alignment horizontal="justify" vertical="center"/>
    </xf>
    <xf numFmtId="2" fontId="9" fillId="49" borderId="0" xfId="0" applyNumberFormat="1" applyFont="1" applyFill="1" applyAlignment="1">
      <alignment horizontal="center" vertical="center"/>
    </xf>
    <xf numFmtId="167" fontId="9" fillId="49" borderId="31" xfId="0" applyNumberFormat="1" applyFont="1" applyFill="1" applyBorder="1" applyAlignment="1">
      <alignment horizontal="center" vertical="center"/>
    </xf>
    <xf numFmtId="167" fontId="9" fillId="0" borderId="17" xfId="0" applyNumberFormat="1" applyFont="1" applyBorder="1" applyAlignment="1">
      <alignment horizontal="center" vertical="center"/>
    </xf>
    <xf numFmtId="0" fontId="9" fillId="0" borderId="30" xfId="0" applyFont="1" applyBorder="1" applyAlignment="1">
      <alignment horizontal="center" vertical="center"/>
    </xf>
    <xf numFmtId="167" fontId="9" fillId="0" borderId="31" xfId="0" applyNumberFormat="1" applyFont="1" applyBorder="1" applyAlignment="1">
      <alignment horizontal="center" vertical="center"/>
    </xf>
    <xf numFmtId="9" fontId="12" fillId="44" borderId="48" xfId="153" applyNumberFormat="1" applyFont="1" applyFill="1" applyBorder="1" applyAlignment="1">
      <alignment horizontal="center" vertical="center" wrapText="1"/>
    </xf>
    <xf numFmtId="9" fontId="10" fillId="0" borderId="0" xfId="1113" applyFont="1"/>
    <xf numFmtId="177" fontId="9" fillId="0" borderId="0" xfId="0" applyNumberFormat="1" applyFont="1" applyAlignment="1">
      <alignment horizontal="center" vertical="center"/>
    </xf>
    <xf numFmtId="0" fontId="98" fillId="0" borderId="30" xfId="0" applyFont="1" applyBorder="1" applyAlignment="1">
      <alignment horizontal="center" vertical="center"/>
    </xf>
    <xf numFmtId="0" fontId="98" fillId="0" borderId="0" xfId="0" applyFont="1" applyAlignment="1">
      <alignment horizontal="center" vertical="center"/>
    </xf>
    <xf numFmtId="167" fontId="98" fillId="0" borderId="31" xfId="0" applyNumberFormat="1" applyFont="1" applyBorder="1" applyAlignment="1">
      <alignment horizontal="center" vertical="center"/>
    </xf>
    <xf numFmtId="0" fontId="89" fillId="0" borderId="0" xfId="0" applyFont="1"/>
    <xf numFmtId="0" fontId="9" fillId="0" borderId="0" xfId="0" quotePrefix="1" applyFont="1" applyAlignment="1">
      <alignment horizontal="center" vertical="center" wrapText="1"/>
    </xf>
    <xf numFmtId="166" fontId="9" fillId="46" borderId="0" xfId="0" applyNumberFormat="1" applyFont="1" applyFill="1" applyAlignment="1">
      <alignment horizontal="center" vertical="center"/>
    </xf>
    <xf numFmtId="0" fontId="48" fillId="0" borderId="30" xfId="0" applyFont="1" applyBorder="1" applyAlignment="1">
      <alignment horizontal="center" vertical="center"/>
    </xf>
    <xf numFmtId="0" fontId="48" fillId="0" borderId="0" xfId="0" applyFont="1" applyAlignment="1">
      <alignment horizontal="center" vertical="center"/>
    </xf>
    <xf numFmtId="2" fontId="48" fillId="0" borderId="0" xfId="0" applyNumberFormat="1" applyFont="1" applyAlignment="1">
      <alignment horizontal="center" vertical="center"/>
    </xf>
    <xf numFmtId="178" fontId="48" fillId="0" borderId="0" xfId="0" applyNumberFormat="1" applyFont="1" applyAlignment="1">
      <alignment horizontal="center" vertical="center"/>
    </xf>
    <xf numFmtId="178" fontId="48" fillId="0" borderId="31" xfId="0" applyNumberFormat="1" applyFont="1" applyBorder="1" applyAlignment="1">
      <alignment horizontal="center" vertical="center"/>
    </xf>
    <xf numFmtId="0" fontId="99" fillId="0" borderId="0" xfId="0" applyFont="1"/>
    <xf numFmtId="0" fontId="100" fillId="0" borderId="21" xfId="0" applyFont="1" applyBorder="1" applyAlignment="1">
      <alignment horizontal="center" vertical="center"/>
    </xf>
    <xf numFmtId="0" fontId="100" fillId="0" borderId="15" xfId="0" applyFont="1" applyBorder="1" applyAlignment="1">
      <alignment horizontal="center" vertical="center"/>
    </xf>
    <xf numFmtId="2" fontId="100" fillId="0" borderId="15" xfId="0" applyNumberFormat="1" applyFont="1" applyBorder="1" applyAlignment="1">
      <alignment horizontal="center" vertical="center"/>
    </xf>
    <xf numFmtId="178" fontId="100" fillId="0" borderId="15" xfId="0" applyNumberFormat="1" applyFont="1" applyBorder="1" applyAlignment="1">
      <alignment horizontal="center" vertical="center"/>
    </xf>
    <xf numFmtId="178" fontId="100" fillId="0" borderId="16" xfId="0" applyNumberFormat="1" applyFont="1" applyBorder="1" applyAlignment="1">
      <alignment horizontal="center" vertical="center"/>
    </xf>
    <xf numFmtId="0" fontId="101" fillId="91" borderId="30" xfId="0" applyFont="1" applyFill="1" applyBorder="1" applyAlignment="1">
      <alignment horizontal="center" vertical="center" wrapText="1"/>
    </xf>
    <xf numFmtId="0" fontId="101" fillId="91" borderId="0" xfId="0" applyFont="1" applyFill="1" applyAlignment="1">
      <alignment horizontal="center" vertical="center"/>
    </xf>
    <xf numFmtId="0" fontId="101" fillId="91" borderId="0" xfId="0" applyFont="1" applyFill="1" applyAlignment="1">
      <alignment horizontal="justify" vertical="center" wrapText="1"/>
    </xf>
    <xf numFmtId="166" fontId="101" fillId="91" borderId="0" xfId="0" applyNumberFormat="1" applyFont="1" applyFill="1" applyAlignment="1">
      <alignment horizontal="center" vertical="center"/>
    </xf>
    <xf numFmtId="178" fontId="101" fillId="91" borderId="31" xfId="303" applyNumberFormat="1" applyFont="1" applyFill="1" applyBorder="1" applyAlignment="1" applyProtection="1">
      <alignment horizontal="center" vertical="center"/>
    </xf>
    <xf numFmtId="0" fontId="101" fillId="0" borderId="30" xfId="0" applyFont="1" applyBorder="1" applyAlignment="1">
      <alignment horizontal="center" vertical="center" wrapText="1"/>
    </xf>
    <xf numFmtId="0" fontId="101" fillId="0" borderId="0" xfId="0" applyFont="1" applyAlignment="1">
      <alignment horizontal="center" vertical="center"/>
    </xf>
    <xf numFmtId="0" fontId="101" fillId="0" borderId="0" xfId="0" applyFont="1" applyAlignment="1">
      <alignment horizontal="justify" vertical="center" wrapText="1"/>
    </xf>
    <xf numFmtId="166" fontId="101" fillId="0" borderId="0" xfId="0" applyNumberFormat="1" applyFont="1" applyAlignment="1">
      <alignment horizontal="center" vertical="center"/>
    </xf>
    <xf numFmtId="178" fontId="101" fillId="0" borderId="0" xfId="0" applyNumberFormat="1" applyFont="1" applyAlignment="1">
      <alignment horizontal="center" vertical="center"/>
    </xf>
    <xf numFmtId="178" fontId="101" fillId="0" borderId="31" xfId="0" applyNumberFormat="1" applyFont="1" applyBorder="1" applyAlignment="1">
      <alignment horizontal="center" vertical="center"/>
    </xf>
    <xf numFmtId="0" fontId="101" fillId="0" borderId="21" xfId="0" applyFont="1" applyBorder="1" applyAlignment="1">
      <alignment horizontal="left" vertical="center"/>
    </xf>
    <xf numFmtId="0" fontId="101" fillId="0" borderId="16" xfId="0" applyFont="1" applyBorder="1" applyAlignment="1">
      <alignment horizontal="center" vertical="center"/>
    </xf>
    <xf numFmtId="49" fontId="48" fillId="0" borderId="0" xfId="1117" applyNumberFormat="1"/>
    <xf numFmtId="2" fontId="101" fillId="0" borderId="0" xfId="0" applyNumberFormat="1" applyFont="1" applyAlignment="1">
      <alignment horizontal="center" vertical="center"/>
    </xf>
    <xf numFmtId="178" fontId="101" fillId="0" borderId="17" xfId="0" applyNumberFormat="1" applyFont="1" applyBorder="1" applyAlignment="1">
      <alignment horizontal="center" vertical="center"/>
    </xf>
    <xf numFmtId="0" fontId="102" fillId="0" borderId="23" xfId="0" applyFont="1" applyBorder="1" applyAlignment="1">
      <alignment horizontal="center" vertical="center"/>
    </xf>
    <xf numFmtId="0" fontId="102" fillId="0" borderId="19" xfId="0" applyFont="1" applyBorder="1" applyAlignment="1">
      <alignment horizontal="center" vertical="center"/>
    </xf>
    <xf numFmtId="43" fontId="9" fillId="0" borderId="0" xfId="319" applyFont="1" applyAlignment="1">
      <alignment horizontal="center" vertical="center"/>
    </xf>
    <xf numFmtId="0" fontId="6" fillId="0" borderId="20" xfId="0" applyFont="1" applyBorder="1" applyAlignment="1">
      <alignment horizontal="left" vertical="center" wrapText="1"/>
    </xf>
    <xf numFmtId="0" fontId="8" fillId="46" borderId="24" xfId="0" applyFont="1" applyFill="1" applyBorder="1" applyAlignment="1">
      <alignment horizontal="center" vertical="center" wrapText="1"/>
    </xf>
    <xf numFmtId="167" fontId="8" fillId="46" borderId="24" xfId="0" applyNumberFormat="1" applyFont="1" applyFill="1" applyBorder="1" applyAlignment="1">
      <alignment horizontal="center" vertical="center"/>
    </xf>
    <xf numFmtId="179" fontId="9" fillId="49" borderId="0" xfId="0" applyNumberFormat="1" applyFont="1" applyFill="1" applyAlignment="1">
      <alignment horizontal="center" vertical="center"/>
    </xf>
    <xf numFmtId="2" fontId="10" fillId="0" borderId="0" xfId="153" applyNumberFormat="1" applyFont="1" applyAlignment="1">
      <alignment horizontal="center" vertical="center"/>
    </xf>
    <xf numFmtId="43" fontId="10" fillId="0" borderId="0" xfId="319" applyFont="1" applyFill="1" applyBorder="1" applyAlignment="1">
      <alignment horizontal="center" vertical="center"/>
    </xf>
    <xf numFmtId="49" fontId="10" fillId="0" borderId="0" xfId="153" applyNumberFormat="1" applyFont="1" applyAlignment="1">
      <alignment horizontal="center"/>
    </xf>
    <xf numFmtId="49" fontId="10" fillId="0" borderId="0" xfId="153" applyNumberFormat="1" applyFont="1" applyAlignment="1">
      <alignment horizontal="right"/>
    </xf>
    <xf numFmtId="167" fontId="9" fillId="49" borderId="0" xfId="0" applyNumberFormat="1" applyFont="1" applyFill="1" applyAlignment="1">
      <alignment horizontal="center" vertical="center"/>
    </xf>
    <xf numFmtId="167" fontId="9" fillId="46" borderId="0" xfId="0" applyNumberFormat="1" applyFont="1" applyFill="1" applyAlignment="1">
      <alignment horizontal="center" vertical="center"/>
    </xf>
    <xf numFmtId="167" fontId="9" fillId="46" borderId="0" xfId="0" applyNumberFormat="1" applyFont="1" applyFill="1" applyAlignment="1">
      <alignment horizontal="center" vertical="center" wrapText="1"/>
    </xf>
    <xf numFmtId="178" fontId="101" fillId="91" borderId="0" xfId="0" applyNumberFormat="1" applyFont="1" applyFill="1" applyAlignment="1">
      <alignment horizontal="center" vertical="center"/>
    </xf>
    <xf numFmtId="49" fontId="10" fillId="0" borderId="0" xfId="153" applyNumberFormat="1" applyFont="1" applyAlignment="1">
      <alignment horizontal="center" vertical="center"/>
    </xf>
    <xf numFmtId="49" fontId="10" fillId="0" borderId="0" xfId="153" applyNumberFormat="1" applyFont="1" applyAlignment="1">
      <alignment horizontal="right" vertical="center"/>
    </xf>
    <xf numFmtId="0" fontId="42" fillId="0" borderId="26" xfId="0" applyFont="1" applyBorder="1" applyAlignment="1">
      <alignment horizontal="right" vertical="center"/>
    </xf>
    <xf numFmtId="44" fontId="42" fillId="0" borderId="26" xfId="0" applyNumberFormat="1" applyFont="1" applyBorder="1" applyAlignment="1">
      <alignment horizontal="center" vertical="center"/>
    </xf>
    <xf numFmtId="0" fontId="42" fillId="43" borderId="26" xfId="0" applyFont="1" applyFill="1" applyBorder="1" applyAlignment="1">
      <alignment horizontal="center"/>
    </xf>
    <xf numFmtId="0" fontId="11" fillId="27" borderId="28" xfId="0" applyFont="1" applyFill="1" applyBorder="1" applyAlignment="1">
      <alignment horizontal="center" vertical="center" wrapText="1"/>
    </xf>
    <xf numFmtId="0" fontId="11" fillId="27" borderId="29" xfId="0" applyFont="1" applyFill="1" applyBorder="1" applyAlignment="1">
      <alignment horizontal="center" vertical="center" wrapText="1"/>
    </xf>
    <xf numFmtId="0" fontId="11" fillId="27" borderId="25" xfId="0" applyFont="1" applyFill="1" applyBorder="1" applyAlignment="1">
      <alignment horizontal="center" vertical="center" wrapText="1"/>
    </xf>
    <xf numFmtId="44" fontId="43" fillId="0" borderId="20" xfId="0" applyNumberFormat="1" applyFont="1" applyBorder="1" applyAlignment="1">
      <alignment horizontal="center" vertical="center"/>
    </xf>
    <xf numFmtId="0" fontId="7" fillId="27" borderId="76" xfId="138" applyFont="1" applyFill="1" applyBorder="1" applyAlignment="1">
      <alignment horizontal="center" vertical="center"/>
    </xf>
    <xf numFmtId="0" fontId="7" fillId="27" borderId="43" xfId="138" applyFont="1" applyFill="1" applyBorder="1" applyAlignment="1">
      <alignment horizontal="center" vertical="center"/>
    </xf>
    <xf numFmtId="0" fontId="7" fillId="27" borderId="37" xfId="138" applyFont="1" applyFill="1" applyBorder="1" applyAlignment="1">
      <alignment horizontal="center" vertical="center"/>
    </xf>
    <xf numFmtId="0" fontId="7" fillId="27" borderId="20" xfId="138" applyFont="1" applyFill="1" applyBorder="1" applyAlignment="1">
      <alignment horizontal="center" vertical="center"/>
    </xf>
    <xf numFmtId="0" fontId="7" fillId="27" borderId="77" xfId="138" applyFont="1" applyFill="1" applyBorder="1" applyAlignment="1">
      <alignment horizontal="center" vertical="center"/>
    </xf>
    <xf numFmtId="0" fontId="7" fillId="27" borderId="48" xfId="138" applyFont="1" applyFill="1" applyBorder="1" applyAlignment="1">
      <alignment horizontal="center" vertical="center"/>
    </xf>
    <xf numFmtId="14" fontId="90" fillId="0" borderId="54" xfId="1111" applyNumberFormat="1" applyFont="1" applyBorder="1" applyAlignment="1">
      <alignment horizontal="right"/>
    </xf>
    <xf numFmtId="0" fontId="90" fillId="0" borderId="55" xfId="1111" applyFont="1" applyBorder="1" applyAlignment="1">
      <alignment horizontal="right"/>
    </xf>
    <xf numFmtId="0" fontId="90" fillId="0" borderId="64" xfId="1111" applyFont="1" applyBorder="1" applyAlignment="1">
      <alignment horizontal="right"/>
    </xf>
    <xf numFmtId="14" fontId="90" fillId="0" borderId="55" xfId="1111" applyNumberFormat="1" applyFont="1" applyBorder="1" applyAlignment="1">
      <alignment horizontal="right"/>
    </xf>
    <xf numFmtId="14" fontId="90" fillId="0" borderId="64" xfId="1111" applyNumberFormat="1" applyFont="1" applyBorder="1" applyAlignment="1">
      <alignment horizontal="right"/>
    </xf>
    <xf numFmtId="0" fontId="11" fillId="0" borderId="65" xfId="1111" applyFont="1" applyBorder="1" applyAlignment="1" applyProtection="1">
      <alignment horizontal="center" vertical="center" wrapText="1"/>
      <protection locked="0"/>
    </xf>
    <xf numFmtId="0" fontId="11" fillId="0" borderId="66" xfId="1111" applyFont="1" applyBorder="1" applyAlignment="1" applyProtection="1">
      <alignment horizontal="center" vertical="center" wrapText="1"/>
      <protection locked="0"/>
    </xf>
    <xf numFmtId="0" fontId="11" fillId="0" borderId="67" xfId="1111" applyFont="1" applyBorder="1" applyAlignment="1" applyProtection="1">
      <alignment horizontal="center" vertical="center" wrapText="1"/>
      <protection locked="0"/>
    </xf>
    <xf numFmtId="0" fontId="11" fillId="0" borderId="42" xfId="1111" applyFont="1" applyBorder="1" applyAlignment="1" applyProtection="1">
      <alignment horizontal="center" vertical="center" wrapText="1"/>
      <protection locked="0"/>
    </xf>
    <xf numFmtId="0" fontId="11" fillId="0" borderId="51" xfId="1111" applyFont="1" applyBorder="1" applyAlignment="1" applyProtection="1">
      <alignment horizontal="center" vertical="center" wrapText="1"/>
      <protection locked="0"/>
    </xf>
    <xf numFmtId="0" fontId="11" fillId="0" borderId="52" xfId="1111" applyFont="1" applyBorder="1" applyAlignment="1" applyProtection="1">
      <alignment horizontal="center" vertical="center" wrapText="1"/>
      <protection locked="0"/>
    </xf>
    <xf numFmtId="0" fontId="44" fillId="46" borderId="33" xfId="1111" applyFont="1" applyFill="1" applyBorder="1" applyAlignment="1" applyProtection="1">
      <alignment horizontal="left" vertical="center" wrapText="1"/>
      <protection locked="0"/>
    </xf>
    <xf numFmtId="0" fontId="44" fillId="46" borderId="44" xfId="1111" applyFont="1" applyFill="1" applyBorder="1" applyAlignment="1" applyProtection="1">
      <alignment horizontal="left" vertical="center" wrapText="1"/>
      <protection locked="0"/>
    </xf>
    <xf numFmtId="0" fontId="44" fillId="46" borderId="47" xfId="1111" applyFont="1" applyFill="1" applyBorder="1" applyAlignment="1" applyProtection="1">
      <alignment horizontal="left" vertical="center" wrapText="1"/>
      <protection locked="0"/>
    </xf>
    <xf numFmtId="0" fontId="7" fillId="0" borderId="37" xfId="138" applyFont="1" applyBorder="1" applyAlignment="1">
      <alignment horizontal="center" vertical="center" wrapText="1"/>
    </xf>
    <xf numFmtId="0" fontId="7" fillId="0" borderId="20" xfId="138" applyFont="1" applyBorder="1" applyAlignment="1">
      <alignment horizontal="center" vertical="center" wrapText="1"/>
    </xf>
    <xf numFmtId="0" fontId="44" fillId="46" borderId="30" xfId="1111" applyFont="1" applyFill="1" applyBorder="1" applyAlignment="1" applyProtection="1">
      <alignment horizontal="center" vertical="center"/>
      <protection locked="0"/>
    </xf>
    <xf numFmtId="0" fontId="44" fillId="46" borderId="0" xfId="1111" applyFont="1" applyFill="1" applyAlignment="1" applyProtection="1">
      <alignment horizontal="center" vertical="center"/>
      <protection locked="0"/>
    </xf>
    <xf numFmtId="0" fontId="44" fillId="46" borderId="31" xfId="1111" applyFont="1" applyFill="1" applyBorder="1" applyAlignment="1" applyProtection="1">
      <alignment horizontal="center" vertical="center"/>
      <protection locked="0"/>
    </xf>
    <xf numFmtId="0" fontId="44" fillId="27" borderId="37" xfId="138" applyFont="1" applyFill="1" applyBorder="1" applyAlignment="1">
      <alignment horizontal="center" vertical="center"/>
    </xf>
    <xf numFmtId="0" fontId="44" fillId="27" borderId="20" xfId="138" applyFont="1" applyFill="1" applyBorder="1" applyAlignment="1">
      <alignment horizontal="center" vertical="center"/>
    </xf>
    <xf numFmtId="0" fontId="7" fillId="41" borderId="78" xfId="138" applyFont="1" applyFill="1" applyBorder="1" applyAlignment="1">
      <alignment horizontal="center" vertical="center" wrapText="1"/>
    </xf>
    <xf numFmtId="0" fontId="7" fillId="41" borderId="79" xfId="138" applyFont="1" applyFill="1" applyBorder="1" applyAlignment="1">
      <alignment horizontal="center" vertical="center" wrapText="1"/>
    </xf>
    <xf numFmtId="0" fontId="44" fillId="46" borderId="39" xfId="1111" applyFont="1" applyFill="1" applyBorder="1" applyAlignment="1" applyProtection="1">
      <alignment horizontal="center" vertical="center"/>
      <protection locked="0"/>
    </xf>
    <xf numFmtId="0" fontId="44" fillId="46" borderId="80" xfId="1111" applyFont="1" applyFill="1" applyBorder="1" applyAlignment="1" applyProtection="1">
      <alignment horizontal="center" vertical="center"/>
      <protection locked="0"/>
    </xf>
    <xf numFmtId="0" fontId="44" fillId="46" borderId="81" xfId="1111" applyFont="1" applyFill="1" applyBorder="1" applyAlignment="1" applyProtection="1">
      <alignment horizontal="center" vertical="center"/>
      <protection locked="0"/>
    </xf>
    <xf numFmtId="0" fontId="44" fillId="46" borderId="37" xfId="1111" applyFont="1" applyFill="1" applyBorder="1" applyAlignment="1" applyProtection="1">
      <alignment horizontal="left" wrapText="1"/>
      <protection locked="0"/>
    </xf>
    <xf numFmtId="0" fontId="44" fillId="46" borderId="20" xfId="1111" applyFont="1" applyFill="1" applyBorder="1" applyAlignment="1" applyProtection="1">
      <alignment horizontal="left" wrapText="1"/>
      <protection locked="0"/>
    </xf>
    <xf numFmtId="0" fontId="44" fillId="46" borderId="48" xfId="1111" applyFont="1" applyFill="1" applyBorder="1" applyAlignment="1" applyProtection="1">
      <alignment horizontal="left" wrapText="1"/>
      <protection locked="0"/>
    </xf>
    <xf numFmtId="0" fontId="44" fillId="46" borderId="37" xfId="1111" applyFont="1" applyFill="1" applyBorder="1" applyAlignment="1" applyProtection="1">
      <alignment horizontal="left" vertical="center" wrapText="1"/>
      <protection locked="0"/>
    </xf>
    <xf numFmtId="0" fontId="44" fillId="46" borderId="20" xfId="1111" applyFont="1" applyFill="1" applyBorder="1" applyAlignment="1" applyProtection="1">
      <alignment horizontal="left" vertical="center" wrapText="1"/>
      <protection locked="0"/>
    </xf>
    <xf numFmtId="0" fontId="44" fillId="46" borderId="48" xfId="1111" applyFont="1" applyFill="1" applyBorder="1" applyAlignment="1" applyProtection="1">
      <alignment horizontal="left" vertical="center" wrapText="1"/>
      <protection locked="0"/>
    </xf>
    <xf numFmtId="0" fontId="7" fillId="46" borderId="76" xfId="1111" applyFont="1" applyFill="1" applyBorder="1" applyAlignment="1" applyProtection="1">
      <alignment horizontal="center" vertical="center" wrapText="1"/>
      <protection locked="0"/>
    </xf>
    <xf numFmtId="0" fontId="7" fillId="46" borderId="43" xfId="1111" applyFont="1" applyFill="1" applyBorder="1" applyAlignment="1" applyProtection="1">
      <alignment horizontal="center" vertical="center" wrapText="1"/>
      <protection locked="0"/>
    </xf>
    <xf numFmtId="0" fontId="7" fillId="46" borderId="77" xfId="1111" applyFont="1" applyFill="1" applyBorder="1" applyAlignment="1" applyProtection="1">
      <alignment horizontal="center" vertical="center" wrapText="1"/>
      <protection locked="0"/>
    </xf>
    <xf numFmtId="0" fontId="44" fillId="27" borderId="30" xfId="138" applyFont="1" applyFill="1" applyBorder="1" applyAlignment="1">
      <alignment horizontal="center" vertical="center" wrapText="1"/>
    </xf>
    <xf numFmtId="0" fontId="44" fillId="27" borderId="0" xfId="138" applyFont="1" applyFill="1" applyAlignment="1">
      <alignment horizontal="center" vertical="center" wrapText="1"/>
    </xf>
    <xf numFmtId="0" fontId="44" fillId="27" borderId="31" xfId="138" applyFont="1" applyFill="1" applyBorder="1" applyAlignment="1">
      <alignment horizontal="center" vertical="center" wrapText="1"/>
    </xf>
    <xf numFmtId="0" fontId="7" fillId="27" borderId="34" xfId="138" applyFont="1" applyFill="1" applyBorder="1" applyAlignment="1">
      <alignment horizontal="left" vertical="center" wrapText="1"/>
    </xf>
    <xf numFmtId="0" fontId="7" fillId="27" borderId="15" xfId="138" applyFont="1" applyFill="1" applyBorder="1" applyAlignment="1">
      <alignment horizontal="left" vertical="center" wrapText="1"/>
    </xf>
    <xf numFmtId="0" fontId="7" fillId="27" borderId="36" xfId="138" applyFont="1" applyFill="1" applyBorder="1" applyAlignment="1">
      <alignment horizontal="left" vertical="center" wrapText="1"/>
    </xf>
    <xf numFmtId="0" fontId="44" fillId="46" borderId="82" xfId="1111" applyFont="1" applyFill="1" applyBorder="1" applyAlignment="1" applyProtection="1">
      <alignment horizontal="left" vertical="center" wrapText="1"/>
      <protection locked="0"/>
    </xf>
    <xf numFmtId="0" fontId="44" fillId="46" borderId="18" xfId="1111" applyFont="1" applyFill="1" applyBorder="1" applyAlignment="1" applyProtection="1">
      <alignment horizontal="left" vertical="center"/>
      <protection locked="0"/>
    </xf>
    <xf numFmtId="0" fontId="44" fillId="46" borderId="83" xfId="1111" applyFont="1" applyFill="1" applyBorder="1" applyAlignment="1" applyProtection="1">
      <alignment horizontal="left" vertical="center"/>
      <protection locked="0"/>
    </xf>
    <xf numFmtId="0" fontId="44" fillId="27" borderId="72" xfId="138" applyFont="1" applyFill="1" applyBorder="1" applyAlignment="1">
      <alignment horizontal="left" vertical="center" wrapText="1"/>
    </xf>
    <xf numFmtId="0" fontId="44" fillId="27" borderId="46" xfId="138" applyFont="1" applyFill="1" applyBorder="1" applyAlignment="1">
      <alignment horizontal="left" vertical="center" wrapText="1"/>
    </xf>
    <xf numFmtId="0" fontId="44" fillId="27" borderId="84" xfId="138" applyFont="1" applyFill="1" applyBorder="1" applyAlignment="1">
      <alignment horizontal="left" vertical="center" wrapText="1"/>
    </xf>
    <xf numFmtId="0" fontId="44" fillId="27" borderId="37" xfId="138" applyFont="1" applyFill="1" applyBorder="1" applyAlignment="1">
      <alignment horizontal="left" vertical="center"/>
    </xf>
    <xf numFmtId="0" fontId="44" fillId="27" borderId="20" xfId="138" applyFont="1" applyFill="1" applyBorder="1" applyAlignment="1">
      <alignment horizontal="left" vertical="center"/>
    </xf>
    <xf numFmtId="0" fontId="44" fillId="27" borderId="37" xfId="138" applyFont="1" applyFill="1" applyBorder="1" applyAlignment="1">
      <alignment horizontal="left" vertical="center" wrapText="1"/>
    </xf>
    <xf numFmtId="0" fontId="44" fillId="27" borderId="20" xfId="138" applyFont="1" applyFill="1" applyBorder="1" applyAlignment="1">
      <alignment horizontal="left" vertical="center" wrapText="1"/>
    </xf>
    <xf numFmtId="0" fontId="7" fillId="27" borderId="78" xfId="138" applyFont="1" applyFill="1" applyBorder="1" applyAlignment="1">
      <alignment horizontal="left" vertical="center"/>
    </xf>
    <xf numFmtId="0" fontId="7" fillId="27" borderId="79" xfId="138" applyFont="1" applyFill="1" applyBorder="1" applyAlignment="1">
      <alignment horizontal="left" vertical="center"/>
    </xf>
    <xf numFmtId="0" fontId="7" fillId="46" borderId="30" xfId="138" applyFont="1" applyFill="1" applyBorder="1" applyAlignment="1">
      <alignment horizontal="center" vertical="center"/>
    </xf>
    <xf numFmtId="0" fontId="7" fillId="46" borderId="0" xfId="138" applyFont="1" applyFill="1" applyAlignment="1">
      <alignment horizontal="center" vertical="center"/>
    </xf>
    <xf numFmtId="0" fontId="7" fillId="46" borderId="31" xfId="138" applyFont="1" applyFill="1" applyBorder="1" applyAlignment="1">
      <alignment horizontal="center" vertical="center"/>
    </xf>
    <xf numFmtId="0" fontId="44" fillId="27" borderId="30" xfId="138" applyFont="1" applyFill="1" applyBorder="1" applyAlignment="1">
      <alignment horizontal="center" vertical="center"/>
    </xf>
    <xf numFmtId="0" fontId="44" fillId="27" borderId="0" xfId="138" applyFont="1" applyFill="1" applyAlignment="1">
      <alignment horizontal="center" vertical="center"/>
    </xf>
    <xf numFmtId="0" fontId="44" fillId="27" borderId="31" xfId="138" applyFont="1" applyFill="1" applyBorder="1" applyAlignment="1">
      <alignment horizontal="center" vertical="center"/>
    </xf>
    <xf numFmtId="0" fontId="7" fillId="27" borderId="28" xfId="0" applyFont="1" applyFill="1" applyBorder="1" applyAlignment="1">
      <alignment horizontal="center" vertical="center" wrapText="1"/>
    </xf>
    <xf numFmtId="0" fontId="7" fillId="27" borderId="29" xfId="0" applyFont="1" applyFill="1" applyBorder="1" applyAlignment="1">
      <alignment horizontal="center" vertical="center" wrapText="1"/>
    </xf>
    <xf numFmtId="0" fontId="6" fillId="0" borderId="49" xfId="0" applyFont="1" applyBorder="1" applyAlignment="1">
      <alignment horizontal="center" vertical="center"/>
    </xf>
    <xf numFmtId="0" fontId="6" fillId="0" borderId="45" xfId="0" applyFont="1" applyBorder="1" applyAlignment="1">
      <alignment horizontal="center" vertical="center"/>
    </xf>
    <xf numFmtId="0" fontId="64" fillId="0" borderId="21" xfId="0" applyFont="1" applyBorder="1" applyAlignment="1">
      <alignment horizontal="center" vertical="center" wrapText="1"/>
    </xf>
    <xf numFmtId="0" fontId="64" fillId="0" borderId="16" xfId="0" applyFont="1" applyBorder="1" applyAlignment="1">
      <alignment horizontal="center" vertical="center" wrapText="1"/>
    </xf>
    <xf numFmtId="0" fontId="12" fillId="0" borderId="28" xfId="0" applyFont="1" applyBorder="1" applyAlignment="1">
      <alignment horizontal="right" vertical="center"/>
    </xf>
    <xf numFmtId="0" fontId="12" fillId="0" borderId="29" xfId="0" applyFont="1" applyBorder="1" applyAlignment="1">
      <alignment horizontal="right" vertical="center"/>
    </xf>
    <xf numFmtId="0" fontId="12" fillId="0" borderId="25" xfId="0" applyFont="1" applyBorder="1" applyAlignment="1">
      <alignment horizontal="right" vertical="center"/>
    </xf>
    <xf numFmtId="0" fontId="12" fillId="44" borderId="28" xfId="153" applyFont="1" applyFill="1" applyBorder="1" applyAlignment="1">
      <alignment horizontal="justify" vertical="center" wrapText="1"/>
    </xf>
    <xf numFmtId="0" fontId="12" fillId="44" borderId="29" xfId="153" applyFont="1" applyFill="1" applyBorder="1" applyAlignment="1">
      <alignment horizontal="justify" vertical="center" wrapText="1"/>
    </xf>
    <xf numFmtId="0" fontId="12" fillId="44" borderId="25" xfId="153" applyFont="1" applyFill="1" applyBorder="1" applyAlignment="1">
      <alignment horizontal="justify" vertical="center" wrapText="1"/>
    </xf>
    <xf numFmtId="0" fontId="100" fillId="0" borderId="20" xfId="0" applyFont="1" applyBorder="1" applyAlignment="1">
      <alignment horizontal="right" vertical="center"/>
    </xf>
    <xf numFmtId="0" fontId="6" fillId="44" borderId="15" xfId="153" applyFont="1" applyFill="1" applyBorder="1" applyAlignment="1">
      <alignment horizontal="left" vertical="center" wrapText="1"/>
    </xf>
    <xf numFmtId="49" fontId="6" fillId="0" borderId="20" xfId="153" applyNumberFormat="1" applyFont="1" applyBorder="1" applyAlignment="1">
      <alignment horizontal="right" vertical="center"/>
    </xf>
    <xf numFmtId="0" fontId="11" fillId="0" borderId="28" xfId="126" applyFont="1" applyBorder="1" applyAlignment="1">
      <alignment horizontal="center"/>
    </xf>
    <xf numFmtId="0" fontId="11" fillId="0" borderId="29" xfId="126" applyFont="1" applyBorder="1" applyAlignment="1">
      <alignment horizontal="center"/>
    </xf>
    <xf numFmtId="0" fontId="11" fillId="0" borderId="25" xfId="126" applyFont="1" applyBorder="1" applyAlignment="1">
      <alignment horizontal="center"/>
    </xf>
    <xf numFmtId="49" fontId="6" fillId="0" borderId="20" xfId="153" applyNumberFormat="1" applyFont="1" applyBorder="1" applyAlignment="1">
      <alignment horizontal="right"/>
    </xf>
    <xf numFmtId="0" fontId="51" fillId="0" borderId="20" xfId="126" applyFont="1" applyBorder="1" applyAlignment="1">
      <alignment horizontal="center" vertical="center" wrapText="1"/>
    </xf>
    <xf numFmtId="0" fontId="11" fillId="43" borderId="20" xfId="126" applyFont="1" applyFill="1" applyBorder="1" applyAlignment="1">
      <alignment horizontal="center" vertical="center"/>
    </xf>
    <xf numFmtId="0" fontId="11" fillId="43" borderId="20" xfId="126" applyFont="1" applyFill="1" applyBorder="1" applyAlignment="1">
      <alignment horizontal="center" vertical="center" wrapText="1"/>
    </xf>
    <xf numFmtId="44" fontId="11" fillId="43" borderId="20" xfId="126" applyNumberFormat="1" applyFont="1" applyFill="1" applyBorder="1" applyAlignment="1">
      <alignment horizontal="center" vertical="center"/>
    </xf>
  </cellXfs>
  <cellStyles count="1118">
    <cellStyle name="0,0_x000d__x000a_NA_x000d__x000a_" xfId="324"/>
    <cellStyle name="20% - Accent1" xfId="1"/>
    <cellStyle name="20% - Accent1 2" xfId="325"/>
    <cellStyle name="20% - Accent1 3" xfId="326"/>
    <cellStyle name="20% - Accent1 4" xfId="951"/>
    <cellStyle name="20% - Accent1 5" xfId="644"/>
    <cellStyle name="20% - Accent2" xfId="2"/>
    <cellStyle name="20% - Accent2 2" xfId="327"/>
    <cellStyle name="20% - Accent2 3" xfId="328"/>
    <cellStyle name="20% - Accent2 4" xfId="952"/>
    <cellStyle name="20% - Accent2 5" xfId="645"/>
    <cellStyle name="20% - Accent3" xfId="3"/>
    <cellStyle name="20% - Accent3 2" xfId="329"/>
    <cellStyle name="20% - Accent3 3" xfId="330"/>
    <cellStyle name="20% - Accent3 4" xfId="953"/>
    <cellStyle name="20% - Accent3 5" xfId="643"/>
    <cellStyle name="20% - Accent4" xfId="4"/>
    <cellStyle name="20% - Accent4 2" xfId="331"/>
    <cellStyle name="20% - Accent4 3" xfId="332"/>
    <cellStyle name="20% - Accent4 4" xfId="954"/>
    <cellStyle name="20% - Accent4 5" xfId="646"/>
    <cellStyle name="20% - Accent5" xfId="5"/>
    <cellStyle name="20% - Accent5 2" xfId="333"/>
    <cellStyle name="20% - Accent5 3" xfId="334"/>
    <cellStyle name="20% - Accent5 4" xfId="955"/>
    <cellStyle name="20% - Accent5 5" xfId="647"/>
    <cellStyle name="20% - Accent6" xfId="6"/>
    <cellStyle name="20% - Accent6 2" xfId="335"/>
    <cellStyle name="20% - Accent6 3" xfId="336"/>
    <cellStyle name="20% - Accent6 4" xfId="956"/>
    <cellStyle name="20% - Accent6 5" xfId="648"/>
    <cellStyle name="20% - Cor1" xfId="337"/>
    <cellStyle name="20% - Cor1 2" xfId="338"/>
    <cellStyle name="20% - Cor2" xfId="339"/>
    <cellStyle name="20% - Cor2 2" xfId="340"/>
    <cellStyle name="20% - Cor3" xfId="341"/>
    <cellStyle name="20% - Cor3 2" xfId="342"/>
    <cellStyle name="20% - Cor4" xfId="343"/>
    <cellStyle name="20% - Cor4 2" xfId="344"/>
    <cellStyle name="20% - Cor5" xfId="345"/>
    <cellStyle name="20% - Cor5 2" xfId="346"/>
    <cellStyle name="20% - Cor6" xfId="347"/>
    <cellStyle name="20% - Cor6 2" xfId="348"/>
    <cellStyle name="20% - Ênfase1 2" xfId="7"/>
    <cellStyle name="20% - Ênfase1 2 2" xfId="8"/>
    <cellStyle name="20% - Ênfase1 2 2 2" xfId="349"/>
    <cellStyle name="20% - Ênfase1 2 2 2 2" xfId="651"/>
    <cellStyle name="20% - Ênfase1 2 2 3" xfId="650"/>
    <cellStyle name="20% - Ênfase1 2 3" xfId="9"/>
    <cellStyle name="20% - Ênfase1 2 3 2" xfId="958"/>
    <cellStyle name="20% - Ênfase1 2 3 3" xfId="652"/>
    <cellStyle name="20% - Ênfase1 2 4" xfId="957"/>
    <cellStyle name="20% - Ênfase1 2 5" xfId="649"/>
    <cellStyle name="20% - Ênfase2 2" xfId="10"/>
    <cellStyle name="20% - Ênfase2 2 2" xfId="11"/>
    <cellStyle name="20% - Ênfase2 2 2 2" xfId="350"/>
    <cellStyle name="20% - Ênfase2 2 2 2 2" xfId="655"/>
    <cellStyle name="20% - Ênfase2 2 2 3" xfId="654"/>
    <cellStyle name="20% - Ênfase2 2 3" xfId="12"/>
    <cellStyle name="20% - Ênfase2 2 3 2" xfId="960"/>
    <cellStyle name="20% - Ênfase2 2 3 3" xfId="656"/>
    <cellStyle name="20% - Ênfase2 2 4" xfId="959"/>
    <cellStyle name="20% - Ênfase2 2 5" xfId="653"/>
    <cellStyle name="20% - Ênfase3 2" xfId="13"/>
    <cellStyle name="20% - Ênfase3 2 2" xfId="14"/>
    <cellStyle name="20% - Ênfase3 2 2 2" xfId="351"/>
    <cellStyle name="20% - Ênfase3 2 2 2 2" xfId="659"/>
    <cellStyle name="20% - Ênfase3 2 2 3" xfId="658"/>
    <cellStyle name="20% - Ênfase3 2 3" xfId="15"/>
    <cellStyle name="20% - Ênfase3 2 3 2" xfId="962"/>
    <cellStyle name="20% - Ênfase3 2 3 3" xfId="660"/>
    <cellStyle name="20% - Ênfase3 2 4" xfId="961"/>
    <cellStyle name="20% - Ênfase3 2 5" xfId="657"/>
    <cellStyle name="20% - Ênfase4 2" xfId="16"/>
    <cellStyle name="20% - Ênfase4 2 2" xfId="17"/>
    <cellStyle name="20% - Ênfase4 2 2 2" xfId="352"/>
    <cellStyle name="20% - Ênfase4 2 2 2 2" xfId="663"/>
    <cellStyle name="20% - Ênfase4 2 2 3" xfId="662"/>
    <cellStyle name="20% - Ênfase4 2 3" xfId="18"/>
    <cellStyle name="20% - Ênfase4 2 3 2" xfId="964"/>
    <cellStyle name="20% - Ênfase4 2 3 3" xfId="664"/>
    <cellStyle name="20% - Ênfase4 2 4" xfId="963"/>
    <cellStyle name="20% - Ênfase4 2 5" xfId="661"/>
    <cellStyle name="20% - Ênfase5 2" xfId="19"/>
    <cellStyle name="20% - Ênfase5 2 2" xfId="20"/>
    <cellStyle name="20% - Ênfase5 2 2 2" xfId="353"/>
    <cellStyle name="20% - Ênfase5 2 2 2 2" xfId="667"/>
    <cellStyle name="20% - Ênfase5 2 2 3" xfId="666"/>
    <cellStyle name="20% - Ênfase5 2 3" xfId="354"/>
    <cellStyle name="20% - Ênfase5 2 3 2" xfId="668"/>
    <cellStyle name="20% - Ênfase5 2 4" xfId="965"/>
    <cellStyle name="20% - Ênfase5 2 5" xfId="665"/>
    <cellStyle name="20% - Ênfase6 2" xfId="21"/>
    <cellStyle name="20% - Ênfase6 2 2" xfId="22"/>
    <cellStyle name="20% - Ênfase6 2 2 2" xfId="355"/>
    <cellStyle name="20% - Ênfase6 2 2 2 2" xfId="671"/>
    <cellStyle name="20% - Ênfase6 2 2 3" xfId="670"/>
    <cellStyle name="20% - Ênfase6 2 3" xfId="356"/>
    <cellStyle name="20% - Ênfase6 2 3 2" xfId="672"/>
    <cellStyle name="20% - Ênfase6 2 4" xfId="966"/>
    <cellStyle name="20% - Ênfase6 2 5" xfId="669"/>
    <cellStyle name="40% - Accent1" xfId="23"/>
    <cellStyle name="40% - Accent1 2" xfId="357"/>
    <cellStyle name="40% - Accent1 3" xfId="358"/>
    <cellStyle name="40% - Accent1 4" xfId="967"/>
    <cellStyle name="40% - Accent1 5" xfId="673"/>
    <cellStyle name="40% - Accent2" xfId="24"/>
    <cellStyle name="40% - Accent2 2" xfId="359"/>
    <cellStyle name="40% - Accent2 3" xfId="360"/>
    <cellStyle name="40% - Accent2 4" xfId="968"/>
    <cellStyle name="40% - Accent2 5" xfId="674"/>
    <cellStyle name="40% - Accent3" xfId="25"/>
    <cellStyle name="40% - Accent3 2" xfId="361"/>
    <cellStyle name="40% - Accent3 3" xfId="362"/>
    <cellStyle name="40% - Accent3 4" xfId="969"/>
    <cellStyle name="40% - Accent3 5" xfId="675"/>
    <cellStyle name="40% - Accent4" xfId="26"/>
    <cellStyle name="40% - Accent4 2" xfId="363"/>
    <cellStyle name="40% - Accent4 3" xfId="364"/>
    <cellStyle name="40% - Accent4 4" xfId="970"/>
    <cellStyle name="40% - Accent4 5" xfId="676"/>
    <cellStyle name="40% - Accent5" xfId="27"/>
    <cellStyle name="40% - Accent5 2" xfId="365"/>
    <cellStyle name="40% - Accent5 3" xfId="366"/>
    <cellStyle name="40% - Accent5 4" xfId="971"/>
    <cellStyle name="40% - Accent5 5" xfId="677"/>
    <cellStyle name="40% - Accent6" xfId="28"/>
    <cellStyle name="40% - Accent6 2" xfId="367"/>
    <cellStyle name="40% - Accent6 3" xfId="368"/>
    <cellStyle name="40% - Accent6 4" xfId="972"/>
    <cellStyle name="40% - Accent6 5" xfId="678"/>
    <cellStyle name="40% - Cor1" xfId="369"/>
    <cellStyle name="40% - Cor1 2" xfId="370"/>
    <cellStyle name="40% - Cor2" xfId="371"/>
    <cellStyle name="40% - Cor2 2" xfId="372"/>
    <cellStyle name="40% - Cor3" xfId="373"/>
    <cellStyle name="40% - Cor3 2" xfId="374"/>
    <cellStyle name="40% - Cor4" xfId="375"/>
    <cellStyle name="40% - Cor4 2" xfId="376"/>
    <cellStyle name="40% - Cor5" xfId="377"/>
    <cellStyle name="40% - Cor5 2" xfId="378"/>
    <cellStyle name="40% - Cor6" xfId="379"/>
    <cellStyle name="40% - Cor6 2" xfId="380"/>
    <cellStyle name="40% - Ênfase1 2" xfId="29"/>
    <cellStyle name="40% - Ênfase1 2 2" xfId="30"/>
    <cellStyle name="40% - Ênfase1 2 2 2" xfId="381"/>
    <cellStyle name="40% - Ênfase1 2 2 2 2" xfId="681"/>
    <cellStyle name="40% - Ênfase1 2 2 3" xfId="680"/>
    <cellStyle name="40% - Ênfase1 2 3" xfId="31"/>
    <cellStyle name="40% - Ênfase1 2 3 2" xfId="974"/>
    <cellStyle name="40% - Ênfase1 2 3 3" xfId="682"/>
    <cellStyle name="40% - Ênfase1 2 4" xfId="973"/>
    <cellStyle name="40% - Ênfase1 2 5" xfId="679"/>
    <cellStyle name="40% - Ênfase2 2" xfId="32"/>
    <cellStyle name="40% - Ênfase2 2 2" xfId="33"/>
    <cellStyle name="40% - Ênfase2 2 2 2" xfId="382"/>
    <cellStyle name="40% - Ênfase2 2 2 2 2" xfId="685"/>
    <cellStyle name="40% - Ênfase2 2 2 3" xfId="684"/>
    <cellStyle name="40% - Ênfase2 2 3" xfId="383"/>
    <cellStyle name="40% - Ênfase2 2 3 2" xfId="686"/>
    <cellStyle name="40% - Ênfase2 2 4" xfId="975"/>
    <cellStyle name="40% - Ênfase2 2 5" xfId="683"/>
    <cellStyle name="40% - Ênfase3 2" xfId="34"/>
    <cellStyle name="40% - Ênfase3 2 2" xfId="35"/>
    <cellStyle name="40% - Ênfase3 2 2 2" xfId="384"/>
    <cellStyle name="40% - Ênfase3 2 2 2 2" xfId="689"/>
    <cellStyle name="40% - Ênfase3 2 2 3" xfId="688"/>
    <cellStyle name="40% - Ênfase3 2 3" xfId="36"/>
    <cellStyle name="40% - Ênfase3 2 3 2" xfId="977"/>
    <cellStyle name="40% - Ênfase3 2 3 3" xfId="690"/>
    <cellStyle name="40% - Ênfase3 2 4" xfId="976"/>
    <cellStyle name="40% - Ênfase3 2 5" xfId="687"/>
    <cellStyle name="40% - Ênfase4 2" xfId="37"/>
    <cellStyle name="40% - Ênfase4 2 2" xfId="38"/>
    <cellStyle name="40% - Ênfase4 2 2 2" xfId="385"/>
    <cellStyle name="40% - Ênfase4 2 2 2 2" xfId="693"/>
    <cellStyle name="40% - Ênfase4 2 2 3" xfId="692"/>
    <cellStyle name="40% - Ênfase4 2 3" xfId="39"/>
    <cellStyle name="40% - Ênfase4 2 3 2" xfId="979"/>
    <cellStyle name="40% - Ênfase4 2 3 3" xfId="694"/>
    <cellStyle name="40% - Ênfase4 2 4" xfId="978"/>
    <cellStyle name="40% - Ênfase4 2 5" xfId="691"/>
    <cellStyle name="40% - Ênfase5 2" xfId="40"/>
    <cellStyle name="40% - Ênfase5 2 2" xfId="41"/>
    <cellStyle name="40% - Ênfase5 2 2 2" xfId="386"/>
    <cellStyle name="40% - Ênfase5 2 2 2 2" xfId="697"/>
    <cellStyle name="40% - Ênfase5 2 2 3" xfId="696"/>
    <cellStyle name="40% - Ênfase5 2 3" xfId="387"/>
    <cellStyle name="40% - Ênfase5 2 3 2" xfId="698"/>
    <cellStyle name="40% - Ênfase5 2 4" xfId="980"/>
    <cellStyle name="40% - Ênfase5 2 5" xfId="695"/>
    <cellStyle name="40% - Ênfase6 2" xfId="42"/>
    <cellStyle name="40% - Ênfase6 2 2" xfId="43"/>
    <cellStyle name="40% - Ênfase6 2 2 2" xfId="388"/>
    <cellStyle name="40% - Ênfase6 2 2 2 2" xfId="701"/>
    <cellStyle name="40% - Ênfase6 2 2 3" xfId="700"/>
    <cellStyle name="40% - Ênfase6 2 3" xfId="44"/>
    <cellStyle name="40% - Ênfase6 2 3 2" xfId="982"/>
    <cellStyle name="40% - Ênfase6 2 3 3" xfId="702"/>
    <cellStyle name="40% - Ênfase6 2 4" xfId="981"/>
    <cellStyle name="40% - Ênfase6 2 5" xfId="699"/>
    <cellStyle name="60% - Accent1" xfId="45"/>
    <cellStyle name="60% - Accent1 2" xfId="389"/>
    <cellStyle name="60% - Accent1 3" xfId="983"/>
    <cellStyle name="60% - Accent1 4" xfId="703"/>
    <cellStyle name="60% - Accent2" xfId="46"/>
    <cellStyle name="60% - Accent2 2" xfId="390"/>
    <cellStyle name="60% - Accent2 3" xfId="984"/>
    <cellStyle name="60% - Accent2 4" xfId="704"/>
    <cellStyle name="60% - Accent3" xfId="47"/>
    <cellStyle name="60% - Accent3 2" xfId="391"/>
    <cellStyle name="60% - Accent3 3" xfId="985"/>
    <cellStyle name="60% - Accent3 4" xfId="705"/>
    <cellStyle name="60% - Accent4" xfId="48"/>
    <cellStyle name="60% - Accent4 2" xfId="392"/>
    <cellStyle name="60% - Accent4 3" xfId="986"/>
    <cellStyle name="60% - Accent4 4" xfId="706"/>
    <cellStyle name="60% - Accent5" xfId="49"/>
    <cellStyle name="60% - Accent5 2" xfId="393"/>
    <cellStyle name="60% - Accent5 3" xfId="987"/>
    <cellStyle name="60% - Accent5 4" xfId="707"/>
    <cellStyle name="60% - Accent6" xfId="50"/>
    <cellStyle name="60% - Accent6 2" xfId="394"/>
    <cellStyle name="60% - Accent6 3" xfId="988"/>
    <cellStyle name="60% - Accent6 4" xfId="708"/>
    <cellStyle name="60% - Cor1" xfId="395"/>
    <cellStyle name="60% - Cor2" xfId="396"/>
    <cellStyle name="60% - Cor3" xfId="397"/>
    <cellStyle name="60% - Cor4" xfId="398"/>
    <cellStyle name="60% - Cor5" xfId="399"/>
    <cellStyle name="60% - Cor6" xfId="400"/>
    <cellStyle name="60% - Ênfase1 2" xfId="51"/>
    <cellStyle name="60% - Ênfase1 2 2" xfId="989"/>
    <cellStyle name="60% - Ênfase1 2 3" xfId="709"/>
    <cellStyle name="60% - Ênfase2 2" xfId="52"/>
    <cellStyle name="60% - Ênfase2 2 2" xfId="990"/>
    <cellStyle name="60% - Ênfase2 2 3" xfId="710"/>
    <cellStyle name="60% - Ênfase3 2" xfId="53"/>
    <cellStyle name="60% - Ênfase3 2 2" xfId="991"/>
    <cellStyle name="60% - Ênfase3 2 3" xfId="711"/>
    <cellStyle name="60% - Ênfase4 2" xfId="54"/>
    <cellStyle name="60% - Ênfase4 2 2" xfId="992"/>
    <cellStyle name="60% - Ênfase4 2 3" xfId="712"/>
    <cellStyle name="60% - Ênfase5 2" xfId="55"/>
    <cellStyle name="60% - Ênfase5 2 2" xfId="993"/>
    <cellStyle name="60% - Ênfase5 2 3" xfId="713"/>
    <cellStyle name="60% - Ênfase6 2" xfId="56"/>
    <cellStyle name="60% - Ênfase6 2 2" xfId="994"/>
    <cellStyle name="60% - Ênfase6 2 3" xfId="714"/>
    <cellStyle name="Accent1" xfId="57"/>
    <cellStyle name="Accent1 2" xfId="401"/>
    <cellStyle name="Accent1 3" xfId="995"/>
    <cellStyle name="Accent1 4" xfId="715"/>
    <cellStyle name="Accent2" xfId="58"/>
    <cellStyle name="Accent2 2" xfId="402"/>
    <cellStyle name="Accent2 3" xfId="996"/>
    <cellStyle name="Accent2 4" xfId="716"/>
    <cellStyle name="Accent3" xfId="59"/>
    <cellStyle name="Accent3 2" xfId="403"/>
    <cellStyle name="Accent3 3" xfId="997"/>
    <cellStyle name="Accent3 4" xfId="717"/>
    <cellStyle name="Accent4" xfId="60"/>
    <cellStyle name="Accent4 2" xfId="404"/>
    <cellStyle name="Accent4 3" xfId="998"/>
    <cellStyle name="Accent4 4" xfId="718"/>
    <cellStyle name="Accent5" xfId="61"/>
    <cellStyle name="Accent5 2" xfId="405"/>
    <cellStyle name="Accent5 3" xfId="999"/>
    <cellStyle name="Accent5 4" xfId="719"/>
    <cellStyle name="Accent6" xfId="62"/>
    <cellStyle name="Accent6 2" xfId="406"/>
    <cellStyle name="Accent6 3" xfId="1000"/>
    <cellStyle name="Accent6 4" xfId="720"/>
    <cellStyle name="Bad" xfId="63"/>
    <cellStyle name="Bad 2" xfId="407"/>
    <cellStyle name="Bad 3" xfId="1001"/>
    <cellStyle name="Bad 4" xfId="721"/>
    <cellStyle name="Bom 2" xfId="64"/>
    <cellStyle name="Bom 2 2" xfId="1002"/>
    <cellStyle name="Bom 2 3" xfId="722"/>
    <cellStyle name="Cabeçalho 1" xfId="408"/>
    <cellStyle name="Cabeçalho 2" xfId="409"/>
    <cellStyle name="Cabeçalho 3" xfId="410"/>
    <cellStyle name="Cabeçalho 4" xfId="411"/>
    <cellStyle name="Calculation" xfId="65"/>
    <cellStyle name="Calculation 2" xfId="412"/>
    <cellStyle name="Calculation 3" xfId="1003"/>
    <cellStyle name="Calculation 4" xfId="723"/>
    <cellStyle name="Cálculo 2" xfId="66"/>
    <cellStyle name="Cálculo 2 2" xfId="1004"/>
    <cellStyle name="Cálculo 2 3" xfId="724"/>
    <cellStyle name="Célula de Verificação 2" xfId="67"/>
    <cellStyle name="Célula de Verificação 2 2" xfId="1005"/>
    <cellStyle name="Célula de Verificação 2 3" xfId="725"/>
    <cellStyle name="Célula Ligada" xfId="413"/>
    <cellStyle name="Célula Ligada 2" xfId="414"/>
    <cellStyle name="Célula Vinculada 2" xfId="68"/>
    <cellStyle name="Célula Vinculada 2 2" xfId="1006"/>
    <cellStyle name="Célula Vinculada 2 3" xfId="726"/>
    <cellStyle name="Check Cell" xfId="69"/>
    <cellStyle name="Check Cell 2" xfId="415"/>
    <cellStyle name="Check Cell 3" xfId="1007"/>
    <cellStyle name="Check Cell 4" xfId="727"/>
    <cellStyle name="Cor1" xfId="416"/>
    <cellStyle name="Cor2" xfId="417"/>
    <cellStyle name="Cor3" xfId="418"/>
    <cellStyle name="Cor4" xfId="419"/>
    <cellStyle name="Cor5" xfId="420"/>
    <cellStyle name="Cor6" xfId="421"/>
    <cellStyle name="Correcto" xfId="422"/>
    <cellStyle name="Ênfase1 2" xfId="70"/>
    <cellStyle name="Ênfase1 2 2" xfId="1008"/>
    <cellStyle name="Ênfase1 2 3" xfId="728"/>
    <cellStyle name="Ênfase2 2" xfId="71"/>
    <cellStyle name="Ênfase2 2 2" xfId="1009"/>
    <cellStyle name="Ênfase2 2 3" xfId="729"/>
    <cellStyle name="Ênfase3 2" xfId="72"/>
    <cellStyle name="Ênfase3 2 2" xfId="1010"/>
    <cellStyle name="Ênfase3 2 3" xfId="730"/>
    <cellStyle name="Ênfase4 2" xfId="73"/>
    <cellStyle name="Ênfase4 2 2" xfId="1011"/>
    <cellStyle name="Ênfase4 2 3" xfId="731"/>
    <cellStyle name="Ênfase5 2" xfId="74"/>
    <cellStyle name="Ênfase5 2 2" xfId="1012"/>
    <cellStyle name="Ênfase5 2 3" xfId="732"/>
    <cellStyle name="Ênfase6 2" xfId="75"/>
    <cellStyle name="Ênfase6 2 2" xfId="1013"/>
    <cellStyle name="Ênfase6 2 3" xfId="733"/>
    <cellStyle name="Entrada 2" xfId="76"/>
    <cellStyle name="Entrada 2 2" xfId="1014"/>
    <cellStyle name="Entrada 2 3" xfId="734"/>
    <cellStyle name="Estilo 1" xfId="77"/>
    <cellStyle name="Euro" xfId="423"/>
    <cellStyle name="Euro 2" xfId="424"/>
    <cellStyle name="Excel Built-in Normal" xfId="425"/>
    <cellStyle name="Excel Built-in Normal 2" xfId="426"/>
    <cellStyle name="Excel Built-in Normal 2 2" xfId="427"/>
    <cellStyle name="Excel Built-in Normal 3" xfId="428"/>
    <cellStyle name="Excel Built-in Normal 4" xfId="429"/>
    <cellStyle name="Explanatory Text" xfId="78"/>
    <cellStyle name="Explanatory Text 2" xfId="430"/>
    <cellStyle name="Good" xfId="79"/>
    <cellStyle name="Good 2" xfId="431"/>
    <cellStyle name="Good 3" xfId="1015"/>
    <cellStyle name="Good 4" xfId="735"/>
    <cellStyle name="Heading 1" xfId="80"/>
    <cellStyle name="Heading 1 2" xfId="432"/>
    <cellStyle name="Heading 1 3" xfId="1016"/>
    <cellStyle name="Heading 1 4" xfId="736"/>
    <cellStyle name="Heading 2" xfId="81"/>
    <cellStyle name="Heading 2 2" xfId="433"/>
    <cellStyle name="Heading 3" xfId="82"/>
    <cellStyle name="Heading 3 2" xfId="434"/>
    <cellStyle name="Heading 4" xfId="83"/>
    <cellStyle name="Heading 4 2" xfId="435"/>
    <cellStyle name="Hiperlink 2" xfId="436"/>
    <cellStyle name="Hiperlink 3" xfId="437"/>
    <cellStyle name="Hiperlink 4" xfId="1115"/>
    <cellStyle name="Hyperlink 2" xfId="84"/>
    <cellStyle name="Incorrecto" xfId="438"/>
    <cellStyle name="Incorreto 2" xfId="85"/>
    <cellStyle name="Incorreto 2 2" xfId="1017"/>
    <cellStyle name="Incorreto 2 3" xfId="737"/>
    <cellStyle name="Input" xfId="86"/>
    <cellStyle name="Input 2" xfId="439"/>
    <cellStyle name="Input 3" xfId="1018"/>
    <cellStyle name="Input 4" xfId="738"/>
    <cellStyle name="Linked Cell" xfId="87"/>
    <cellStyle name="Linked Cell 2" xfId="440"/>
    <cellStyle name="Linked Cell 3" xfId="441"/>
    <cellStyle name="Moeda 10" xfId="88"/>
    <cellStyle name="Moeda 10 2" xfId="89"/>
    <cellStyle name="Moeda 10 3" xfId="90"/>
    <cellStyle name="Moeda 11" xfId="91"/>
    <cellStyle name="Moeda 12" xfId="92"/>
    <cellStyle name="Moeda 12 2" xfId="93"/>
    <cellStyle name="Moeda 12 3" xfId="94"/>
    <cellStyle name="Moeda 12 3 2" xfId="95"/>
    <cellStyle name="Moeda 12 3 3" xfId="96"/>
    <cellStyle name="Moeda 12 3 3 2" xfId="1019"/>
    <cellStyle name="Moeda 12 3 4" xfId="97"/>
    <cellStyle name="Moeda 12 3 4 2" xfId="1020"/>
    <cellStyle name="Moeda 13" xfId="98"/>
    <cellStyle name="Moeda 13 2" xfId="99"/>
    <cellStyle name="Moeda 13 3" xfId="100"/>
    <cellStyle name="Moeda 13 3 2" xfId="1021"/>
    <cellStyle name="Moeda 13 4" xfId="101"/>
    <cellStyle name="Moeda 13 4 2" xfId="1022"/>
    <cellStyle name="Moeda 14" xfId="102"/>
    <cellStyle name="Moeda 15" xfId="323"/>
    <cellStyle name="Moeda 15 2" xfId="1109"/>
    <cellStyle name="Moeda 16" xfId="636"/>
    <cellStyle name="Moeda 16 2" xfId="1110"/>
    <cellStyle name="Moeda 16 3" xfId="1116"/>
    <cellStyle name="Moeda 17" xfId="1108"/>
    <cellStyle name="Moeda 18" xfId="948"/>
    <cellStyle name="Moeda 2" xfId="103"/>
    <cellStyle name="Moeda 2 2" xfId="104"/>
    <cellStyle name="Moeda 2 2 2" xfId="442"/>
    <cellStyle name="Moeda 2 2 3" xfId="1024"/>
    <cellStyle name="Moeda 2 3" xfId="443"/>
    <cellStyle name="Moeda 2 4" xfId="1023"/>
    <cellStyle name="Moeda 3" xfId="105"/>
    <cellStyle name="Moeda 3 2" xfId="444"/>
    <cellStyle name="Moeda 3 3" xfId="1025"/>
    <cellStyle name="Moeda 3 4 2" xfId="106"/>
    <cellStyle name="Moeda 4" xfId="107"/>
    <cellStyle name="Moeda 4 2" xfId="108"/>
    <cellStyle name="Moeda 4 2 2" xfId="1027"/>
    <cellStyle name="Moeda 4 2 3" xfId="740"/>
    <cellStyle name="Moeda 4 3" xfId="1026"/>
    <cellStyle name="Moeda 4 4" xfId="739"/>
    <cellStyle name="Moeda 5" xfId="109"/>
    <cellStyle name="Moeda 5 2" xfId="110"/>
    <cellStyle name="Moeda 5 2 2" xfId="1029"/>
    <cellStyle name="Moeda 5 2 3" xfId="742"/>
    <cellStyle name="Moeda 5 3" xfId="1028"/>
    <cellStyle name="Moeda 5 4" xfId="741"/>
    <cellStyle name="Moeda 6" xfId="111"/>
    <cellStyle name="Moeda 6 2" xfId="743"/>
    <cellStyle name="Moeda 7" xfId="112"/>
    <cellStyle name="Moeda 7 2" xfId="1030"/>
    <cellStyle name="Moeda 7 3" xfId="744"/>
    <cellStyle name="Moeda 8" xfId="113"/>
    <cellStyle name="Moeda 8 2" xfId="114"/>
    <cellStyle name="Moeda 8 3" xfId="1031"/>
    <cellStyle name="Moeda 8 4" xfId="947"/>
    <cellStyle name="Moeda 9" xfId="115"/>
    <cellStyle name="Moeda 9 2" xfId="116"/>
    <cellStyle name="Neutra 2" xfId="117"/>
    <cellStyle name="Neutra 2 2" xfId="1032"/>
    <cellStyle name="Neutra 2 3" xfId="745"/>
    <cellStyle name="Neutral" xfId="118"/>
    <cellStyle name="Neutral 2" xfId="445"/>
    <cellStyle name="Neutral 3" xfId="1033"/>
    <cellStyle name="Neutral 4" xfId="746"/>
    <cellStyle name="Neutro" xfId="446"/>
    <cellStyle name="Normal" xfId="0" builtinId="0"/>
    <cellStyle name="Normal 10" xfId="119"/>
    <cellStyle name="Normal 10 2" xfId="120"/>
    <cellStyle name="Normal 10 2 2" xfId="447"/>
    <cellStyle name="Normal 10 2 2 2" xfId="748"/>
    <cellStyle name="Normal 10 2 3" xfId="747"/>
    <cellStyle name="Normal 10 3" xfId="121"/>
    <cellStyle name="Normal 10 3 2" xfId="749"/>
    <cellStyle name="Normal 10 4" xfId="122"/>
    <cellStyle name="Normal 10 4 2" xfId="1035"/>
    <cellStyle name="Normal 10 5" xfId="123"/>
    <cellStyle name="Normal 10 5 2" xfId="1036"/>
    <cellStyle name="Normal 10 6" xfId="124"/>
    <cellStyle name="Normal 10 7" xfId="1034"/>
    <cellStyle name="Normal 10 8" xfId="642"/>
    <cellStyle name="Normal 11" xfId="125"/>
    <cellStyle name="Normal 11 2" xfId="126"/>
    <cellStyle name="Normal 11 2 2" xfId="127"/>
    <cellStyle name="Normal 11 2 2 2" xfId="448"/>
    <cellStyle name="Normal 11 2 2 2 2" xfId="752"/>
    <cellStyle name="Normal 11 2 2 3" xfId="1037"/>
    <cellStyle name="Normal 11 2 2 4" xfId="751"/>
    <cellStyle name="Normal 11 2 3" xfId="128"/>
    <cellStyle name="Normal 11 2 3 2" xfId="129"/>
    <cellStyle name="Normal 11 2 3 3" xfId="130"/>
    <cellStyle name="Normal 11 2 3 3 2" xfId="1039"/>
    <cellStyle name="Normal 11 2 3 4" xfId="131"/>
    <cellStyle name="Normal 11 2 3 4 2" xfId="1040"/>
    <cellStyle name="Normal 11 2 3 5" xfId="1038"/>
    <cellStyle name="Normal 11 2 3 6" xfId="753"/>
    <cellStyle name="Normal 11 3" xfId="132"/>
    <cellStyle name="Normal 11 3 2" xfId="449"/>
    <cellStyle name="Normal 11 3 2 2" xfId="450"/>
    <cellStyle name="Normal 11 3 2 2 2" xfId="756"/>
    <cellStyle name="Normal 11 3 2 3" xfId="755"/>
    <cellStyle name="Normal 11 3 3" xfId="451"/>
    <cellStyle name="Normal 11 3 3 2" xfId="757"/>
    <cellStyle name="Normal 11 3 4" xfId="1041"/>
    <cellStyle name="Normal 11 3 5" xfId="754"/>
    <cellStyle name="Normal 11 4" xfId="452"/>
    <cellStyle name="Normal 11 4 2" xfId="453"/>
    <cellStyle name="Normal 11 4 2 2" xfId="759"/>
    <cellStyle name="Normal 11 4 3" xfId="758"/>
    <cellStyle name="Normal 11 5" xfId="454"/>
    <cellStyle name="Normal 11 5 2" xfId="760"/>
    <cellStyle name="Normal 11 6" xfId="750"/>
    <cellStyle name="Normal 11_Planilha_TERMINAL_CAIXA_28-11-14" xfId="455"/>
    <cellStyle name="Normal 12" xfId="133"/>
    <cellStyle name="Normal 12 2" xfId="456"/>
    <cellStyle name="Normal 12 2 2" xfId="457"/>
    <cellStyle name="Normal 12 2 2 2" xfId="458"/>
    <cellStyle name="Normal 12 2 2 2 2" xfId="764"/>
    <cellStyle name="Normal 12 2 2 3" xfId="763"/>
    <cellStyle name="Normal 12 2 3" xfId="459"/>
    <cellStyle name="Normal 12 2 3 2" xfId="765"/>
    <cellStyle name="Normal 12 2 4" xfId="762"/>
    <cellStyle name="Normal 12 3" xfId="460"/>
    <cellStyle name="Normal 12 3 2" xfId="461"/>
    <cellStyle name="Normal 12 4" xfId="462"/>
    <cellStyle name="Normal 12 4 2" xfId="463"/>
    <cellStyle name="Normal 12 4 2 2" xfId="767"/>
    <cellStyle name="Normal 12 4 3" xfId="766"/>
    <cellStyle name="Normal 12 5" xfId="464"/>
    <cellStyle name="Normal 12 5 2" xfId="768"/>
    <cellStyle name="Normal 12 6" xfId="761"/>
    <cellStyle name="Normal 12_Planilha_TERMINAL_CAIXA_28-11-14" xfId="465"/>
    <cellStyle name="Normal 13" xfId="134"/>
    <cellStyle name="Normal 13 2" xfId="466"/>
    <cellStyle name="Normal 13 2 2" xfId="467"/>
    <cellStyle name="Normal 13 2 2 2" xfId="771"/>
    <cellStyle name="Normal 13 2 3" xfId="770"/>
    <cellStyle name="Normal 13 3" xfId="468"/>
    <cellStyle name="Normal 13 3 2" xfId="772"/>
    <cellStyle name="Normal 13 4" xfId="769"/>
    <cellStyle name="Normal 14" xfId="135"/>
    <cellStyle name="Normal 14 2" xfId="469"/>
    <cellStyle name="Normal 14 2 2" xfId="470"/>
    <cellStyle name="Normal 14 2 2 2" xfId="775"/>
    <cellStyle name="Normal 14 2 3" xfId="774"/>
    <cellStyle name="Normal 14 3" xfId="471"/>
    <cellStyle name="Normal 14 3 2" xfId="776"/>
    <cellStyle name="Normal 14 4" xfId="773"/>
    <cellStyle name="Normal 15" xfId="136"/>
    <cellStyle name="Normal 15 2" xfId="472"/>
    <cellStyle name="Normal 15 2 2" xfId="473"/>
    <cellStyle name="Normal 15 2 2 2" xfId="779"/>
    <cellStyle name="Normal 15 2 3" xfId="778"/>
    <cellStyle name="Normal 15 3" xfId="474"/>
    <cellStyle name="Normal 15 3 2" xfId="780"/>
    <cellStyle name="Normal 15 4" xfId="1042"/>
    <cellStyle name="Normal 15 5" xfId="777"/>
    <cellStyle name="Normal 16" xfId="137"/>
    <cellStyle name="Normal 17" xfId="321"/>
    <cellStyle name="Normal 17 2" xfId="475"/>
    <cellStyle name="Normal 17 2 2" xfId="782"/>
    <cellStyle name="Normal 17 3" xfId="781"/>
    <cellStyle name="Normal 18" xfId="476"/>
    <cellStyle name="Normal 18 2" xfId="477"/>
    <cellStyle name="Normal 18 2 2" xfId="784"/>
    <cellStyle name="Normal 18 3" xfId="783"/>
    <cellStyle name="Normal 19" xfId="478"/>
    <cellStyle name="Normal 19 2" xfId="479"/>
    <cellStyle name="Normal 19 2 2" xfId="786"/>
    <cellStyle name="Normal 19 3" xfId="785"/>
    <cellStyle name="Normal 2" xfId="138"/>
    <cellStyle name="Normal 2 10" xfId="480"/>
    <cellStyle name="Normal 2 2" xfId="139"/>
    <cellStyle name="Normal 2 2 2" xfId="481"/>
    <cellStyle name="Normal 2 2 3" xfId="140"/>
    <cellStyle name="Normal 2 2 4" xfId="1043"/>
    <cellStyle name="Normal 2 3" xfId="141"/>
    <cellStyle name="Normal 2 3 2" xfId="1044"/>
    <cellStyle name="Normal 2 3 3" xfId="787"/>
    <cellStyle name="Normal 2 4" xfId="142"/>
    <cellStyle name="Normal 2 4 2" xfId="1045"/>
    <cellStyle name="Normal 2 4 3" xfId="788"/>
    <cellStyle name="Normal 2 5" xfId="143"/>
    <cellStyle name="Normal 2_ADM LOCAL rev3" xfId="482"/>
    <cellStyle name="Normal 20" xfId="483"/>
    <cellStyle name="Normal 20 2" xfId="484"/>
    <cellStyle name="Normal 20 2 2" xfId="790"/>
    <cellStyle name="Normal 20 3" xfId="789"/>
    <cellStyle name="Normal 21" xfId="144"/>
    <cellStyle name="Normal 21 2" xfId="485"/>
    <cellStyle name="Normal 21 2 2" xfId="792"/>
    <cellStyle name="Normal 21 3" xfId="1046"/>
    <cellStyle name="Normal 21 4" xfId="791"/>
    <cellStyle name="Normal 22" xfId="486"/>
    <cellStyle name="Normal 22 2" xfId="487"/>
    <cellStyle name="Normal 22 2 2" xfId="794"/>
    <cellStyle name="Normal 22 3" xfId="793"/>
    <cellStyle name="Normal 23" xfId="488"/>
    <cellStyle name="Normal 23 2" xfId="489"/>
    <cellStyle name="Normal 23 2 2" xfId="796"/>
    <cellStyle name="Normal 23 3" xfId="795"/>
    <cellStyle name="Normal 24" xfId="490"/>
    <cellStyle name="Normal 24 2" xfId="491"/>
    <cellStyle name="Normal 24 2 2" xfId="798"/>
    <cellStyle name="Normal 24 3" xfId="797"/>
    <cellStyle name="Normal 25" xfId="492"/>
    <cellStyle name="Normal 25 2" xfId="493"/>
    <cellStyle name="Normal 25 2 2" xfId="800"/>
    <cellStyle name="Normal 25 3" xfId="799"/>
    <cellStyle name="Normal 26" xfId="494"/>
    <cellStyle name="Normal 26 2" xfId="495"/>
    <cellStyle name="Normal 26 2 2" xfId="802"/>
    <cellStyle name="Normal 26 3" xfId="801"/>
    <cellStyle name="Normal 27" xfId="496"/>
    <cellStyle name="Normal 27 2" xfId="497"/>
    <cellStyle name="Normal 27 2 2" xfId="804"/>
    <cellStyle name="Normal 27 3" xfId="803"/>
    <cellStyle name="Normal 28" xfId="498"/>
    <cellStyle name="Normal 28 2" xfId="499"/>
    <cellStyle name="Normal 28 2 2" xfId="806"/>
    <cellStyle name="Normal 28 3" xfId="805"/>
    <cellStyle name="Normal 29" xfId="500"/>
    <cellStyle name="Normal 29 2" xfId="501"/>
    <cellStyle name="Normal 29 2 2" xfId="808"/>
    <cellStyle name="Normal 29 3" xfId="807"/>
    <cellStyle name="Normal 3" xfId="145"/>
    <cellStyle name="Normal 3 2" xfId="146"/>
    <cellStyle name="Normal 3 2 2" xfId="502"/>
    <cellStyle name="Normal 3 2 2 2" xfId="503"/>
    <cellStyle name="Normal 3 2 2 2 2" xfId="811"/>
    <cellStyle name="Normal 3 2 2 3" xfId="810"/>
    <cellStyle name="Normal 3 2 3" xfId="504"/>
    <cellStyle name="Normal 3 2 3 2" xfId="812"/>
    <cellStyle name="Normal 3 2 4" xfId="809"/>
    <cellStyle name="Normal 3 3" xfId="641"/>
    <cellStyle name="Normal 3_ORC.PRACA 7000 (OBRA)-PEC 7000 - ANAL. CEF - 15-11-11 - atual" xfId="505"/>
    <cellStyle name="Normal 30" xfId="506"/>
    <cellStyle name="Normal 30 2" xfId="507"/>
    <cellStyle name="Normal 30 2 2" xfId="814"/>
    <cellStyle name="Normal 30 3" xfId="813"/>
    <cellStyle name="Normal 31" xfId="508"/>
    <cellStyle name="Normal 31 2" xfId="509"/>
    <cellStyle name="Normal 31 2 2" xfId="816"/>
    <cellStyle name="Normal 31 3" xfId="815"/>
    <cellStyle name="Normal 32" xfId="510"/>
    <cellStyle name="Normal 32 2" xfId="511"/>
    <cellStyle name="Normal 32 2 2" xfId="818"/>
    <cellStyle name="Normal 32 3" xfId="817"/>
    <cellStyle name="Normal 33" xfId="512"/>
    <cellStyle name="Normal 33 2" xfId="513"/>
    <cellStyle name="Normal 33 2 2" xfId="820"/>
    <cellStyle name="Normal 33 3" xfId="819"/>
    <cellStyle name="Normal 34" xfId="514"/>
    <cellStyle name="Normal 34 2" xfId="515"/>
    <cellStyle name="Normal 34 2 2" xfId="822"/>
    <cellStyle name="Normal 34 3" xfId="821"/>
    <cellStyle name="Normal 35" xfId="516"/>
    <cellStyle name="Normal 35 2" xfId="517"/>
    <cellStyle name="Normal 35 2 2" xfId="824"/>
    <cellStyle name="Normal 35 3" xfId="823"/>
    <cellStyle name="Normal 36" xfId="518"/>
    <cellStyle name="Normal 36 2" xfId="519"/>
    <cellStyle name="Normal 36 2 2" xfId="826"/>
    <cellStyle name="Normal 36 3" xfId="825"/>
    <cellStyle name="Normal 37" xfId="520"/>
    <cellStyle name="Normal 38" xfId="521"/>
    <cellStyle name="Normal 38 2" xfId="522"/>
    <cellStyle name="Normal 38 2 2" xfId="828"/>
    <cellStyle name="Normal 38 3" xfId="827"/>
    <cellStyle name="Normal 39" xfId="523"/>
    <cellStyle name="Normal 39 2" xfId="524"/>
    <cellStyle name="Normal 39 2 2" xfId="830"/>
    <cellStyle name="Normal 39 3" xfId="829"/>
    <cellStyle name="Normal 4" xfId="147"/>
    <cellStyle name="Normal 4 2" xfId="148"/>
    <cellStyle name="Normal 4 2 2" xfId="525"/>
    <cellStyle name="Normal 4 2 2 2" xfId="526"/>
    <cellStyle name="Normal 4 2 3" xfId="527"/>
    <cellStyle name="Normal 4 2 3 2" xfId="528"/>
    <cellStyle name="Normal 4 2 3 2 2" xfId="834"/>
    <cellStyle name="Normal 4 2 3 3" xfId="833"/>
    <cellStyle name="Normal 4 2 4" xfId="529"/>
    <cellStyle name="Normal 4 2 4 2" xfId="835"/>
    <cellStyle name="Normal 4 2 5" xfId="1048"/>
    <cellStyle name="Normal 4 2 6" xfId="832"/>
    <cellStyle name="Normal 4 3" xfId="1047"/>
    <cellStyle name="Normal 4 4" xfId="831"/>
    <cellStyle name="Normal 40" xfId="530"/>
    <cellStyle name="Normal 40 2" xfId="531"/>
    <cellStyle name="Normal 40 2 2" xfId="837"/>
    <cellStyle name="Normal 40 3" xfId="836"/>
    <cellStyle name="Normal 41" xfId="532"/>
    <cellStyle name="Normal 41 2" xfId="533"/>
    <cellStyle name="Normal 41 2 2" xfId="839"/>
    <cellStyle name="Normal 41 3" xfId="838"/>
    <cellStyle name="Normal 42" xfId="534"/>
    <cellStyle name="Normal 42 2" xfId="840"/>
    <cellStyle name="Normal 43" xfId="535"/>
    <cellStyle name="Normal 43 2" xfId="536"/>
    <cellStyle name="Normal 43 3" xfId="841"/>
    <cellStyle name="Normal 44" xfId="537"/>
    <cellStyle name="Normal 44 2" xfId="842"/>
    <cellStyle name="Normal 45" xfId="538"/>
    <cellStyle name="Normal 45 2" xfId="843"/>
    <cellStyle name="Normal 46" xfId="539"/>
    <cellStyle name="Normal 47" xfId="540"/>
    <cellStyle name="Normal 48" xfId="541"/>
    <cellStyle name="Normal 49" xfId="542"/>
    <cellStyle name="Normal 49 2" xfId="844"/>
    <cellStyle name="Normal 5" xfId="149"/>
    <cellStyle name="Normal 5 2" xfId="150"/>
    <cellStyle name="Normal 5 2 2" xfId="1050"/>
    <cellStyle name="Normal 5 3" xfId="151"/>
    <cellStyle name="Normal 5 4" xfId="152"/>
    <cellStyle name="Normal 5 5" xfId="1049"/>
    <cellStyle name="Normal 5 6" xfId="845"/>
    <cellStyle name="Normal 50" xfId="543"/>
    <cellStyle name="Normal 51" xfId="544"/>
    <cellStyle name="Normal 51 2" xfId="846"/>
    <cellStyle name="Normal 52" xfId="545"/>
    <cellStyle name="Normal 53" xfId="546"/>
    <cellStyle name="Normal 54" xfId="547"/>
    <cellStyle name="Normal 55" xfId="635"/>
    <cellStyle name="Normal 55 2" xfId="949"/>
    <cellStyle name="Normal 55 3" xfId="1114"/>
    <cellStyle name="Normal 56" xfId="950"/>
    <cellStyle name="Normal 57" xfId="637"/>
    <cellStyle name="Normal 58" xfId="1111"/>
    <cellStyle name="Normal 6" xfId="153"/>
    <cellStyle name="Normal 6 2" xfId="154"/>
    <cellStyle name="Normal 6 2 2" xfId="548"/>
    <cellStyle name="Normal 6 2 2 2" xfId="848"/>
    <cellStyle name="Normal 6 2 3" xfId="1051"/>
    <cellStyle name="Normal 6 2 4" xfId="847"/>
    <cellStyle name="Normal 6 3" xfId="155"/>
    <cellStyle name="Normal 6 4" xfId="1117"/>
    <cellStyle name="Normal 7" xfId="156"/>
    <cellStyle name="Normal 7 2" xfId="157"/>
    <cellStyle name="Normal 7 2 2" xfId="549"/>
    <cellStyle name="Normal 7 2 2 2" xfId="851"/>
    <cellStyle name="Normal 7 2 3" xfId="850"/>
    <cellStyle name="Normal 7 3" xfId="158"/>
    <cellStyle name="Normal 7 3 2" xfId="852"/>
    <cellStyle name="Normal 7 4" xfId="1052"/>
    <cellStyle name="Normal 7 5" xfId="849"/>
    <cellStyle name="Normal 8" xfId="159"/>
    <cellStyle name="Normal 8 2" xfId="160"/>
    <cellStyle name="Normal 8 2 2" xfId="550"/>
    <cellStyle name="Normal 8 2 2 2" xfId="855"/>
    <cellStyle name="Normal 8 2 3" xfId="854"/>
    <cellStyle name="Normal 8 3" xfId="161"/>
    <cellStyle name="Normal 8 3 2" xfId="856"/>
    <cellStyle name="Normal 8 4" xfId="162"/>
    <cellStyle name="Normal 8 4 2" xfId="1054"/>
    <cellStyle name="Normal 8 5" xfId="163"/>
    <cellStyle name="Normal 8 5 2" xfId="1055"/>
    <cellStyle name="Normal 8 6" xfId="1053"/>
    <cellStyle name="Normal 8 7" xfId="853"/>
    <cellStyle name="Normal 9" xfId="164"/>
    <cellStyle name="Normal 9 2" xfId="165"/>
    <cellStyle name="Normal 9 2 2" xfId="166"/>
    <cellStyle name="Normal 9 2 2 2" xfId="859"/>
    <cellStyle name="Normal 9 2 3" xfId="167"/>
    <cellStyle name="Normal 9 2 3 2" xfId="1057"/>
    <cellStyle name="Normal 9 2 4" xfId="168"/>
    <cellStyle name="Normal 9 2 4 2" xfId="1058"/>
    <cellStyle name="Normal 9 2 5" xfId="858"/>
    <cellStyle name="Normal 9 3" xfId="169"/>
    <cellStyle name="Normal 9 3 2" xfId="860"/>
    <cellStyle name="Normal 9 4" xfId="170"/>
    <cellStyle name="Normal 9 4 2" xfId="1059"/>
    <cellStyle name="Normal 9 5" xfId="171"/>
    <cellStyle name="Normal 9 5 2" xfId="1060"/>
    <cellStyle name="Normal 9 6" xfId="1056"/>
    <cellStyle name="Normal 9 7" xfId="857"/>
    <cellStyle name="Normal_Pesquisa no referencial 10 de maio de 2013" xfId="320"/>
    <cellStyle name="Nota 10" xfId="172"/>
    <cellStyle name="Nota 10 2" xfId="173"/>
    <cellStyle name="Nota 11" xfId="174"/>
    <cellStyle name="Nota 11 2" xfId="175"/>
    <cellStyle name="Nota 12" xfId="176"/>
    <cellStyle name="Nota 12 2" xfId="177"/>
    <cellStyle name="Nota 13" xfId="178"/>
    <cellStyle name="Nota 13 2" xfId="179"/>
    <cellStyle name="Nota 14" xfId="180"/>
    <cellStyle name="Nota 14 2" xfId="181"/>
    <cellStyle name="Nota 15" xfId="182"/>
    <cellStyle name="Nota 15 2" xfId="183"/>
    <cellStyle name="Nota 16" xfId="184"/>
    <cellStyle name="Nota 16 2" xfId="185"/>
    <cellStyle name="Nota 17" xfId="186"/>
    <cellStyle name="Nota 17 2" xfId="187"/>
    <cellStyle name="Nota 18" xfId="188"/>
    <cellStyle name="Nota 18 2" xfId="189"/>
    <cellStyle name="Nota 19" xfId="190"/>
    <cellStyle name="Nota 19 2" xfId="191"/>
    <cellStyle name="Nota 2" xfId="192"/>
    <cellStyle name="Nota 2 2" xfId="193"/>
    <cellStyle name="Nota 2 2 2" xfId="1062"/>
    <cellStyle name="Nota 2 2 3" xfId="862"/>
    <cellStyle name="Nota 2 3" xfId="194"/>
    <cellStyle name="Nota 2 4" xfId="195"/>
    <cellStyle name="Nota 2 5" xfId="1061"/>
    <cellStyle name="Nota 2 6" xfId="861"/>
    <cellStyle name="Nota 20" xfId="196"/>
    <cellStyle name="Nota 20 2" xfId="197"/>
    <cellStyle name="Nota 21" xfId="198"/>
    <cellStyle name="Nota 21 2" xfId="199"/>
    <cellStyle name="Nota 22" xfId="200"/>
    <cellStyle name="Nota 22 2" xfId="201"/>
    <cellStyle name="Nota 23" xfId="202"/>
    <cellStyle name="Nota 23 2" xfId="203"/>
    <cellStyle name="Nota 24" xfId="204"/>
    <cellStyle name="Nota 24 2" xfId="205"/>
    <cellStyle name="Nota 25" xfId="206"/>
    <cellStyle name="Nota 25 2" xfId="207"/>
    <cellStyle name="Nota 26" xfId="208"/>
    <cellStyle name="Nota 26 2" xfId="209"/>
    <cellStyle name="Nota 27" xfId="210"/>
    <cellStyle name="Nota 27 2" xfId="211"/>
    <cellStyle name="Nota 28" xfId="212"/>
    <cellStyle name="Nota 28 2" xfId="213"/>
    <cellStyle name="Nota 29" xfId="214"/>
    <cellStyle name="Nota 29 2" xfId="215"/>
    <cellStyle name="Nota 3" xfId="216"/>
    <cellStyle name="Nota 3 2" xfId="217"/>
    <cellStyle name="Nota 3 2 2" xfId="218"/>
    <cellStyle name="Nota 3 2 2 2" xfId="1065"/>
    <cellStyle name="Nota 3 2 2 3" xfId="865"/>
    <cellStyle name="Nota 3 2 3" xfId="1064"/>
    <cellStyle name="Nota 3 2 4" xfId="864"/>
    <cellStyle name="Nota 3 3" xfId="551"/>
    <cellStyle name="Nota 3 4" xfId="1063"/>
    <cellStyle name="Nota 3 5" xfId="863"/>
    <cellStyle name="Nota 30" xfId="219"/>
    <cellStyle name="Nota 30 2" xfId="220"/>
    <cellStyle name="Nota 31" xfId="221"/>
    <cellStyle name="Nota 31 2" xfId="222"/>
    <cellStyle name="Nota 32" xfId="223"/>
    <cellStyle name="Nota 32 2" xfId="224"/>
    <cellStyle name="Nota 33" xfId="225"/>
    <cellStyle name="Nota 33 2" xfId="226"/>
    <cellStyle name="Nota 34" xfId="227"/>
    <cellStyle name="Nota 34 2" xfId="228"/>
    <cellStyle name="Nota 35" xfId="229"/>
    <cellStyle name="Nota 35 2" xfId="230"/>
    <cellStyle name="Nota 36" xfId="231"/>
    <cellStyle name="Nota 36 2" xfId="232"/>
    <cellStyle name="Nota 37" xfId="233"/>
    <cellStyle name="Nota 37 2" xfId="234"/>
    <cellStyle name="Nota 37 3" xfId="1066"/>
    <cellStyle name="Nota 4" xfId="235"/>
    <cellStyle name="Nota 4 2" xfId="236"/>
    <cellStyle name="Nota 4 3" xfId="1067"/>
    <cellStyle name="Nota 4 4" xfId="866"/>
    <cellStyle name="Nota 5" xfId="237"/>
    <cellStyle name="Nota 5 2" xfId="238"/>
    <cellStyle name="Nota 6" xfId="239"/>
    <cellStyle name="Nota 6 2" xfId="240"/>
    <cellStyle name="Nota 7" xfId="241"/>
    <cellStyle name="Nota 7 2" xfId="242"/>
    <cellStyle name="Nota 8" xfId="243"/>
    <cellStyle name="Nota 8 2" xfId="244"/>
    <cellStyle name="Nota 9" xfId="245"/>
    <cellStyle name="Nota 9 2" xfId="246"/>
    <cellStyle name="Note" xfId="247"/>
    <cellStyle name="Note 2" xfId="552"/>
    <cellStyle name="Note 3" xfId="553"/>
    <cellStyle name="Note 4" xfId="1068"/>
    <cellStyle name="Note 5" xfId="867"/>
    <cellStyle name="Output" xfId="248"/>
    <cellStyle name="Output 2" xfId="554"/>
    <cellStyle name="Output 3" xfId="1069"/>
    <cellStyle name="Output 4" xfId="868"/>
    <cellStyle name="Porcentagem" xfId="1113" builtinId="5"/>
    <cellStyle name="Porcentagem 2" xfId="249"/>
    <cellStyle name="Porcentagem 2 2" xfId="250"/>
    <cellStyle name="Porcentagem 2 2 2" xfId="251"/>
    <cellStyle name="Porcentagem 2 2 2 2" xfId="1071"/>
    <cellStyle name="Porcentagem 2 2 2 3" xfId="869"/>
    <cellStyle name="Porcentagem 2 2 3" xfId="1070"/>
    <cellStyle name="Porcentagem 2 3" xfId="555"/>
    <cellStyle name="Porcentagem 2 4" xfId="639"/>
    <cellStyle name="Porcentagem 3" xfId="252"/>
    <cellStyle name="Porcentagem 3 2" xfId="253"/>
    <cellStyle name="Porcentagem 3 3" xfId="254"/>
    <cellStyle name="Porcentagem 4" xfId="255"/>
    <cellStyle name="Porcentagem 4 2" xfId="256"/>
    <cellStyle name="Porcentagem 4 3" xfId="257"/>
    <cellStyle name="Porcentagem 4 3 2" xfId="1073"/>
    <cellStyle name="Porcentagem 4 3 3" xfId="871"/>
    <cellStyle name="Porcentagem 4 4" xfId="1072"/>
    <cellStyle name="Porcentagem 4 5" xfId="870"/>
    <cellStyle name="Porcentagem 5" xfId="258"/>
    <cellStyle name="Porcentagem 5 2" xfId="1074"/>
    <cellStyle name="Porcentagem 5 3" xfId="872"/>
    <cellStyle name="Porcentagem 6" xfId="556"/>
    <cellStyle name="Porcentagem 6 2" xfId="873"/>
    <cellStyle name="Porcentagem 7" xfId="557"/>
    <cellStyle name="Porcentagem 8" xfId="638"/>
    <cellStyle name="Porcentagem 9" xfId="1112"/>
    <cellStyle name="Saída 2" xfId="259"/>
    <cellStyle name="Saída 2 2" xfId="1075"/>
    <cellStyle name="Saída 2 3" xfId="874"/>
    <cellStyle name="Separador de milhares 10" xfId="260"/>
    <cellStyle name="Separador de milhares 10 2" xfId="261"/>
    <cellStyle name="Separador de milhares 10 2 2" xfId="1077"/>
    <cellStyle name="Separador de milhares 10 2 3" xfId="876"/>
    <cellStyle name="Separador de milhares 10 3" xfId="262"/>
    <cellStyle name="Separador de milhares 10 3 2" xfId="1078"/>
    <cellStyle name="Separador de milhares 10 4" xfId="263"/>
    <cellStyle name="Separador de milhares 10 4 2" xfId="1079"/>
    <cellStyle name="Separador de milhares 10 5" xfId="1076"/>
    <cellStyle name="Separador de milhares 10 6" xfId="875"/>
    <cellStyle name="Separador de milhares 11" xfId="558"/>
    <cellStyle name="Separador de milhares 11 2" xfId="559"/>
    <cellStyle name="Separador de milhares 11 2 2" xfId="878"/>
    <cellStyle name="Separador de milhares 11 3" xfId="877"/>
    <cellStyle name="Separador de milhares 12" xfId="560"/>
    <cellStyle name="Separador de milhares 12 2" xfId="561"/>
    <cellStyle name="Separador de milhares 12 2 2" xfId="880"/>
    <cellStyle name="Separador de milhares 12 3" xfId="879"/>
    <cellStyle name="Separador de milhares 14" xfId="562"/>
    <cellStyle name="Separador de milhares 14 2" xfId="563"/>
    <cellStyle name="Separador de milhares 14 2 2" xfId="882"/>
    <cellStyle name="Separador de milhares 14 3" xfId="881"/>
    <cellStyle name="Separador de milhares 2" xfId="264"/>
    <cellStyle name="Separador de milhares 2 10" xfId="564"/>
    <cellStyle name="Separador de milhares 2 10 2" xfId="565"/>
    <cellStyle name="Separador de milhares 2 10 2 2" xfId="884"/>
    <cellStyle name="Separador de milhares 2 10 3" xfId="883"/>
    <cellStyle name="Separador de milhares 2 11" xfId="566"/>
    <cellStyle name="Separador de milhares 2 11 2" xfId="567"/>
    <cellStyle name="Separador de milhares 2 11 2 2" xfId="886"/>
    <cellStyle name="Separador de milhares 2 11 3" xfId="885"/>
    <cellStyle name="Separador de milhares 2 12" xfId="568"/>
    <cellStyle name="Separador de milhares 2 12 2" xfId="569"/>
    <cellStyle name="Separador de milhares 2 12 2 2" xfId="888"/>
    <cellStyle name="Separador de milhares 2 12 3" xfId="887"/>
    <cellStyle name="Separador de milhares 2 13" xfId="570"/>
    <cellStyle name="Separador de milhares 2 13 2" xfId="571"/>
    <cellStyle name="Separador de milhares 2 13 2 2" xfId="890"/>
    <cellStyle name="Separador de milhares 2 13 3" xfId="889"/>
    <cellStyle name="Separador de milhares 2 14" xfId="572"/>
    <cellStyle name="Separador de milhares 2 14 2" xfId="573"/>
    <cellStyle name="Separador de milhares 2 14 2 2" xfId="892"/>
    <cellStyle name="Separador de milhares 2 14 3" xfId="891"/>
    <cellStyle name="Separador de milhares 2 15" xfId="574"/>
    <cellStyle name="Separador de milhares 2 15 2" xfId="575"/>
    <cellStyle name="Separador de milhares 2 15 2 2" xfId="894"/>
    <cellStyle name="Separador de milhares 2 15 3" xfId="893"/>
    <cellStyle name="Separador de milhares 2 16" xfId="576"/>
    <cellStyle name="Separador de milhares 2 16 2" xfId="577"/>
    <cellStyle name="Separador de milhares 2 16 2 2" xfId="896"/>
    <cellStyle name="Separador de milhares 2 16 3" xfId="895"/>
    <cellStyle name="Separador de milhares 2 17" xfId="578"/>
    <cellStyle name="Separador de milhares 2 17 2" xfId="579"/>
    <cellStyle name="Separador de milhares 2 17 2 2" xfId="898"/>
    <cellStyle name="Separador de milhares 2 17 3" xfId="897"/>
    <cellStyle name="Separador de milhares 2 18" xfId="580"/>
    <cellStyle name="Separador de milhares 2 18 2" xfId="581"/>
    <cellStyle name="Separador de milhares 2 18 2 2" xfId="900"/>
    <cellStyle name="Separador de milhares 2 18 3" xfId="899"/>
    <cellStyle name="Separador de milhares 2 19" xfId="582"/>
    <cellStyle name="Separador de milhares 2 19 2" xfId="583"/>
    <cellStyle name="Separador de milhares 2 19 2 2" xfId="902"/>
    <cellStyle name="Separador de milhares 2 19 3" xfId="901"/>
    <cellStyle name="Separador de milhares 2 2" xfId="265"/>
    <cellStyle name="Separador de milhares 2 2 2" xfId="584"/>
    <cellStyle name="Separador de milhares 2 2 3" xfId="585"/>
    <cellStyle name="Separador de milhares 2 2 3 2" xfId="586"/>
    <cellStyle name="Separador de milhares 2 20" xfId="587"/>
    <cellStyle name="Separador de milhares 2 20 2" xfId="588"/>
    <cellStyle name="Separador de milhares 2 20 2 2" xfId="904"/>
    <cellStyle name="Separador de milhares 2 20 3" xfId="903"/>
    <cellStyle name="Separador de milhares 2 21" xfId="589"/>
    <cellStyle name="Separador de milhares 2 21 2" xfId="590"/>
    <cellStyle name="Separador de milhares 2 3" xfId="266"/>
    <cellStyle name="Separador de milhares 2 3 2" xfId="591"/>
    <cellStyle name="Separador de milhares 2 3 2 2" xfId="906"/>
    <cellStyle name="Separador de milhares 2 3 3" xfId="905"/>
    <cellStyle name="Separador de milhares 2 4" xfId="592"/>
    <cellStyle name="Separador de milhares 2 4 2" xfId="593"/>
    <cellStyle name="Separador de milhares 2 4 2 2" xfId="908"/>
    <cellStyle name="Separador de milhares 2 4 3" xfId="907"/>
    <cellStyle name="Separador de milhares 2 5" xfId="594"/>
    <cellStyle name="Separador de milhares 2 5 2" xfId="595"/>
    <cellStyle name="Separador de milhares 2 5 2 2" xfId="910"/>
    <cellStyle name="Separador de milhares 2 5 3" xfId="909"/>
    <cellStyle name="Separador de milhares 2 6" xfId="596"/>
    <cellStyle name="Separador de milhares 2 6 2" xfId="597"/>
    <cellStyle name="Separador de milhares 2 6 2 2" xfId="912"/>
    <cellStyle name="Separador de milhares 2 6 3" xfId="911"/>
    <cellStyle name="Separador de milhares 2 7" xfId="598"/>
    <cellStyle name="Separador de milhares 2 7 2" xfId="599"/>
    <cellStyle name="Separador de milhares 2 7 2 2" xfId="914"/>
    <cellStyle name="Separador de milhares 2 7 3" xfId="913"/>
    <cellStyle name="Separador de milhares 2 8" xfId="600"/>
    <cellStyle name="Separador de milhares 2 8 2" xfId="601"/>
    <cellStyle name="Separador de milhares 2 8 2 2" xfId="916"/>
    <cellStyle name="Separador de milhares 2 8 3" xfId="915"/>
    <cellStyle name="Separador de milhares 2 9" xfId="602"/>
    <cellStyle name="Separador de milhares 2 9 2" xfId="603"/>
    <cellStyle name="Separador de milhares 2 9 2 2" xfId="918"/>
    <cellStyle name="Separador de milhares 2 9 3" xfId="917"/>
    <cellStyle name="Separador de milhares 3" xfId="267"/>
    <cellStyle name="Separador de milhares 3 2" xfId="268"/>
    <cellStyle name="Separador de milhares 3 2 2" xfId="604"/>
    <cellStyle name="Separador de milhares 3 2 3" xfId="605"/>
    <cellStyle name="Separador de milhares 3 2 3 2" xfId="606"/>
    <cellStyle name="Separador de milhares 3 2 4" xfId="607"/>
    <cellStyle name="Separador de milhares 3 2 5" xfId="919"/>
    <cellStyle name="Separador de milhares 3 3" xfId="608"/>
    <cellStyle name="Separador de milhares 3 3 2" xfId="609"/>
    <cellStyle name="Separador de milhares 3 3 2 2" xfId="269"/>
    <cellStyle name="Separador de milhares 3 7" xfId="610"/>
    <cellStyle name="Separador de milhares 4" xfId="270"/>
    <cellStyle name="Separador de milhares 4 2" xfId="271"/>
    <cellStyle name="Separador de milhares 4 2 2" xfId="611"/>
    <cellStyle name="Separador de milhares 4 2 3" xfId="1081"/>
    <cellStyle name="Separador de milhares 4 3" xfId="272"/>
    <cellStyle name="Separador de milhares 4 3 2" xfId="612"/>
    <cellStyle name="Separador de milhares 4 3 3" xfId="1082"/>
    <cellStyle name="Separador de milhares 4 4" xfId="1080"/>
    <cellStyle name="Separador de milhares 4 5" xfId="920"/>
    <cellStyle name="Separador de milhares 5" xfId="273"/>
    <cellStyle name="Separador de milhares 5 2" xfId="274"/>
    <cellStyle name="Separador de milhares 5 2 2" xfId="275"/>
    <cellStyle name="Separador de milhares 5 2 2 2" xfId="1085"/>
    <cellStyle name="Separador de milhares 5 2 2 3" xfId="922"/>
    <cellStyle name="Separador de milhares 5 2 3" xfId="1084"/>
    <cellStyle name="Separador de milhares 5 2 4" xfId="921"/>
    <cellStyle name="Separador de milhares 5 3" xfId="1083"/>
    <cellStyle name="Separador de milhares 6" xfId="276"/>
    <cellStyle name="Separador de milhares 6 2" xfId="277"/>
    <cellStyle name="Separador de milhares 6 2 2" xfId="1087"/>
    <cellStyle name="Separador de milhares 6 3" xfId="1086"/>
    <cellStyle name="Separador de milhares 7" xfId="278"/>
    <cellStyle name="Separador de milhares 8" xfId="279"/>
    <cellStyle name="Separador de milhares 8 2" xfId="613"/>
    <cellStyle name="Separador de milhares 8 2 2" xfId="924"/>
    <cellStyle name="Separador de milhares 8 3" xfId="923"/>
    <cellStyle name="Separador de milhares 9" xfId="280"/>
    <cellStyle name="Separador de milhares 9 2" xfId="281"/>
    <cellStyle name="Separador de milhares 9 2 2" xfId="1089"/>
    <cellStyle name="Separador de milhares 9 2 3" xfId="926"/>
    <cellStyle name="Separador de milhares 9 3" xfId="282"/>
    <cellStyle name="Separador de milhares 9 3 2" xfId="283"/>
    <cellStyle name="Separador de milhares 9 3 3" xfId="284"/>
    <cellStyle name="Separador de milhares 9 3 3 2" xfId="285"/>
    <cellStyle name="Separador de milhares 9 3 3 3" xfId="286"/>
    <cellStyle name="Separador de milhares 9 3 3 3 2" xfId="1090"/>
    <cellStyle name="Separador de milhares 9 3 3 4" xfId="287"/>
    <cellStyle name="Separador de milhares 9 3 3 4 2" xfId="1091"/>
    <cellStyle name="Separador de milhares 9 4" xfId="1088"/>
    <cellStyle name="Separador de milhares 9 5" xfId="925"/>
    <cellStyle name="SGO" xfId="288"/>
    <cellStyle name="TableStyleLight1" xfId="289"/>
    <cellStyle name="Texto de Aviso 2" xfId="290"/>
    <cellStyle name="Texto de Aviso 2 2" xfId="1092"/>
    <cellStyle name="Texto de Aviso 2 3" xfId="927"/>
    <cellStyle name="Texto Explicativo 2" xfId="291"/>
    <cellStyle name="Texto Explicativo 2 2" xfId="1093"/>
    <cellStyle name="Texto Explicativo 2 3" xfId="928"/>
    <cellStyle name="Title" xfId="292"/>
    <cellStyle name="Title 2" xfId="614"/>
    <cellStyle name="Título 1 1" xfId="615"/>
    <cellStyle name="Título 1 1 2" xfId="616"/>
    <cellStyle name="Título 1 2" xfId="293"/>
    <cellStyle name="Título 1 2 2" xfId="1094"/>
    <cellStyle name="Título 1 2 3" xfId="929"/>
    <cellStyle name="Título 2 2" xfId="294"/>
    <cellStyle name="Título 2 2 2" xfId="1095"/>
    <cellStyle name="Título 2 2 3" xfId="930"/>
    <cellStyle name="Título 3 2" xfId="295"/>
    <cellStyle name="Título 3 2 2" xfId="1096"/>
    <cellStyle name="Título 3 2 3" xfId="931"/>
    <cellStyle name="Título 4 2" xfId="296"/>
    <cellStyle name="Título 4 2 2" xfId="1097"/>
    <cellStyle name="Título 4 2 3" xfId="932"/>
    <cellStyle name="Título 5" xfId="297"/>
    <cellStyle name="Título 5 2" xfId="1098"/>
    <cellStyle name="Título 5 3" xfId="933"/>
    <cellStyle name="Título 6" xfId="617"/>
    <cellStyle name="Total 2" xfId="298"/>
    <cellStyle name="Total 2 2" xfId="1099"/>
    <cellStyle name="Total 2 3" xfId="934"/>
    <cellStyle name="Verificar Célula" xfId="618"/>
    <cellStyle name="Vírgula" xfId="319" builtinId="3"/>
    <cellStyle name="Vírgula 10" xfId="322"/>
    <cellStyle name="Vírgula 10 2" xfId="935"/>
    <cellStyle name="Vírgula 11" xfId="619"/>
    <cellStyle name="Vírgula 11 2" xfId="936"/>
    <cellStyle name="Vírgula 12" xfId="620"/>
    <cellStyle name="Vírgula 12 2" xfId="937"/>
    <cellStyle name="Vírgula 13" xfId="621"/>
    <cellStyle name="Vírgula 13 2" xfId="938"/>
    <cellStyle name="Vírgula 14" xfId="622"/>
    <cellStyle name="Vírgula 15" xfId="623"/>
    <cellStyle name="Vírgula 16" xfId="624"/>
    <cellStyle name="Vírgula 17" xfId="640"/>
    <cellStyle name="Vírgula 2" xfId="299"/>
    <cellStyle name="Vírgula 2 2" xfId="300"/>
    <cellStyle name="Vírgula 2 2 2" xfId="625"/>
    <cellStyle name="Vírgula 2 2 3" xfId="1100"/>
    <cellStyle name="Vírgula 2 3" xfId="301"/>
    <cellStyle name="Vírgula 2 3 2" xfId="302"/>
    <cellStyle name="Vírgula 3" xfId="303"/>
    <cellStyle name="Vírgula 3 2" xfId="304"/>
    <cellStyle name="Vírgula 3 2 2" xfId="626"/>
    <cellStyle name="Vírgula 3 2 3" xfId="1101"/>
    <cellStyle name="Vírgula 3 3" xfId="305"/>
    <cellStyle name="Vírgula 3 4 2" xfId="627"/>
    <cellStyle name="Vírgula 3 8 2" xfId="628"/>
    <cellStyle name="Vírgula 4" xfId="306"/>
    <cellStyle name="Vírgula 4 2" xfId="629"/>
    <cellStyle name="Vírgula 4 2 2" xfId="630"/>
    <cellStyle name="Vírgula 4 3" xfId="939"/>
    <cellStyle name="Vírgula 5" xfId="307"/>
    <cellStyle name="Vírgula 5 2" xfId="308"/>
    <cellStyle name="Vírgula 5 3" xfId="1102"/>
    <cellStyle name="Vírgula 5 4" xfId="940"/>
    <cellStyle name="Vírgula 6" xfId="309"/>
    <cellStyle name="Vírgula 6 2" xfId="631"/>
    <cellStyle name="Vírgula 6 2 2" xfId="942"/>
    <cellStyle name="Vírgula 6 3" xfId="1103"/>
    <cellStyle name="Vírgula 6 4" xfId="941"/>
    <cellStyle name="Vírgula 7" xfId="310"/>
    <cellStyle name="Vírgula 7 2" xfId="311"/>
    <cellStyle name="Vírgula 7 2 2" xfId="312"/>
    <cellStyle name="Vírgula 7 2 3" xfId="313"/>
    <cellStyle name="Vírgula 7 2 4" xfId="314"/>
    <cellStyle name="Vírgula 7 2 5" xfId="1105"/>
    <cellStyle name="Vírgula 7 2 6" xfId="944"/>
    <cellStyle name="Vírgula 7 3" xfId="315"/>
    <cellStyle name="Vírgula 7 4" xfId="1104"/>
    <cellStyle name="Vírgula 7 5" xfId="943"/>
    <cellStyle name="Vírgula 8" xfId="316"/>
    <cellStyle name="Vírgula 8 2" xfId="1106"/>
    <cellStyle name="Vírgula 8 3" xfId="945"/>
    <cellStyle name="Vírgula 9" xfId="317"/>
    <cellStyle name="Vírgula 9 2" xfId="1107"/>
    <cellStyle name="Vírgula 9 3" xfId="946"/>
    <cellStyle name="Währung" xfId="632"/>
    <cellStyle name="Währung 2" xfId="633"/>
    <cellStyle name="Warning Text" xfId="318"/>
    <cellStyle name="Warning Text 2" xfId="634"/>
  </cellStyles>
  <dxfs count="7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1019176</xdr:colOff>
      <xdr:row>0</xdr:row>
      <xdr:rowOff>28574</xdr:rowOff>
    </xdr:from>
    <xdr:to>
      <xdr:col>5</xdr:col>
      <xdr:colOff>1352551</xdr:colOff>
      <xdr:row>7</xdr:row>
      <xdr:rowOff>0</xdr:rowOff>
    </xdr:to>
    <xdr:sp macro="" textlink="">
      <xdr:nvSpPr>
        <xdr:cNvPr id="5" name="CaixaDeTexto 4">
          <a:extLst>
            <a:ext uri="{FF2B5EF4-FFF2-40B4-BE49-F238E27FC236}">
              <a16:creationId xmlns:a16="http://schemas.microsoft.com/office/drawing/2014/main" id="{00000000-0008-0000-0500-000005000000}"/>
            </a:ext>
          </a:extLst>
        </xdr:cNvPr>
        <xdr:cNvSpPr txBox="1"/>
      </xdr:nvSpPr>
      <xdr:spPr>
        <a:xfrm>
          <a:off x="1800226" y="28574"/>
          <a:ext cx="7400925"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600" b="1">
              <a:latin typeface="Arial" pitchFamily="34" charset="0"/>
              <a:cs typeface="Arial" pitchFamily="34" charset="0"/>
            </a:rPr>
            <a:t>CENTRO FEDERAL DE EDUCAÇÃO TECNOLÓGICA DE MINAS GERAIS</a:t>
          </a:r>
        </a:p>
        <a:p>
          <a:pPr algn="ctr"/>
          <a:r>
            <a:rPr lang="pt-BR" sz="1400">
              <a:solidFill>
                <a:schemeClr val="dk1"/>
              </a:solidFill>
              <a:effectLst/>
              <a:latin typeface="Arial" panose="020B0604020202020204" pitchFamily="34" charset="0"/>
              <a:ea typeface="+mn-ea"/>
              <a:cs typeface="Arial" panose="020B0604020202020204" pitchFamily="34" charset="0"/>
            </a:rPr>
            <a:t>COORDENAÇÃO</a:t>
          </a:r>
          <a:r>
            <a:rPr lang="pt-BR" sz="1400" baseline="0">
              <a:solidFill>
                <a:schemeClr val="dk1"/>
              </a:solidFill>
              <a:effectLst/>
              <a:latin typeface="Arial" panose="020B0604020202020204" pitchFamily="34" charset="0"/>
              <a:ea typeface="+mn-ea"/>
              <a:cs typeface="Arial" panose="020B0604020202020204" pitchFamily="34" charset="0"/>
            </a:rPr>
            <a:t> DE INFRA-ESTRUTURA E PROJETOS</a:t>
          </a:r>
          <a:endParaRPr lang="pt-BR" sz="1400">
            <a:effectLst/>
            <a:latin typeface="Arial" panose="020B0604020202020204" pitchFamily="34" charset="0"/>
            <a:cs typeface="Arial" panose="020B0604020202020204" pitchFamily="34" charset="0"/>
          </a:endParaRPr>
        </a:p>
        <a:p>
          <a:r>
            <a:rPr lang="pt-BR" sz="1600" i="1" baseline="0">
              <a:solidFill>
                <a:schemeClr val="dk1"/>
              </a:solidFill>
              <a:effectLst/>
              <a:latin typeface="+mn-lt"/>
              <a:ea typeface="+mn-ea"/>
              <a:cs typeface="+mn-cs"/>
            </a:rPr>
            <a:t>Reparos e Demais Serviços Complementares do Auditório </a:t>
          </a:r>
          <a:endParaRPr lang="pt-BR" sz="1600">
            <a:effectLst/>
          </a:endParaRPr>
        </a:p>
        <a:p>
          <a:r>
            <a:rPr lang="pt-BR" sz="1600" i="1" baseline="0">
              <a:solidFill>
                <a:schemeClr val="dk1"/>
              </a:solidFill>
              <a:effectLst/>
              <a:latin typeface="+mn-lt"/>
              <a:ea typeface="+mn-ea"/>
              <a:cs typeface="+mn-cs"/>
            </a:rPr>
            <a:t>do Campus Nova Suiça  do CEFET-MG</a:t>
          </a:r>
          <a:endParaRPr lang="pt-BR" sz="1600">
            <a:effectLst/>
          </a:endParaRPr>
        </a:p>
      </xdr:txBody>
    </xdr:sp>
    <xdr:clientData/>
  </xdr:twoCellAnchor>
  <xdr:twoCellAnchor editAs="oneCell">
    <xdr:from>
      <xdr:col>0</xdr:col>
      <xdr:colOff>85725</xdr:colOff>
      <xdr:row>0</xdr:row>
      <xdr:rowOff>66675</xdr:rowOff>
    </xdr:from>
    <xdr:to>
      <xdr:col>1</xdr:col>
      <xdr:colOff>876300</xdr:colOff>
      <xdr:row>6</xdr:row>
      <xdr:rowOff>95250</xdr:rowOff>
    </xdr:to>
    <xdr:pic>
      <xdr:nvPicPr>
        <xdr:cNvPr id="116296" name="Picture 765" descr="Resultado de imagem para CEFET MG">
          <a:extLst>
            <a:ext uri="{FF2B5EF4-FFF2-40B4-BE49-F238E27FC236}">
              <a16:creationId xmlns:a16="http://schemas.microsoft.com/office/drawing/2014/main" id="{00000000-0008-0000-0500-000048C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171449</xdr:colOff>
      <xdr:row>1</xdr:row>
      <xdr:rowOff>95250</xdr:rowOff>
    </xdr:from>
    <xdr:to>
      <xdr:col>2</xdr:col>
      <xdr:colOff>566451</xdr:colOff>
      <xdr:row>1</xdr:row>
      <xdr:rowOff>1533525</xdr:rowOff>
    </xdr:to>
    <xdr:pic>
      <xdr:nvPicPr>
        <xdr:cNvPr id="2" name="Picture 2">
          <a:extLst>
            <a:ext uri="{FF2B5EF4-FFF2-40B4-BE49-F238E27FC236}">
              <a16:creationId xmlns:a16="http://schemas.microsoft.com/office/drawing/2014/main" id="{C43B3659-B1FE-49FA-B195-D412C2CFE5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81049" y="279400"/>
          <a:ext cx="1004602" cy="85725"/>
        </a:xfrm>
        <a:prstGeom prst="rect">
          <a:avLst/>
        </a:prstGeom>
        <a:noFill/>
        <a:ln w="9525">
          <a:noFill/>
          <a:round/>
          <a:headEnd/>
          <a:tailEnd/>
        </a:ln>
      </xdr:spPr>
    </xdr:pic>
    <xdr:clientData/>
  </xdr:twoCellAnchor>
  <xdr:twoCellAnchor>
    <xdr:from>
      <xdr:col>2</xdr:col>
      <xdr:colOff>914400</xdr:colOff>
      <xdr:row>1</xdr:row>
      <xdr:rowOff>133350</xdr:rowOff>
    </xdr:from>
    <xdr:to>
      <xdr:col>4</xdr:col>
      <xdr:colOff>1047750</xdr:colOff>
      <xdr:row>1</xdr:row>
      <xdr:rowOff>1530350</xdr:rowOff>
    </xdr:to>
    <xdr:sp macro="" textlink="">
      <xdr:nvSpPr>
        <xdr:cNvPr id="3" name="CaixaDeTexto 2">
          <a:extLst>
            <a:ext uri="{FF2B5EF4-FFF2-40B4-BE49-F238E27FC236}">
              <a16:creationId xmlns:a16="http://schemas.microsoft.com/office/drawing/2014/main" id="{5C52522C-4D36-43E9-A7DD-07B632FEEF5B}"/>
            </a:ext>
          </a:extLst>
        </xdr:cNvPr>
        <xdr:cNvSpPr txBox="1"/>
      </xdr:nvSpPr>
      <xdr:spPr>
        <a:xfrm>
          <a:off x="2152650" y="323850"/>
          <a:ext cx="5441950" cy="1397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600" b="1">
              <a:latin typeface="Arial" pitchFamily="34" charset="0"/>
              <a:cs typeface="Arial" pitchFamily="34" charset="0"/>
            </a:rPr>
            <a:t>CENTRO FEDERAL DE EDUCAÇÃO TECNOLÓGICA DE MINAS GERAIS</a:t>
          </a:r>
        </a:p>
        <a:p>
          <a:pPr algn="ctr"/>
          <a:r>
            <a:rPr lang="pt-BR" sz="1200">
              <a:latin typeface="Arial" pitchFamily="34" charset="0"/>
              <a:cs typeface="Arial" pitchFamily="34" charset="0"/>
            </a:rPr>
            <a:t>COORDENAÇÃO</a:t>
          </a:r>
          <a:r>
            <a:rPr lang="pt-BR" sz="1200" baseline="0">
              <a:latin typeface="Arial" pitchFamily="34" charset="0"/>
              <a:cs typeface="Arial" pitchFamily="34" charset="0"/>
            </a:rPr>
            <a:t> DE INFRAESTRUTURA E PROJETOS</a:t>
          </a:r>
        </a:p>
        <a:p>
          <a:pPr algn="ctr"/>
          <a:endParaRPr lang="pt-BR" sz="1200" baseline="0">
            <a:latin typeface="Arial" pitchFamily="34" charset="0"/>
            <a:cs typeface="Arial" pitchFamily="34" charset="0"/>
          </a:endParaRPr>
        </a:p>
        <a:p>
          <a:r>
            <a:rPr lang="pt-BR" sz="1400" i="1" baseline="0">
              <a:solidFill>
                <a:schemeClr val="dk1"/>
              </a:solidFill>
              <a:effectLst/>
              <a:latin typeface="+mn-lt"/>
              <a:ea typeface="+mn-ea"/>
              <a:cs typeface="+mn-cs"/>
            </a:rPr>
            <a:t>Reparos e Demais Serviços Complementares do Auditório </a:t>
          </a:r>
        </a:p>
        <a:p>
          <a:r>
            <a:rPr lang="pt-BR" sz="1400" i="1" baseline="0">
              <a:solidFill>
                <a:schemeClr val="dk1"/>
              </a:solidFill>
              <a:effectLst/>
              <a:latin typeface="+mn-lt"/>
              <a:ea typeface="+mn-ea"/>
              <a:cs typeface="+mn-cs"/>
            </a:rPr>
            <a:t>do Campus Nova Suiça  do CEFET-MG</a:t>
          </a:r>
          <a:endParaRPr lang="pt-BR" sz="1400">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1019176</xdr:colOff>
      <xdr:row>0</xdr:row>
      <xdr:rowOff>28574</xdr:rowOff>
    </xdr:from>
    <xdr:to>
      <xdr:col>5</xdr:col>
      <xdr:colOff>1352551</xdr:colOff>
      <xdr:row>7</xdr:row>
      <xdr:rowOff>0</xdr:rowOff>
    </xdr:to>
    <xdr:sp macro="" textlink="">
      <xdr:nvSpPr>
        <xdr:cNvPr id="2" name="CaixaDeTexto 1">
          <a:extLst>
            <a:ext uri="{FF2B5EF4-FFF2-40B4-BE49-F238E27FC236}">
              <a16:creationId xmlns:a16="http://schemas.microsoft.com/office/drawing/2014/main" id="{00000000-0008-0000-0900-000002000000}"/>
            </a:ext>
          </a:extLst>
        </xdr:cNvPr>
        <xdr:cNvSpPr txBox="1"/>
      </xdr:nvSpPr>
      <xdr:spPr>
        <a:xfrm>
          <a:off x="1840941" y="28574"/>
          <a:ext cx="7736728" cy="1114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600" b="1">
              <a:latin typeface="Arial" pitchFamily="34" charset="0"/>
              <a:cs typeface="Arial" pitchFamily="34" charset="0"/>
            </a:rPr>
            <a:t>CENTRO FEDERAL DE EDUCAÇÃO TECNOLÓGICA DE MINAS GERAIS</a:t>
          </a:r>
        </a:p>
        <a:p>
          <a:pPr algn="ctr"/>
          <a:r>
            <a:rPr lang="pt-BR" sz="1200">
              <a:latin typeface="Arial" pitchFamily="34" charset="0"/>
              <a:cs typeface="Arial" pitchFamily="34" charset="0"/>
            </a:rPr>
            <a:t>COORDENAÇÃO</a:t>
          </a:r>
          <a:r>
            <a:rPr lang="pt-BR" sz="1200" baseline="0">
              <a:latin typeface="Arial" pitchFamily="34" charset="0"/>
              <a:cs typeface="Arial" pitchFamily="34" charset="0"/>
            </a:rPr>
            <a:t> DE INFRAESTRUTURA E PROJETOS</a:t>
          </a:r>
        </a:p>
        <a:p>
          <a:pPr algn="l"/>
          <a:r>
            <a:rPr lang="pt-BR" sz="1400" i="1" baseline="0">
              <a:solidFill>
                <a:schemeClr val="dk1"/>
              </a:solidFill>
              <a:latin typeface="Arial" pitchFamily="34" charset="0"/>
              <a:ea typeface="+mn-ea"/>
              <a:cs typeface="Arial" pitchFamily="34" charset="0"/>
            </a:rPr>
            <a:t>Reparos e Demais Serviços Complementares do Auditório do Campus Nova Suiça  do CEFET-MG</a:t>
          </a:r>
          <a:endParaRPr lang="pt-BR" sz="1400" i="1">
            <a:solidFill>
              <a:schemeClr val="dk1"/>
            </a:solidFill>
            <a:latin typeface="Arial" pitchFamily="34" charset="0"/>
            <a:ea typeface="+mn-ea"/>
            <a:cs typeface="Arial" pitchFamily="34" charset="0"/>
          </a:endParaRPr>
        </a:p>
        <a:p>
          <a:pPr algn="ctr"/>
          <a:endParaRPr lang="pt-BR" sz="1400" i="1">
            <a:latin typeface="Arial" pitchFamily="34" charset="0"/>
            <a:cs typeface="Arial" pitchFamily="34" charset="0"/>
          </a:endParaRPr>
        </a:p>
      </xdr:txBody>
    </xdr:sp>
    <xdr:clientData/>
  </xdr:twoCellAnchor>
  <xdr:twoCellAnchor editAs="oneCell">
    <xdr:from>
      <xdr:col>0</xdr:col>
      <xdr:colOff>85725</xdr:colOff>
      <xdr:row>0</xdr:row>
      <xdr:rowOff>66675</xdr:rowOff>
    </xdr:from>
    <xdr:to>
      <xdr:col>1</xdr:col>
      <xdr:colOff>876300</xdr:colOff>
      <xdr:row>6</xdr:row>
      <xdr:rowOff>116094</xdr:rowOff>
    </xdr:to>
    <xdr:pic>
      <xdr:nvPicPr>
        <xdr:cNvPr id="121060" name="Picture 765" descr="Resultado de imagem para CEFET MG">
          <a:extLst>
            <a:ext uri="{FF2B5EF4-FFF2-40B4-BE49-F238E27FC236}">
              <a16:creationId xmlns:a16="http://schemas.microsoft.com/office/drawing/2014/main" id="{00000000-0008-0000-0900-0000E4D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466726</xdr:colOff>
      <xdr:row>0</xdr:row>
      <xdr:rowOff>95250</xdr:rowOff>
    </xdr:from>
    <xdr:to>
      <xdr:col>6</xdr:col>
      <xdr:colOff>1028701</xdr:colOff>
      <xdr:row>7</xdr:row>
      <xdr:rowOff>66676</xdr:rowOff>
    </xdr:to>
    <xdr:sp macro="" textlink="">
      <xdr:nvSpPr>
        <xdr:cNvPr id="4" name="CaixaDeTexto 3">
          <a:extLst>
            <a:ext uri="{FF2B5EF4-FFF2-40B4-BE49-F238E27FC236}">
              <a16:creationId xmlns:a16="http://schemas.microsoft.com/office/drawing/2014/main" id="{00000000-0008-0000-0C00-000004000000}"/>
            </a:ext>
          </a:extLst>
        </xdr:cNvPr>
        <xdr:cNvSpPr txBox="1"/>
      </xdr:nvSpPr>
      <xdr:spPr>
        <a:xfrm>
          <a:off x="1781176" y="95250"/>
          <a:ext cx="7400925" cy="1104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600" b="1">
              <a:latin typeface="Arial" pitchFamily="34" charset="0"/>
              <a:cs typeface="Arial" pitchFamily="34" charset="0"/>
            </a:rPr>
            <a:t>CENTRO FEDERAL DE EDUCAÇÃO TECNOLÓGICA DE MINAS GERAIS</a:t>
          </a:r>
        </a:p>
        <a:p>
          <a:pPr algn="ctr"/>
          <a:r>
            <a:rPr lang="pt-BR" sz="1400">
              <a:solidFill>
                <a:schemeClr val="dk1"/>
              </a:solidFill>
              <a:effectLst/>
              <a:latin typeface="Arial" panose="020B0604020202020204" pitchFamily="34" charset="0"/>
              <a:ea typeface="+mn-ea"/>
              <a:cs typeface="Arial" panose="020B0604020202020204" pitchFamily="34" charset="0"/>
            </a:rPr>
            <a:t>COORDENAÇÃO</a:t>
          </a:r>
          <a:r>
            <a:rPr lang="pt-BR" sz="1400" baseline="0">
              <a:solidFill>
                <a:schemeClr val="dk1"/>
              </a:solidFill>
              <a:effectLst/>
              <a:latin typeface="Arial" panose="020B0604020202020204" pitchFamily="34" charset="0"/>
              <a:ea typeface="+mn-ea"/>
              <a:cs typeface="Arial" panose="020B0604020202020204" pitchFamily="34" charset="0"/>
            </a:rPr>
            <a:t> DE INFRA-ESTRUTURA E PROJETOS</a:t>
          </a:r>
          <a:endParaRPr lang="pt-BR" sz="1400">
            <a:effectLst/>
            <a:latin typeface="Arial" panose="020B0604020202020204" pitchFamily="34" charset="0"/>
            <a:cs typeface="Arial" panose="020B0604020202020204" pitchFamily="34" charset="0"/>
          </a:endParaRPr>
        </a:p>
        <a:p>
          <a:pPr algn="ctr"/>
          <a:r>
            <a:rPr lang="pt-BR" sz="1600" i="1" baseline="0">
              <a:solidFill>
                <a:schemeClr val="dk1"/>
              </a:solidFill>
              <a:effectLst/>
              <a:latin typeface="+mn-lt"/>
              <a:ea typeface="+mn-ea"/>
              <a:cs typeface="+mn-cs"/>
            </a:rPr>
            <a:t>Reparos e Demais Serviços Complementares do Auditório do </a:t>
          </a:r>
        </a:p>
        <a:p>
          <a:pPr algn="ctr"/>
          <a:r>
            <a:rPr lang="pt-BR" sz="1600" i="1" baseline="0">
              <a:solidFill>
                <a:schemeClr val="dk1"/>
              </a:solidFill>
              <a:effectLst/>
              <a:latin typeface="+mn-lt"/>
              <a:ea typeface="+mn-ea"/>
              <a:cs typeface="+mn-cs"/>
            </a:rPr>
            <a:t>Campus Nova Suiça  do CEFET-MG</a:t>
          </a:r>
          <a:endParaRPr lang="pt-BR" sz="1600">
            <a:effectLst/>
          </a:endParaRPr>
        </a:p>
      </xdr:txBody>
    </xdr:sp>
    <xdr:clientData/>
  </xdr:twoCellAnchor>
  <xdr:twoCellAnchor editAs="oneCell">
    <xdr:from>
      <xdr:col>0</xdr:col>
      <xdr:colOff>66675</xdr:colOff>
      <xdr:row>0</xdr:row>
      <xdr:rowOff>133350</xdr:rowOff>
    </xdr:from>
    <xdr:to>
      <xdr:col>1</xdr:col>
      <xdr:colOff>323850</xdr:colOff>
      <xdr:row>7</xdr:row>
      <xdr:rowOff>0</xdr:rowOff>
    </xdr:to>
    <xdr:pic>
      <xdr:nvPicPr>
        <xdr:cNvPr id="124066" name="Picture 765" descr="Resultado de imagem para CEFET MG">
          <a:extLst>
            <a:ext uri="{FF2B5EF4-FFF2-40B4-BE49-F238E27FC236}">
              <a16:creationId xmlns:a16="http://schemas.microsoft.com/office/drawing/2014/main" id="{00000000-0008-0000-0C00-0000A2E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50" y="133350"/>
          <a:ext cx="1571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123826</xdr:colOff>
      <xdr:row>0</xdr:row>
      <xdr:rowOff>85725</xdr:rowOff>
    </xdr:from>
    <xdr:to>
      <xdr:col>1</xdr:col>
      <xdr:colOff>2494644</xdr:colOff>
      <xdr:row>9</xdr:row>
      <xdr:rowOff>115072</xdr:rowOff>
    </xdr:to>
    <xdr:pic>
      <xdr:nvPicPr>
        <xdr:cNvPr id="125061" name="Picture 765" descr="Resultado de imagem para CEFET MG">
          <a:extLst>
            <a:ext uri="{FF2B5EF4-FFF2-40B4-BE49-F238E27FC236}">
              <a16:creationId xmlns:a16="http://schemas.microsoft.com/office/drawing/2014/main" id="{00000000-0008-0000-1200-000085E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540" y="85725"/>
          <a:ext cx="2370818" cy="1498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272142</xdr:colOff>
      <xdr:row>0</xdr:row>
      <xdr:rowOff>68036</xdr:rowOff>
    </xdr:from>
    <xdr:to>
      <xdr:col>9</xdr:col>
      <xdr:colOff>0</xdr:colOff>
      <xdr:row>12</xdr:row>
      <xdr:rowOff>136071</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4672692" y="68036"/>
          <a:ext cx="14058899" cy="20111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pt-BR" sz="1600" b="1">
              <a:latin typeface="Arial" pitchFamily="34" charset="0"/>
              <a:cs typeface="Arial" pitchFamily="34" charset="0"/>
            </a:rPr>
            <a:t>CENTRO FEDERAL DE EDUCAÇÃO TECNOLÓGICA DE MINAS GERAIS</a:t>
          </a:r>
        </a:p>
        <a:p>
          <a:pPr algn="ctr"/>
          <a:r>
            <a:rPr lang="pt-BR" sz="1600">
              <a:solidFill>
                <a:schemeClr val="dk1"/>
              </a:solidFill>
              <a:effectLst/>
              <a:latin typeface="Arial" panose="020B0604020202020204" pitchFamily="34" charset="0"/>
              <a:ea typeface="+mn-ea"/>
              <a:cs typeface="Arial" panose="020B0604020202020204" pitchFamily="34" charset="0"/>
            </a:rPr>
            <a:t>COORDENAÇÃO</a:t>
          </a:r>
          <a:r>
            <a:rPr lang="pt-BR" sz="1600" baseline="0">
              <a:solidFill>
                <a:schemeClr val="dk1"/>
              </a:solidFill>
              <a:effectLst/>
              <a:latin typeface="Arial" panose="020B0604020202020204" pitchFamily="34" charset="0"/>
              <a:ea typeface="+mn-ea"/>
              <a:cs typeface="Arial" panose="020B0604020202020204" pitchFamily="34" charset="0"/>
            </a:rPr>
            <a:t> DE INFRA-ESTRUTURA E PROJETOS</a:t>
          </a:r>
          <a:endParaRPr lang="pt-BR" sz="1600">
            <a:effectLst/>
            <a:latin typeface="Arial" panose="020B0604020202020204" pitchFamily="34" charset="0"/>
            <a:cs typeface="Arial" panose="020B0604020202020204" pitchFamily="34" charset="0"/>
          </a:endParaRPr>
        </a:p>
        <a:p>
          <a:pPr algn="l"/>
          <a:r>
            <a:rPr lang="pt-BR" sz="2000" i="1" baseline="0">
              <a:solidFill>
                <a:schemeClr val="dk1"/>
              </a:solidFill>
              <a:effectLst/>
              <a:latin typeface="+mn-lt"/>
              <a:ea typeface="+mn-ea"/>
              <a:cs typeface="+mn-cs"/>
            </a:rPr>
            <a:t>Reparos e Demais Serviços Complementares do Auditório </a:t>
          </a:r>
          <a:endParaRPr lang="pt-BR" sz="2000">
            <a:effectLst/>
          </a:endParaRPr>
        </a:p>
        <a:p>
          <a:pPr algn="l"/>
          <a:r>
            <a:rPr lang="pt-BR" sz="2000" i="1" baseline="0">
              <a:solidFill>
                <a:schemeClr val="dk1"/>
              </a:solidFill>
              <a:effectLst/>
              <a:latin typeface="+mn-lt"/>
              <a:ea typeface="+mn-ea"/>
              <a:cs typeface="+mn-cs"/>
            </a:rPr>
            <a:t>do Campus Nova Suiça  do CEFET-MG</a:t>
          </a:r>
          <a:endParaRPr lang="pt-BR" sz="2000">
            <a:effectLst/>
          </a:endParaRPr>
        </a:p>
        <a:p>
          <a:pPr algn="ctr"/>
          <a:endParaRPr lang="pt-BR" sz="2000" b="0" i="1">
            <a:solidFill>
              <a:schemeClr val="dk1"/>
            </a:solidFill>
            <a:latin typeface="Arial" pitchFamily="34" charset="0"/>
            <a:ea typeface="+mn-ea"/>
            <a:cs typeface="Arial" pitchFamily="34" charset="0"/>
          </a:endParaRPr>
        </a:p>
        <a:p>
          <a:pPr algn="ctr"/>
          <a:endParaRPr lang="pt-BR" sz="1400" i="1">
            <a:latin typeface="Arial" pitchFamily="34" charset="0"/>
            <a:cs typeface="Arial" pitchFamily="34" charset="0"/>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415"/>
  <sheetViews>
    <sheetView topLeftCell="A2657" workbookViewId="0">
      <selection activeCell="B2681" sqref="B2681"/>
    </sheetView>
  </sheetViews>
  <sheetFormatPr defaultColWidth="9.140625" defaultRowHeight="12.75"/>
  <cols>
    <col min="1" max="1" width="31.85546875" style="58" customWidth="1"/>
    <col min="2" max="2" width="131.28515625" style="74" customWidth="1"/>
    <col min="3" max="3" width="13.140625" style="79" customWidth="1"/>
    <col min="4" max="4" width="12.7109375" style="75" customWidth="1"/>
    <col min="5" max="16384" width="9.140625" style="1"/>
  </cols>
  <sheetData>
    <row r="1" spans="1:4" ht="18.75" thickBot="1">
      <c r="A1" s="158" t="s">
        <v>25125</v>
      </c>
      <c r="B1" s="74" t="s">
        <v>22614</v>
      </c>
    </row>
    <row r="3" spans="1:4" s="73" customFormat="1" ht="25.5">
      <c r="A3" s="71" t="s">
        <v>255</v>
      </c>
      <c r="B3" s="57" t="s">
        <v>256</v>
      </c>
      <c r="C3" s="57" t="s">
        <v>573</v>
      </c>
      <c r="D3" s="92" t="s">
        <v>574</v>
      </c>
    </row>
    <row r="4" spans="1:4">
      <c r="A4" s="90">
        <v>97141</v>
      </c>
      <c r="B4" s="157" t="s">
        <v>22615</v>
      </c>
      <c r="C4" s="91" t="s">
        <v>32</v>
      </c>
      <c r="D4" s="90">
        <v>5.63</v>
      </c>
    </row>
    <row r="5" spans="1:4">
      <c r="A5" s="90">
        <v>97142</v>
      </c>
      <c r="B5" s="157" t="s">
        <v>22616</v>
      </c>
      <c r="C5" s="91" t="s">
        <v>32</v>
      </c>
      <c r="D5" s="90">
        <v>6.28</v>
      </c>
    </row>
    <row r="6" spans="1:4">
      <c r="A6" s="90">
        <v>97143</v>
      </c>
      <c r="B6" s="157" t="s">
        <v>22617</v>
      </c>
      <c r="C6" s="91" t="s">
        <v>32</v>
      </c>
      <c r="D6" s="90">
        <v>7.89</v>
      </c>
    </row>
    <row r="7" spans="1:4">
      <c r="A7" s="90">
        <v>97144</v>
      </c>
      <c r="B7" s="157" t="s">
        <v>22618</v>
      </c>
      <c r="C7" s="91" t="s">
        <v>32</v>
      </c>
      <c r="D7" s="90">
        <v>9.49</v>
      </c>
    </row>
    <row r="8" spans="1:4">
      <c r="A8" s="90">
        <v>97145</v>
      </c>
      <c r="B8" s="157" t="s">
        <v>22619</v>
      </c>
      <c r="C8" s="91" t="s">
        <v>32</v>
      </c>
      <c r="D8" s="90">
        <v>11.13</v>
      </c>
    </row>
    <row r="9" spans="1:4">
      <c r="A9" s="90">
        <v>97146</v>
      </c>
      <c r="B9" s="157" t="s">
        <v>22620</v>
      </c>
      <c r="C9" s="91" t="s">
        <v>32</v>
      </c>
      <c r="D9" s="90">
        <v>12.74</v>
      </c>
    </row>
    <row r="10" spans="1:4">
      <c r="A10" s="90">
        <v>97147</v>
      </c>
      <c r="B10" s="157" t="s">
        <v>22621</v>
      </c>
      <c r="C10" s="91" t="s">
        <v>32</v>
      </c>
      <c r="D10" s="90">
        <v>14.38</v>
      </c>
    </row>
    <row r="11" spans="1:4">
      <c r="A11" s="90">
        <v>97148</v>
      </c>
      <c r="B11" s="157" t="s">
        <v>22622</v>
      </c>
      <c r="C11" s="91" t="s">
        <v>32</v>
      </c>
      <c r="D11" s="90">
        <v>15.99</v>
      </c>
    </row>
    <row r="12" spans="1:4">
      <c r="A12" s="90">
        <v>97149</v>
      </c>
      <c r="B12" s="157" t="s">
        <v>22623</v>
      </c>
      <c r="C12" s="91" t="s">
        <v>32</v>
      </c>
      <c r="D12" s="90">
        <v>17.63</v>
      </c>
    </row>
    <row r="13" spans="1:4">
      <c r="A13" s="90">
        <v>97150</v>
      </c>
      <c r="B13" s="157" t="s">
        <v>22624</v>
      </c>
      <c r="C13" s="91" t="s">
        <v>32</v>
      </c>
      <c r="D13" s="90">
        <v>21.35</v>
      </c>
    </row>
    <row r="14" spans="1:4">
      <c r="A14" s="90">
        <v>97151</v>
      </c>
      <c r="B14" s="157" t="s">
        <v>22625</v>
      </c>
      <c r="C14" s="91" t="s">
        <v>32</v>
      </c>
      <c r="D14" s="90">
        <v>24.92</v>
      </c>
    </row>
    <row r="15" spans="1:4">
      <c r="A15" s="90">
        <v>97152</v>
      </c>
      <c r="B15" s="157" t="s">
        <v>22626</v>
      </c>
      <c r="C15" s="91" t="s">
        <v>32</v>
      </c>
      <c r="D15" s="90">
        <v>28.34</v>
      </c>
    </row>
    <row r="16" spans="1:4">
      <c r="A16" s="90">
        <v>97153</v>
      </c>
      <c r="B16" s="157" t="s">
        <v>22627</v>
      </c>
      <c r="C16" s="91" t="s">
        <v>32</v>
      </c>
      <c r="D16" s="90">
        <v>31.85</v>
      </c>
    </row>
    <row r="17" spans="1:4">
      <c r="A17" s="90">
        <v>97154</v>
      </c>
      <c r="B17" s="157" t="s">
        <v>22628</v>
      </c>
      <c r="C17" s="91" t="s">
        <v>32</v>
      </c>
      <c r="D17" s="90">
        <v>35.380000000000003</v>
      </c>
    </row>
    <row r="18" spans="1:4">
      <c r="A18" s="90">
        <v>97155</v>
      </c>
      <c r="B18" s="157" t="s">
        <v>22629</v>
      </c>
      <c r="C18" s="91" t="s">
        <v>32</v>
      </c>
      <c r="D18" s="90">
        <v>38.909999999999997</v>
      </c>
    </row>
    <row r="19" spans="1:4">
      <c r="A19" s="90">
        <v>97156</v>
      </c>
      <c r="B19" s="157" t="s">
        <v>22630</v>
      </c>
      <c r="C19" s="91" t="s">
        <v>32</v>
      </c>
      <c r="D19" s="90">
        <v>46.21</v>
      </c>
    </row>
    <row r="20" spans="1:4">
      <c r="A20" s="90">
        <v>97157</v>
      </c>
      <c r="B20" s="157" t="s">
        <v>22631</v>
      </c>
      <c r="C20" s="91" t="s">
        <v>32</v>
      </c>
      <c r="D20" s="90">
        <v>3.43</v>
      </c>
    </row>
    <row r="21" spans="1:4">
      <c r="A21" s="90">
        <v>97158</v>
      </c>
      <c r="B21" s="157" t="s">
        <v>22632</v>
      </c>
      <c r="C21" s="91" t="s">
        <v>32</v>
      </c>
      <c r="D21" s="90">
        <v>3.84</v>
      </c>
    </row>
    <row r="22" spans="1:4">
      <c r="A22" s="90">
        <v>97159</v>
      </c>
      <c r="B22" s="157" t="s">
        <v>22633</v>
      </c>
      <c r="C22" s="91" t="s">
        <v>32</v>
      </c>
      <c r="D22" s="90">
        <v>4.83</v>
      </c>
    </row>
    <row r="23" spans="1:4">
      <c r="A23" s="90">
        <v>97160</v>
      </c>
      <c r="B23" s="157" t="s">
        <v>22634</v>
      </c>
      <c r="C23" s="91" t="s">
        <v>32</v>
      </c>
      <c r="D23" s="90">
        <v>5.81</v>
      </c>
    </row>
    <row r="24" spans="1:4">
      <c r="A24" s="90">
        <v>97161</v>
      </c>
      <c r="B24" s="157" t="s">
        <v>22635</v>
      </c>
      <c r="C24" s="91" t="s">
        <v>32</v>
      </c>
      <c r="D24" s="90">
        <v>6.82</v>
      </c>
    </row>
    <row r="25" spans="1:4">
      <c r="A25" s="90">
        <v>97162</v>
      </c>
      <c r="B25" s="157" t="s">
        <v>22636</v>
      </c>
      <c r="C25" s="91" t="s">
        <v>32</v>
      </c>
      <c r="D25" s="90">
        <v>7.81</v>
      </c>
    </row>
    <row r="26" spans="1:4">
      <c r="A26" s="90">
        <v>97163</v>
      </c>
      <c r="B26" s="157" t="s">
        <v>22637</v>
      </c>
      <c r="C26" s="91" t="s">
        <v>32</v>
      </c>
      <c r="D26" s="90">
        <v>8.82</v>
      </c>
    </row>
    <row r="27" spans="1:4">
      <c r="A27" s="90">
        <v>97164</v>
      </c>
      <c r="B27" s="157" t="s">
        <v>22638</v>
      </c>
      <c r="C27" s="91" t="s">
        <v>32</v>
      </c>
      <c r="D27" s="90">
        <v>9.82</v>
      </c>
    </row>
    <row r="28" spans="1:4">
      <c r="A28" s="90">
        <v>97165</v>
      </c>
      <c r="B28" s="157" t="s">
        <v>22639</v>
      </c>
      <c r="C28" s="91" t="s">
        <v>32</v>
      </c>
      <c r="D28" s="90">
        <v>10.83</v>
      </c>
    </row>
    <row r="29" spans="1:4">
      <c r="A29" s="90">
        <v>97166</v>
      </c>
      <c r="B29" s="157" t="s">
        <v>22640</v>
      </c>
      <c r="C29" s="91" t="s">
        <v>32</v>
      </c>
      <c r="D29" s="90">
        <v>13.13</v>
      </c>
    </row>
    <row r="30" spans="1:4">
      <c r="A30" s="90">
        <v>97167</v>
      </c>
      <c r="B30" s="157" t="s">
        <v>22641</v>
      </c>
      <c r="C30" s="91" t="s">
        <v>32</v>
      </c>
      <c r="D30" s="90">
        <v>15.33</v>
      </c>
    </row>
    <row r="31" spans="1:4">
      <c r="A31" s="90">
        <v>97168</v>
      </c>
      <c r="B31" s="157" t="s">
        <v>22642</v>
      </c>
      <c r="C31" s="91" t="s">
        <v>32</v>
      </c>
      <c r="D31" s="90">
        <v>17.41</v>
      </c>
    </row>
    <row r="32" spans="1:4">
      <c r="A32" s="90">
        <v>97169</v>
      </c>
      <c r="B32" s="157" t="s">
        <v>22643</v>
      </c>
      <c r="C32" s="91" t="s">
        <v>32</v>
      </c>
      <c r="D32" s="90">
        <v>19.559999999999999</v>
      </c>
    </row>
    <row r="33" spans="1:4">
      <c r="A33" s="90">
        <v>97170</v>
      </c>
      <c r="B33" s="157" t="s">
        <v>22644</v>
      </c>
      <c r="C33" s="91" t="s">
        <v>32</v>
      </c>
      <c r="D33" s="90">
        <v>21.72</v>
      </c>
    </row>
    <row r="34" spans="1:4">
      <c r="A34" s="90">
        <v>97171</v>
      </c>
      <c r="B34" s="157" t="s">
        <v>22645</v>
      </c>
      <c r="C34" s="91" t="s">
        <v>32</v>
      </c>
      <c r="D34" s="90">
        <v>23.91</v>
      </c>
    </row>
    <row r="35" spans="1:4">
      <c r="A35" s="90">
        <v>97172</v>
      </c>
      <c r="B35" s="157" t="s">
        <v>22646</v>
      </c>
      <c r="C35" s="91" t="s">
        <v>32</v>
      </c>
      <c r="D35" s="90">
        <v>28.49</v>
      </c>
    </row>
    <row r="36" spans="1:4">
      <c r="A36" s="90">
        <v>97173</v>
      </c>
      <c r="B36" s="157" t="s">
        <v>22647</v>
      </c>
      <c r="C36" s="91" t="s">
        <v>32</v>
      </c>
      <c r="D36" s="90">
        <v>24.08</v>
      </c>
    </row>
    <row r="37" spans="1:4">
      <c r="A37" s="90">
        <v>97174</v>
      </c>
      <c r="B37" s="157" t="s">
        <v>22648</v>
      </c>
      <c r="C37" s="91" t="s">
        <v>32</v>
      </c>
      <c r="D37" s="90">
        <v>27.86</v>
      </c>
    </row>
    <row r="38" spans="1:4">
      <c r="A38" s="90">
        <v>97175</v>
      </c>
      <c r="B38" s="157" t="s">
        <v>22649</v>
      </c>
      <c r="C38" s="91" t="s">
        <v>32</v>
      </c>
      <c r="D38" s="90">
        <v>31.63</v>
      </c>
    </row>
    <row r="39" spans="1:4">
      <c r="A39" s="90">
        <v>97176</v>
      </c>
      <c r="B39" s="157" t="s">
        <v>22650</v>
      </c>
      <c r="C39" s="91" t="s">
        <v>32</v>
      </c>
      <c r="D39" s="90">
        <v>35.42</v>
      </c>
    </row>
    <row r="40" spans="1:4">
      <c r="A40" s="90">
        <v>97177</v>
      </c>
      <c r="B40" s="157" t="s">
        <v>22651</v>
      </c>
      <c r="C40" s="91" t="s">
        <v>32</v>
      </c>
      <c r="D40" s="90">
        <v>42.98</v>
      </c>
    </row>
    <row r="41" spans="1:4">
      <c r="A41" s="90">
        <v>97178</v>
      </c>
      <c r="B41" s="157" t="s">
        <v>22652</v>
      </c>
      <c r="C41" s="91" t="s">
        <v>32</v>
      </c>
      <c r="D41" s="90">
        <v>50.54</v>
      </c>
    </row>
    <row r="42" spans="1:4">
      <c r="A42" s="90">
        <v>97179</v>
      </c>
      <c r="B42" s="157" t="s">
        <v>22653</v>
      </c>
      <c r="C42" s="91" t="s">
        <v>32</v>
      </c>
      <c r="D42" s="90">
        <v>58.09</v>
      </c>
    </row>
    <row r="43" spans="1:4">
      <c r="A43" s="90">
        <v>97180</v>
      </c>
      <c r="B43" s="157" t="s">
        <v>22654</v>
      </c>
      <c r="C43" s="91" t="s">
        <v>32</v>
      </c>
      <c r="D43" s="90">
        <v>65.66</v>
      </c>
    </row>
    <row r="44" spans="1:4">
      <c r="A44" s="90">
        <v>97181</v>
      </c>
      <c r="B44" s="157" t="s">
        <v>22655</v>
      </c>
      <c r="C44" s="91" t="s">
        <v>32</v>
      </c>
      <c r="D44" s="90">
        <v>75.989999999999995</v>
      </c>
    </row>
    <row r="45" spans="1:4">
      <c r="A45" s="90">
        <v>97182</v>
      </c>
      <c r="B45" s="157" t="s">
        <v>22656</v>
      </c>
      <c r="C45" s="91" t="s">
        <v>32</v>
      </c>
      <c r="D45" s="90">
        <v>83.85</v>
      </c>
    </row>
    <row r="46" spans="1:4">
      <c r="A46" s="90">
        <v>97183</v>
      </c>
      <c r="B46" s="157" t="s">
        <v>22657</v>
      </c>
      <c r="C46" s="91" t="s">
        <v>32</v>
      </c>
      <c r="D46" s="90">
        <v>19.809999999999999</v>
      </c>
    </row>
    <row r="47" spans="1:4">
      <c r="A47" s="90">
        <v>97184</v>
      </c>
      <c r="B47" s="157" t="s">
        <v>22658</v>
      </c>
      <c r="C47" s="91" t="s">
        <v>32</v>
      </c>
      <c r="D47" s="90">
        <v>22.97</v>
      </c>
    </row>
    <row r="48" spans="1:4">
      <c r="A48" s="90">
        <v>97185</v>
      </c>
      <c r="B48" s="157" t="s">
        <v>22659</v>
      </c>
      <c r="C48" s="91" t="s">
        <v>32</v>
      </c>
      <c r="D48" s="90">
        <v>26.12</v>
      </c>
    </row>
    <row r="49" spans="1:4">
      <c r="A49" s="90">
        <v>97186</v>
      </c>
      <c r="B49" s="157" t="s">
        <v>22660</v>
      </c>
      <c r="C49" s="91" t="s">
        <v>32</v>
      </c>
      <c r="D49" s="90">
        <v>29.29</v>
      </c>
    </row>
    <row r="50" spans="1:4">
      <c r="A50" s="90">
        <v>97187</v>
      </c>
      <c r="B50" s="157" t="s">
        <v>22661</v>
      </c>
      <c r="C50" s="91" t="s">
        <v>32</v>
      </c>
      <c r="D50" s="90">
        <v>35.6</v>
      </c>
    </row>
    <row r="51" spans="1:4">
      <c r="A51" s="90">
        <v>97188</v>
      </c>
      <c r="B51" s="157" t="s">
        <v>22662</v>
      </c>
      <c r="C51" s="91" t="s">
        <v>32</v>
      </c>
      <c r="D51" s="90">
        <v>41.93</v>
      </c>
    </row>
    <row r="52" spans="1:4">
      <c r="A52" s="90">
        <v>97189</v>
      </c>
      <c r="B52" s="157" t="s">
        <v>22663</v>
      </c>
      <c r="C52" s="91" t="s">
        <v>32</v>
      </c>
      <c r="D52" s="90">
        <v>48.24</v>
      </c>
    </row>
    <row r="53" spans="1:4">
      <c r="A53" s="90">
        <v>97190</v>
      </c>
      <c r="B53" s="157" t="s">
        <v>22664</v>
      </c>
      <c r="C53" s="91" t="s">
        <v>32</v>
      </c>
      <c r="D53" s="90">
        <v>54.57</v>
      </c>
    </row>
    <row r="54" spans="1:4">
      <c r="A54" s="90">
        <v>97191</v>
      </c>
      <c r="B54" s="157" t="s">
        <v>22665</v>
      </c>
      <c r="C54" s="91" t="s">
        <v>32</v>
      </c>
      <c r="D54" s="90">
        <v>63.09</v>
      </c>
    </row>
    <row r="55" spans="1:4">
      <c r="A55" s="90">
        <v>97192</v>
      </c>
      <c r="B55" s="157" t="s">
        <v>22666</v>
      </c>
      <c r="C55" s="91" t="s">
        <v>32</v>
      </c>
      <c r="D55" s="90">
        <v>69.650000000000006</v>
      </c>
    </row>
    <row r="56" spans="1:4">
      <c r="A56" s="90">
        <v>90694</v>
      </c>
      <c r="B56" s="157" t="s">
        <v>575</v>
      </c>
      <c r="C56" s="91" t="s">
        <v>32</v>
      </c>
      <c r="D56" s="90">
        <v>16.829999999999998</v>
      </c>
    </row>
    <row r="57" spans="1:4">
      <c r="A57" s="90">
        <v>90695</v>
      </c>
      <c r="B57" s="157" t="s">
        <v>576</v>
      </c>
      <c r="C57" s="91" t="s">
        <v>32</v>
      </c>
      <c r="D57" s="90">
        <v>34.409999999999997</v>
      </c>
    </row>
    <row r="58" spans="1:4">
      <c r="A58" s="90">
        <v>90696</v>
      </c>
      <c r="B58" s="157" t="s">
        <v>577</v>
      </c>
      <c r="C58" s="91" t="s">
        <v>32</v>
      </c>
      <c r="D58" s="90">
        <v>50.88</v>
      </c>
    </row>
    <row r="59" spans="1:4">
      <c r="A59" s="90">
        <v>90697</v>
      </c>
      <c r="B59" s="157" t="s">
        <v>578</v>
      </c>
      <c r="C59" s="91" t="s">
        <v>32</v>
      </c>
      <c r="D59" s="90">
        <v>85.16</v>
      </c>
    </row>
    <row r="60" spans="1:4">
      <c r="A60" s="90">
        <v>90698</v>
      </c>
      <c r="B60" s="157" t="s">
        <v>579</v>
      </c>
      <c r="C60" s="91" t="s">
        <v>32</v>
      </c>
      <c r="D60" s="90">
        <v>135.91999999999999</v>
      </c>
    </row>
    <row r="61" spans="1:4">
      <c r="A61" s="90">
        <v>90699</v>
      </c>
      <c r="B61" s="157" t="s">
        <v>580</v>
      </c>
      <c r="C61" s="91" t="s">
        <v>32</v>
      </c>
      <c r="D61" s="90">
        <v>167.88</v>
      </c>
    </row>
    <row r="62" spans="1:4">
      <c r="A62" s="90">
        <v>90700</v>
      </c>
      <c r="B62" s="157" t="s">
        <v>581</v>
      </c>
      <c r="C62" s="91" t="s">
        <v>32</v>
      </c>
      <c r="D62" s="90">
        <v>222.09</v>
      </c>
    </row>
    <row r="63" spans="1:4">
      <c r="A63" s="90">
        <v>90701</v>
      </c>
      <c r="B63" s="157" t="s">
        <v>582</v>
      </c>
      <c r="C63" s="91" t="s">
        <v>32</v>
      </c>
      <c r="D63" s="90">
        <v>30.28</v>
      </c>
    </row>
    <row r="64" spans="1:4">
      <c r="A64" s="90">
        <v>90702</v>
      </c>
      <c r="B64" s="157" t="s">
        <v>583</v>
      </c>
      <c r="C64" s="91" t="s">
        <v>32</v>
      </c>
      <c r="D64" s="90">
        <v>46.7</v>
      </c>
    </row>
    <row r="65" spans="1:4">
      <c r="A65" s="90">
        <v>90703</v>
      </c>
      <c r="B65" s="157" t="s">
        <v>584</v>
      </c>
      <c r="C65" s="91" t="s">
        <v>32</v>
      </c>
      <c r="D65" s="90">
        <v>74.989999999999995</v>
      </c>
    </row>
    <row r="66" spans="1:4">
      <c r="A66" s="90">
        <v>90704</v>
      </c>
      <c r="B66" s="157" t="s">
        <v>585</v>
      </c>
      <c r="C66" s="91" t="s">
        <v>32</v>
      </c>
      <c r="D66" s="90">
        <v>102.72</v>
      </c>
    </row>
    <row r="67" spans="1:4">
      <c r="A67" s="90">
        <v>90705</v>
      </c>
      <c r="B67" s="157" t="s">
        <v>586</v>
      </c>
      <c r="C67" s="91" t="s">
        <v>32</v>
      </c>
      <c r="D67" s="90">
        <v>143.5</v>
      </c>
    </row>
    <row r="68" spans="1:4">
      <c r="A68" s="90">
        <v>90706</v>
      </c>
      <c r="B68" s="157" t="s">
        <v>587</v>
      </c>
      <c r="C68" s="91" t="s">
        <v>32</v>
      </c>
      <c r="D68" s="90">
        <v>174.24</v>
      </c>
    </row>
    <row r="69" spans="1:4">
      <c r="A69" s="90">
        <v>90708</v>
      </c>
      <c r="B69" s="157" t="s">
        <v>588</v>
      </c>
      <c r="C69" s="91" t="s">
        <v>32</v>
      </c>
      <c r="D69" s="90">
        <v>461.8</v>
      </c>
    </row>
    <row r="70" spans="1:4">
      <c r="A70" s="90">
        <v>90709</v>
      </c>
      <c r="B70" s="157" t="s">
        <v>589</v>
      </c>
      <c r="C70" s="91" t="s">
        <v>32</v>
      </c>
      <c r="D70" s="90">
        <v>18.32</v>
      </c>
    </row>
    <row r="71" spans="1:4">
      <c r="A71" s="90">
        <v>90710</v>
      </c>
      <c r="B71" s="157" t="s">
        <v>590</v>
      </c>
      <c r="C71" s="91" t="s">
        <v>32</v>
      </c>
      <c r="D71" s="90">
        <v>35.92</v>
      </c>
    </row>
    <row r="72" spans="1:4">
      <c r="A72" s="90">
        <v>90711</v>
      </c>
      <c r="B72" s="157" t="s">
        <v>591</v>
      </c>
      <c r="C72" s="91" t="s">
        <v>32</v>
      </c>
      <c r="D72" s="90">
        <v>52.37</v>
      </c>
    </row>
    <row r="73" spans="1:4">
      <c r="A73" s="90">
        <v>90712</v>
      </c>
      <c r="B73" s="157" t="s">
        <v>592</v>
      </c>
      <c r="C73" s="91" t="s">
        <v>32</v>
      </c>
      <c r="D73" s="90">
        <v>86.65</v>
      </c>
    </row>
    <row r="74" spans="1:4">
      <c r="A74" s="90">
        <v>90713</v>
      </c>
      <c r="B74" s="157" t="s">
        <v>593</v>
      </c>
      <c r="C74" s="91" t="s">
        <v>32</v>
      </c>
      <c r="D74" s="90">
        <v>137.41</v>
      </c>
    </row>
    <row r="75" spans="1:4">
      <c r="A75" s="90">
        <v>90714</v>
      </c>
      <c r="B75" s="157" t="s">
        <v>594</v>
      </c>
      <c r="C75" s="91" t="s">
        <v>32</v>
      </c>
      <c r="D75" s="90">
        <v>169.38</v>
      </c>
    </row>
    <row r="76" spans="1:4">
      <c r="A76" s="90">
        <v>90715</v>
      </c>
      <c r="B76" s="157" t="s">
        <v>595</v>
      </c>
      <c r="C76" s="91" t="s">
        <v>32</v>
      </c>
      <c r="D76" s="90">
        <v>225.44</v>
      </c>
    </row>
    <row r="77" spans="1:4">
      <c r="A77" s="90">
        <v>90716</v>
      </c>
      <c r="B77" s="157" t="s">
        <v>596</v>
      </c>
      <c r="C77" s="91" t="s">
        <v>32</v>
      </c>
      <c r="D77" s="90">
        <v>31.77</v>
      </c>
    </row>
    <row r="78" spans="1:4">
      <c r="A78" s="90">
        <v>90717</v>
      </c>
      <c r="B78" s="157" t="s">
        <v>597</v>
      </c>
      <c r="C78" s="91" t="s">
        <v>32</v>
      </c>
      <c r="D78" s="90">
        <v>48.19</v>
      </c>
    </row>
    <row r="79" spans="1:4">
      <c r="A79" s="90">
        <v>90718</v>
      </c>
      <c r="B79" s="157" t="s">
        <v>598</v>
      </c>
      <c r="C79" s="91" t="s">
        <v>32</v>
      </c>
      <c r="D79" s="90">
        <v>76.489999999999995</v>
      </c>
    </row>
    <row r="80" spans="1:4">
      <c r="A80" s="90">
        <v>90719</v>
      </c>
      <c r="B80" s="157" t="s">
        <v>599</v>
      </c>
      <c r="C80" s="91" t="s">
        <v>32</v>
      </c>
      <c r="D80" s="90">
        <v>104.22</v>
      </c>
    </row>
    <row r="81" spans="1:4">
      <c r="A81" s="90">
        <v>90720</v>
      </c>
      <c r="B81" s="157" t="s">
        <v>600</v>
      </c>
      <c r="C81" s="91" t="s">
        <v>32</v>
      </c>
      <c r="D81" s="90">
        <v>144.97999999999999</v>
      </c>
    </row>
    <row r="82" spans="1:4">
      <c r="A82" s="90">
        <v>90721</v>
      </c>
      <c r="B82" s="157" t="s">
        <v>601</v>
      </c>
      <c r="C82" s="91" t="s">
        <v>32</v>
      </c>
      <c r="D82" s="90">
        <v>177.6</v>
      </c>
    </row>
    <row r="83" spans="1:4">
      <c r="A83" s="90">
        <v>90723</v>
      </c>
      <c r="B83" s="157" t="s">
        <v>602</v>
      </c>
      <c r="C83" s="91" t="s">
        <v>32</v>
      </c>
      <c r="D83" s="90">
        <v>463.87</v>
      </c>
    </row>
    <row r="84" spans="1:4">
      <c r="A84" s="90">
        <v>90724</v>
      </c>
      <c r="B84" s="157" t="s">
        <v>603</v>
      </c>
      <c r="C84" s="91" t="s">
        <v>243</v>
      </c>
      <c r="D84" s="90">
        <v>17.28</v>
      </c>
    </row>
    <row r="85" spans="1:4">
      <c r="A85" s="90">
        <v>90725</v>
      </c>
      <c r="B85" s="157" t="s">
        <v>604</v>
      </c>
      <c r="C85" s="91" t="s">
        <v>243</v>
      </c>
      <c r="D85" s="90">
        <v>21.33</v>
      </c>
    </row>
    <row r="86" spans="1:4">
      <c r="A86" s="90">
        <v>90726</v>
      </c>
      <c r="B86" s="157" t="s">
        <v>605</v>
      </c>
      <c r="C86" s="91" t="s">
        <v>243</v>
      </c>
      <c r="D86" s="90">
        <v>25.39</v>
      </c>
    </row>
    <row r="87" spans="1:4">
      <c r="A87" s="90">
        <v>90727</v>
      </c>
      <c r="B87" s="157" t="s">
        <v>606</v>
      </c>
      <c r="C87" s="91" t="s">
        <v>243</v>
      </c>
      <c r="D87" s="90">
        <v>29.44</v>
      </c>
    </row>
    <row r="88" spans="1:4">
      <c r="A88" s="90">
        <v>90728</v>
      </c>
      <c r="B88" s="157" t="s">
        <v>607</v>
      </c>
      <c r="C88" s="91" t="s">
        <v>243</v>
      </c>
      <c r="D88" s="90">
        <v>33.47</v>
      </c>
    </row>
    <row r="89" spans="1:4">
      <c r="A89" s="90">
        <v>90729</v>
      </c>
      <c r="B89" s="157" t="s">
        <v>608</v>
      </c>
      <c r="C89" s="91" t="s">
        <v>243</v>
      </c>
      <c r="D89" s="90">
        <v>37.520000000000003</v>
      </c>
    </row>
    <row r="90" spans="1:4">
      <c r="A90" s="90">
        <v>90730</v>
      </c>
      <c r="B90" s="157" t="s">
        <v>609</v>
      </c>
      <c r="C90" s="91" t="s">
        <v>243</v>
      </c>
      <c r="D90" s="90">
        <v>41.6</v>
      </c>
    </row>
    <row r="91" spans="1:4">
      <c r="A91" s="90">
        <v>90731</v>
      </c>
      <c r="B91" s="157" t="s">
        <v>610</v>
      </c>
      <c r="C91" s="91" t="s">
        <v>243</v>
      </c>
      <c r="D91" s="90">
        <v>45.65</v>
      </c>
    </row>
    <row r="92" spans="1:4">
      <c r="A92" s="90">
        <v>90732</v>
      </c>
      <c r="B92" s="157" t="s">
        <v>611</v>
      </c>
      <c r="C92" s="91" t="s">
        <v>243</v>
      </c>
      <c r="D92" s="90">
        <v>57.79</v>
      </c>
    </row>
    <row r="93" spans="1:4">
      <c r="A93" s="90">
        <v>90733</v>
      </c>
      <c r="B93" s="157" t="s">
        <v>612</v>
      </c>
      <c r="C93" s="91" t="s">
        <v>32</v>
      </c>
      <c r="D93" s="90">
        <v>1.88</v>
      </c>
    </row>
    <row r="94" spans="1:4">
      <c r="A94" s="90">
        <v>90734</v>
      </c>
      <c r="B94" s="157" t="s">
        <v>613</v>
      </c>
      <c r="C94" s="91" t="s">
        <v>32</v>
      </c>
      <c r="D94" s="90">
        <v>2.2799999999999998</v>
      </c>
    </row>
    <row r="95" spans="1:4">
      <c r="A95" s="90">
        <v>90735</v>
      </c>
      <c r="B95" s="157" t="s">
        <v>614</v>
      </c>
      <c r="C95" s="91" t="s">
        <v>32</v>
      </c>
      <c r="D95" s="90">
        <v>2.72</v>
      </c>
    </row>
    <row r="96" spans="1:4">
      <c r="A96" s="90">
        <v>90736</v>
      </c>
      <c r="B96" s="157" t="s">
        <v>615</v>
      </c>
      <c r="C96" s="91" t="s">
        <v>32</v>
      </c>
      <c r="D96" s="90">
        <v>3.14</v>
      </c>
    </row>
    <row r="97" spans="1:4">
      <c r="A97" s="90">
        <v>90737</v>
      </c>
      <c r="B97" s="157" t="s">
        <v>616</v>
      </c>
      <c r="C97" s="91" t="s">
        <v>32</v>
      </c>
      <c r="D97" s="90">
        <v>3.56</v>
      </c>
    </row>
    <row r="98" spans="1:4">
      <c r="A98" s="90">
        <v>90738</v>
      </c>
      <c r="B98" s="157" t="s">
        <v>617</v>
      </c>
      <c r="C98" s="91" t="s">
        <v>32</v>
      </c>
      <c r="D98" s="90">
        <v>3.98</v>
      </c>
    </row>
    <row r="99" spans="1:4">
      <c r="A99" s="90">
        <v>90739</v>
      </c>
      <c r="B99" s="157" t="s">
        <v>618</v>
      </c>
      <c r="C99" s="91" t="s">
        <v>32</v>
      </c>
      <c r="D99" s="90">
        <v>9.86</v>
      </c>
    </row>
    <row r="100" spans="1:4">
      <c r="A100" s="90">
        <v>90740</v>
      </c>
      <c r="B100" s="157" t="s">
        <v>619</v>
      </c>
      <c r="C100" s="91" t="s">
        <v>32</v>
      </c>
      <c r="D100" s="90">
        <v>4.2</v>
      </c>
    </row>
    <row r="101" spans="1:4">
      <c r="A101" s="90">
        <v>90741</v>
      </c>
      <c r="B101" s="157" t="s">
        <v>620</v>
      </c>
      <c r="C101" s="91" t="s">
        <v>32</v>
      </c>
      <c r="D101" s="90">
        <v>4.6100000000000003</v>
      </c>
    </row>
    <row r="102" spans="1:4">
      <c r="A102" s="90">
        <v>90742</v>
      </c>
      <c r="B102" s="157" t="s">
        <v>621</v>
      </c>
      <c r="C102" s="91" t="s">
        <v>32</v>
      </c>
      <c r="D102" s="90">
        <v>5.03</v>
      </c>
    </row>
    <row r="103" spans="1:4">
      <c r="A103" s="90">
        <v>90743</v>
      </c>
      <c r="B103" s="157" t="s">
        <v>622</v>
      </c>
      <c r="C103" s="91" t="s">
        <v>32</v>
      </c>
      <c r="D103" s="90">
        <v>5.45</v>
      </c>
    </row>
    <row r="104" spans="1:4">
      <c r="A104" s="90">
        <v>90744</v>
      </c>
      <c r="B104" s="157" t="s">
        <v>623</v>
      </c>
      <c r="C104" s="91" t="s">
        <v>32</v>
      </c>
      <c r="D104" s="90">
        <v>5.88</v>
      </c>
    </row>
    <row r="105" spans="1:4">
      <c r="A105" s="90">
        <v>90745</v>
      </c>
      <c r="B105" s="157" t="s">
        <v>624</v>
      </c>
      <c r="C105" s="91" t="s">
        <v>32</v>
      </c>
      <c r="D105" s="90">
        <v>14.1</v>
      </c>
    </row>
    <row r="106" spans="1:4">
      <c r="A106" s="90">
        <v>90746</v>
      </c>
      <c r="B106" s="157" t="s">
        <v>625</v>
      </c>
      <c r="C106" s="91" t="s">
        <v>32</v>
      </c>
      <c r="D106" s="90">
        <v>2.56</v>
      </c>
    </row>
    <row r="107" spans="1:4">
      <c r="A107" s="90">
        <v>90747</v>
      </c>
      <c r="B107" s="157" t="s">
        <v>626</v>
      </c>
      <c r="C107" s="91" t="s">
        <v>32</v>
      </c>
      <c r="D107" s="90">
        <v>10.77</v>
      </c>
    </row>
    <row r="108" spans="1:4">
      <c r="A108" s="90">
        <v>90748</v>
      </c>
      <c r="B108" s="157" t="s">
        <v>627</v>
      </c>
      <c r="C108" s="91" t="s">
        <v>32</v>
      </c>
      <c r="D108" s="90">
        <v>3.37</v>
      </c>
    </row>
    <row r="109" spans="1:4">
      <c r="A109" s="90">
        <v>90749</v>
      </c>
      <c r="B109" s="157" t="s">
        <v>628</v>
      </c>
      <c r="C109" s="91" t="s">
        <v>32</v>
      </c>
      <c r="D109" s="90">
        <v>3.79</v>
      </c>
    </row>
    <row r="110" spans="1:4">
      <c r="A110" s="90">
        <v>90750</v>
      </c>
      <c r="B110" s="157" t="s">
        <v>629</v>
      </c>
      <c r="C110" s="91" t="s">
        <v>32</v>
      </c>
      <c r="D110" s="90">
        <v>4.21</v>
      </c>
    </row>
    <row r="111" spans="1:4">
      <c r="A111" s="90">
        <v>90751</v>
      </c>
      <c r="B111" s="157" t="s">
        <v>630</v>
      </c>
      <c r="C111" s="91" t="s">
        <v>32</v>
      </c>
      <c r="D111" s="90">
        <v>4.63</v>
      </c>
    </row>
    <row r="112" spans="1:4">
      <c r="A112" s="90">
        <v>90752</v>
      </c>
      <c r="B112" s="157" t="s">
        <v>631</v>
      </c>
      <c r="C112" s="91" t="s">
        <v>32</v>
      </c>
      <c r="D112" s="90">
        <v>5.05</v>
      </c>
    </row>
    <row r="113" spans="1:4">
      <c r="A113" s="90">
        <v>90753</v>
      </c>
      <c r="B113" s="157" t="s">
        <v>632</v>
      </c>
      <c r="C113" s="91" t="s">
        <v>32</v>
      </c>
      <c r="D113" s="90">
        <v>5.48</v>
      </c>
    </row>
    <row r="114" spans="1:4">
      <c r="A114" s="90">
        <v>90754</v>
      </c>
      <c r="B114" s="157" t="s">
        <v>633</v>
      </c>
      <c r="C114" s="91" t="s">
        <v>32</v>
      </c>
      <c r="D114" s="90">
        <v>13.21</v>
      </c>
    </row>
    <row r="115" spans="1:4">
      <c r="A115" s="90">
        <v>90755</v>
      </c>
      <c r="B115" s="157" t="s">
        <v>634</v>
      </c>
      <c r="C115" s="91" t="s">
        <v>32</v>
      </c>
      <c r="D115" s="90">
        <v>5.69</v>
      </c>
    </row>
    <row r="116" spans="1:4">
      <c r="A116" s="90">
        <v>90756</v>
      </c>
      <c r="B116" s="157" t="s">
        <v>635</v>
      </c>
      <c r="C116" s="91" t="s">
        <v>32</v>
      </c>
      <c r="D116" s="90">
        <v>6.1</v>
      </c>
    </row>
    <row r="117" spans="1:4">
      <c r="A117" s="90">
        <v>90757</v>
      </c>
      <c r="B117" s="157" t="s">
        <v>636</v>
      </c>
      <c r="C117" s="91" t="s">
        <v>32</v>
      </c>
      <c r="D117" s="90">
        <v>6.53</v>
      </c>
    </row>
    <row r="118" spans="1:4">
      <c r="A118" s="90">
        <v>90758</v>
      </c>
      <c r="B118" s="157" t="s">
        <v>637</v>
      </c>
      <c r="C118" s="91" t="s">
        <v>32</v>
      </c>
      <c r="D118" s="90">
        <v>6.95</v>
      </c>
    </row>
    <row r="119" spans="1:4">
      <c r="A119" s="90">
        <v>90759</v>
      </c>
      <c r="B119" s="157" t="s">
        <v>638</v>
      </c>
      <c r="C119" s="91" t="s">
        <v>32</v>
      </c>
      <c r="D119" s="90">
        <v>7.36</v>
      </c>
    </row>
    <row r="120" spans="1:4">
      <c r="A120" s="90">
        <v>90760</v>
      </c>
      <c r="B120" s="157" t="s">
        <v>639</v>
      </c>
      <c r="C120" s="91" t="s">
        <v>32</v>
      </c>
      <c r="D120" s="90">
        <v>17.46</v>
      </c>
    </row>
    <row r="121" spans="1:4">
      <c r="A121" s="90">
        <v>90761</v>
      </c>
      <c r="B121" s="157" t="s">
        <v>640</v>
      </c>
      <c r="C121" s="91" t="s">
        <v>32</v>
      </c>
      <c r="D121" s="90">
        <v>3.13</v>
      </c>
    </row>
    <row r="122" spans="1:4">
      <c r="A122" s="90">
        <v>90762</v>
      </c>
      <c r="B122" s="157" t="s">
        <v>641</v>
      </c>
      <c r="C122" s="91" t="s">
        <v>32</v>
      </c>
      <c r="D122" s="90">
        <v>12.84</v>
      </c>
    </row>
    <row r="123" spans="1:4">
      <c r="A123" s="90">
        <v>94869</v>
      </c>
      <c r="B123" s="157" t="s">
        <v>642</v>
      </c>
      <c r="C123" s="91" t="s">
        <v>32</v>
      </c>
      <c r="D123" s="90">
        <v>93.47</v>
      </c>
    </row>
    <row r="124" spans="1:4">
      <c r="A124" s="90">
        <v>94870</v>
      </c>
      <c r="B124" s="157" t="s">
        <v>643</v>
      </c>
      <c r="C124" s="91" t="s">
        <v>32</v>
      </c>
      <c r="D124" s="90">
        <v>0.62</v>
      </c>
    </row>
    <row r="125" spans="1:4">
      <c r="A125" s="90">
        <v>94871</v>
      </c>
      <c r="B125" s="157" t="s">
        <v>644</v>
      </c>
      <c r="C125" s="91" t="s">
        <v>32</v>
      </c>
      <c r="D125" s="90">
        <v>110.86</v>
      </c>
    </row>
    <row r="126" spans="1:4">
      <c r="A126" s="90">
        <v>94872</v>
      </c>
      <c r="B126" s="157" t="s">
        <v>645</v>
      </c>
      <c r="C126" s="91" t="s">
        <v>32</v>
      </c>
      <c r="D126" s="90">
        <v>1.0900000000000001</v>
      </c>
    </row>
    <row r="127" spans="1:4">
      <c r="A127" s="90">
        <v>94875</v>
      </c>
      <c r="B127" s="157" t="s">
        <v>646</v>
      </c>
      <c r="C127" s="91" t="s">
        <v>32</v>
      </c>
      <c r="D127" s="90">
        <v>652.91999999999996</v>
      </c>
    </row>
    <row r="128" spans="1:4">
      <c r="A128" s="90">
        <v>94876</v>
      </c>
      <c r="B128" s="157" t="s">
        <v>647</v>
      </c>
      <c r="C128" s="91" t="s">
        <v>32</v>
      </c>
      <c r="D128" s="90">
        <v>16.32</v>
      </c>
    </row>
    <row r="129" spans="1:4">
      <c r="A129" s="90">
        <v>94878</v>
      </c>
      <c r="B129" s="157" t="s">
        <v>648</v>
      </c>
      <c r="C129" s="91" t="s">
        <v>32</v>
      </c>
      <c r="D129" s="90">
        <v>19.149999999999999</v>
      </c>
    </row>
    <row r="130" spans="1:4">
      <c r="A130" s="90">
        <v>94879</v>
      </c>
      <c r="B130" s="157" t="s">
        <v>649</v>
      </c>
      <c r="C130" s="91" t="s">
        <v>32</v>
      </c>
      <c r="D130" s="90">
        <v>870.62</v>
      </c>
    </row>
    <row r="131" spans="1:4">
      <c r="A131" s="90">
        <v>94880</v>
      </c>
      <c r="B131" s="157" t="s">
        <v>650</v>
      </c>
      <c r="C131" s="91" t="s">
        <v>32</v>
      </c>
      <c r="D131" s="90">
        <v>23.45</v>
      </c>
    </row>
    <row r="132" spans="1:4">
      <c r="A132" s="90">
        <v>94881</v>
      </c>
      <c r="B132" s="157" t="s">
        <v>651</v>
      </c>
      <c r="C132" s="91" t="s">
        <v>32</v>
      </c>
      <c r="D132" s="160">
        <v>1355.71</v>
      </c>
    </row>
    <row r="133" spans="1:4">
      <c r="A133" s="90">
        <v>94882</v>
      </c>
      <c r="B133" s="157" t="s">
        <v>652</v>
      </c>
      <c r="C133" s="91" t="s">
        <v>32</v>
      </c>
      <c r="D133" s="90">
        <v>27.83</v>
      </c>
    </row>
    <row r="134" spans="1:4">
      <c r="A134" s="90">
        <v>94884</v>
      </c>
      <c r="B134" s="157" t="s">
        <v>653</v>
      </c>
      <c r="C134" s="91" t="s">
        <v>32</v>
      </c>
      <c r="D134" s="90">
        <v>36.69</v>
      </c>
    </row>
    <row r="135" spans="1:4">
      <c r="A135" s="90">
        <v>94885</v>
      </c>
      <c r="B135" s="157" t="s">
        <v>654</v>
      </c>
      <c r="C135" s="91" t="s">
        <v>32</v>
      </c>
      <c r="D135" s="90">
        <v>93.65</v>
      </c>
    </row>
    <row r="136" spans="1:4">
      <c r="A136" s="90">
        <v>94886</v>
      </c>
      <c r="B136" s="157" t="s">
        <v>655</v>
      </c>
      <c r="C136" s="91" t="s">
        <v>32</v>
      </c>
      <c r="D136" s="90">
        <v>0.8</v>
      </c>
    </row>
    <row r="137" spans="1:4">
      <c r="A137" s="90">
        <v>94887</v>
      </c>
      <c r="B137" s="157" t="s">
        <v>656</v>
      </c>
      <c r="C137" s="91" t="s">
        <v>32</v>
      </c>
      <c r="D137" s="90">
        <v>111.15</v>
      </c>
    </row>
    <row r="138" spans="1:4">
      <c r="A138" s="90">
        <v>94888</v>
      </c>
      <c r="B138" s="157" t="s">
        <v>657</v>
      </c>
      <c r="C138" s="91" t="s">
        <v>32</v>
      </c>
      <c r="D138" s="90">
        <v>1.38</v>
      </c>
    </row>
    <row r="139" spans="1:4">
      <c r="A139" s="90">
        <v>94891</v>
      </c>
      <c r="B139" s="157" t="s">
        <v>658</v>
      </c>
      <c r="C139" s="91" t="s">
        <v>32</v>
      </c>
      <c r="D139" s="90">
        <v>655.56</v>
      </c>
    </row>
    <row r="140" spans="1:4">
      <c r="A140" s="90">
        <v>94892</v>
      </c>
      <c r="B140" s="157" t="s">
        <v>659</v>
      </c>
      <c r="C140" s="91" t="s">
        <v>32</v>
      </c>
      <c r="D140" s="90">
        <v>18.96</v>
      </c>
    </row>
    <row r="141" spans="1:4">
      <c r="A141" s="90">
        <v>94894</v>
      </c>
      <c r="B141" s="157" t="s">
        <v>660</v>
      </c>
      <c r="C141" s="91" t="s">
        <v>32</v>
      </c>
      <c r="D141" s="90">
        <v>22.02</v>
      </c>
    </row>
    <row r="142" spans="1:4">
      <c r="A142" s="90">
        <v>94895</v>
      </c>
      <c r="B142" s="157" t="s">
        <v>661</v>
      </c>
      <c r="C142" s="91" t="s">
        <v>32</v>
      </c>
      <c r="D142" s="90">
        <v>873.77</v>
      </c>
    </row>
    <row r="143" spans="1:4">
      <c r="A143" s="90">
        <v>94896</v>
      </c>
      <c r="B143" s="157" t="s">
        <v>662</v>
      </c>
      <c r="C143" s="91" t="s">
        <v>32</v>
      </c>
      <c r="D143" s="90">
        <v>26.6</v>
      </c>
    </row>
    <row r="144" spans="1:4">
      <c r="A144" s="90">
        <v>94897</v>
      </c>
      <c r="B144" s="157" t="s">
        <v>663</v>
      </c>
      <c r="C144" s="91" t="s">
        <v>32</v>
      </c>
      <c r="D144" s="160">
        <v>1359.07</v>
      </c>
    </row>
    <row r="145" spans="1:4">
      <c r="A145" s="90">
        <v>94898</v>
      </c>
      <c r="B145" s="157" t="s">
        <v>664</v>
      </c>
      <c r="C145" s="91" t="s">
        <v>32</v>
      </c>
      <c r="D145" s="90">
        <v>31.19</v>
      </c>
    </row>
    <row r="146" spans="1:4">
      <c r="A146" s="90">
        <v>94900</v>
      </c>
      <c r="B146" s="157" t="s">
        <v>665</v>
      </c>
      <c r="C146" s="91" t="s">
        <v>32</v>
      </c>
      <c r="D146" s="90">
        <v>40.369999999999997</v>
      </c>
    </row>
    <row r="147" spans="1:4">
      <c r="A147" s="90">
        <v>97121</v>
      </c>
      <c r="B147" s="157" t="s">
        <v>22667</v>
      </c>
      <c r="C147" s="91" t="s">
        <v>32</v>
      </c>
      <c r="D147" s="90">
        <v>1.39</v>
      </c>
    </row>
    <row r="148" spans="1:4">
      <c r="A148" s="90">
        <v>97122</v>
      </c>
      <c r="B148" s="157" t="s">
        <v>22668</v>
      </c>
      <c r="C148" s="91" t="s">
        <v>32</v>
      </c>
      <c r="D148" s="90">
        <v>1.93</v>
      </c>
    </row>
    <row r="149" spans="1:4">
      <c r="A149" s="90">
        <v>97123</v>
      </c>
      <c r="B149" s="157" t="s">
        <v>22669</v>
      </c>
      <c r="C149" s="91" t="s">
        <v>32</v>
      </c>
      <c r="D149" s="90">
        <v>2.4500000000000002</v>
      </c>
    </row>
    <row r="150" spans="1:4">
      <c r="A150" s="90">
        <v>97124</v>
      </c>
      <c r="B150" s="157" t="s">
        <v>22670</v>
      </c>
      <c r="C150" s="91" t="s">
        <v>32</v>
      </c>
      <c r="D150" s="90">
        <v>0.61</v>
      </c>
    </row>
    <row r="151" spans="1:4">
      <c r="A151" s="90">
        <v>97125</v>
      </c>
      <c r="B151" s="157" t="s">
        <v>22671</v>
      </c>
      <c r="C151" s="91" t="s">
        <v>32</v>
      </c>
      <c r="D151" s="90">
        <v>0.85</v>
      </c>
    </row>
    <row r="152" spans="1:4">
      <c r="A152" s="90">
        <v>97126</v>
      </c>
      <c r="B152" s="157" t="s">
        <v>22672</v>
      </c>
      <c r="C152" s="91" t="s">
        <v>32</v>
      </c>
      <c r="D152" s="90">
        <v>1.0900000000000001</v>
      </c>
    </row>
    <row r="153" spans="1:4">
      <c r="A153" s="90">
        <v>92833</v>
      </c>
      <c r="B153" s="157" t="s">
        <v>666</v>
      </c>
      <c r="C153" s="91" t="s">
        <v>32</v>
      </c>
      <c r="D153" s="90">
        <v>108.82</v>
      </c>
    </row>
    <row r="154" spans="1:4">
      <c r="A154" s="90">
        <v>92834</v>
      </c>
      <c r="B154" s="157" t="s">
        <v>667</v>
      </c>
      <c r="C154" s="91" t="s">
        <v>32</v>
      </c>
      <c r="D154" s="90">
        <v>5.76</v>
      </c>
    </row>
    <row r="155" spans="1:4">
      <c r="A155" s="90">
        <v>92835</v>
      </c>
      <c r="B155" s="157" t="s">
        <v>668</v>
      </c>
      <c r="C155" s="91" t="s">
        <v>32</v>
      </c>
      <c r="D155" s="90">
        <v>143.38999999999999</v>
      </c>
    </row>
    <row r="156" spans="1:4">
      <c r="A156" s="90">
        <v>92836</v>
      </c>
      <c r="B156" s="157" t="s">
        <v>669</v>
      </c>
      <c r="C156" s="91" t="s">
        <v>32</v>
      </c>
      <c r="D156" s="90">
        <v>7.36</v>
      </c>
    </row>
    <row r="157" spans="1:4">
      <c r="A157" s="90">
        <v>92837</v>
      </c>
      <c r="B157" s="157" t="s">
        <v>670</v>
      </c>
      <c r="C157" s="91" t="s">
        <v>32</v>
      </c>
      <c r="D157" s="90">
        <v>180.66</v>
      </c>
    </row>
    <row r="158" spans="1:4">
      <c r="A158" s="90">
        <v>92838</v>
      </c>
      <c r="B158" s="157" t="s">
        <v>671</v>
      </c>
      <c r="C158" s="91" t="s">
        <v>32</v>
      </c>
      <c r="D158" s="90">
        <v>8.81</v>
      </c>
    </row>
    <row r="159" spans="1:4">
      <c r="A159" s="90">
        <v>92839</v>
      </c>
      <c r="B159" s="157" t="s">
        <v>672</v>
      </c>
      <c r="C159" s="91" t="s">
        <v>32</v>
      </c>
      <c r="D159" s="90">
        <v>237.21</v>
      </c>
    </row>
    <row r="160" spans="1:4">
      <c r="A160" s="90">
        <v>92840</v>
      </c>
      <c r="B160" s="157" t="s">
        <v>673</v>
      </c>
      <c r="C160" s="91" t="s">
        <v>32</v>
      </c>
      <c r="D160" s="90">
        <v>10.46</v>
      </c>
    </row>
    <row r="161" spans="1:4">
      <c r="A161" s="90">
        <v>92841</v>
      </c>
      <c r="B161" s="157" t="s">
        <v>674</v>
      </c>
      <c r="C161" s="91" t="s">
        <v>32</v>
      </c>
      <c r="D161" s="90">
        <v>268.85000000000002</v>
      </c>
    </row>
    <row r="162" spans="1:4">
      <c r="A162" s="90">
        <v>92842</v>
      </c>
      <c r="B162" s="157" t="s">
        <v>675</v>
      </c>
      <c r="C162" s="91" t="s">
        <v>32</v>
      </c>
      <c r="D162" s="90">
        <v>11.94</v>
      </c>
    </row>
    <row r="163" spans="1:4">
      <c r="A163" s="90">
        <v>92844</v>
      </c>
      <c r="B163" s="157" t="s">
        <v>676</v>
      </c>
      <c r="C163" s="91" t="s">
        <v>32</v>
      </c>
      <c r="D163" s="90">
        <v>13.57</v>
      </c>
    </row>
    <row r="164" spans="1:4">
      <c r="A164" s="90">
        <v>92846</v>
      </c>
      <c r="B164" s="157" t="s">
        <v>677</v>
      </c>
      <c r="C164" s="91" t="s">
        <v>32</v>
      </c>
      <c r="D164" s="90">
        <v>15.05</v>
      </c>
    </row>
    <row r="165" spans="1:4">
      <c r="A165" s="90">
        <v>92847</v>
      </c>
      <c r="B165" s="157" t="s">
        <v>678</v>
      </c>
      <c r="C165" s="91" t="s">
        <v>32</v>
      </c>
      <c r="D165" s="90">
        <v>469.62</v>
      </c>
    </row>
    <row r="166" spans="1:4">
      <c r="A166" s="90">
        <v>92848</v>
      </c>
      <c r="B166" s="157" t="s">
        <v>679</v>
      </c>
      <c r="C166" s="91" t="s">
        <v>32</v>
      </c>
      <c r="D166" s="90">
        <v>16.690000000000001</v>
      </c>
    </row>
    <row r="167" spans="1:4">
      <c r="A167" s="90">
        <v>92849</v>
      </c>
      <c r="B167" s="157" t="s">
        <v>680</v>
      </c>
      <c r="C167" s="91" t="s">
        <v>32</v>
      </c>
      <c r="D167" s="90">
        <v>114.05</v>
      </c>
    </row>
    <row r="168" spans="1:4">
      <c r="A168" s="90">
        <v>92850</v>
      </c>
      <c r="B168" s="157" t="s">
        <v>681</v>
      </c>
      <c r="C168" s="91" t="s">
        <v>32</v>
      </c>
      <c r="D168" s="90">
        <v>10.89</v>
      </c>
    </row>
    <row r="169" spans="1:4">
      <c r="A169" s="90">
        <v>92851</v>
      </c>
      <c r="B169" s="157" t="s">
        <v>682</v>
      </c>
      <c r="C169" s="91" t="s">
        <v>32</v>
      </c>
      <c r="D169" s="90">
        <v>149.9</v>
      </c>
    </row>
    <row r="170" spans="1:4">
      <c r="A170" s="90">
        <v>92852</v>
      </c>
      <c r="B170" s="157" t="s">
        <v>683</v>
      </c>
      <c r="C170" s="91" t="s">
        <v>32</v>
      </c>
      <c r="D170" s="90">
        <v>13.75</v>
      </c>
    </row>
    <row r="171" spans="1:4">
      <c r="A171" s="90">
        <v>92853</v>
      </c>
      <c r="B171" s="157" t="s">
        <v>684</v>
      </c>
      <c r="C171" s="91" t="s">
        <v>32</v>
      </c>
      <c r="D171" s="90">
        <v>188.73</v>
      </c>
    </row>
    <row r="172" spans="1:4">
      <c r="A172" s="90">
        <v>92854</v>
      </c>
      <c r="B172" s="157" t="s">
        <v>685</v>
      </c>
      <c r="C172" s="91" t="s">
        <v>32</v>
      </c>
      <c r="D172" s="90">
        <v>16.739999999999998</v>
      </c>
    </row>
    <row r="173" spans="1:4">
      <c r="A173" s="90">
        <v>92855</v>
      </c>
      <c r="B173" s="157" t="s">
        <v>686</v>
      </c>
      <c r="C173" s="91" t="s">
        <v>32</v>
      </c>
      <c r="D173" s="90">
        <v>246.67</v>
      </c>
    </row>
    <row r="174" spans="1:4">
      <c r="A174" s="90">
        <v>92856</v>
      </c>
      <c r="B174" s="157" t="s">
        <v>687</v>
      </c>
      <c r="C174" s="91" t="s">
        <v>32</v>
      </c>
      <c r="D174" s="90">
        <v>19.75</v>
      </c>
    </row>
    <row r="175" spans="1:4">
      <c r="A175" s="90">
        <v>92857</v>
      </c>
      <c r="B175" s="157" t="s">
        <v>688</v>
      </c>
      <c r="C175" s="91" t="s">
        <v>32</v>
      </c>
      <c r="D175" s="90">
        <v>279.70999999999998</v>
      </c>
    </row>
    <row r="176" spans="1:4">
      <c r="A176" s="90">
        <v>92858</v>
      </c>
      <c r="B176" s="157" t="s">
        <v>689</v>
      </c>
      <c r="C176" s="91" t="s">
        <v>32</v>
      </c>
      <c r="D176" s="90">
        <v>22.59</v>
      </c>
    </row>
    <row r="177" spans="1:4">
      <c r="A177" s="90">
        <v>92860</v>
      </c>
      <c r="B177" s="157" t="s">
        <v>690</v>
      </c>
      <c r="C177" s="91" t="s">
        <v>32</v>
      </c>
      <c r="D177" s="90">
        <v>25.65</v>
      </c>
    </row>
    <row r="178" spans="1:4">
      <c r="A178" s="90">
        <v>92862</v>
      </c>
      <c r="B178" s="157" t="s">
        <v>691</v>
      </c>
      <c r="C178" s="91" t="s">
        <v>32</v>
      </c>
      <c r="D178" s="90">
        <v>28.62</v>
      </c>
    </row>
    <row r="179" spans="1:4">
      <c r="A179" s="90">
        <v>92863</v>
      </c>
      <c r="B179" s="157" t="s">
        <v>692</v>
      </c>
      <c r="C179" s="91" t="s">
        <v>32</v>
      </c>
      <c r="D179" s="90">
        <v>484.84</v>
      </c>
    </row>
    <row r="180" spans="1:4">
      <c r="A180" s="90">
        <v>92864</v>
      </c>
      <c r="B180" s="157" t="s">
        <v>693</v>
      </c>
      <c r="C180" s="91" t="s">
        <v>32</v>
      </c>
      <c r="D180" s="90">
        <v>31.63</v>
      </c>
    </row>
    <row r="181" spans="1:4">
      <c r="A181" s="90">
        <v>92210</v>
      </c>
      <c r="B181" s="157" t="s">
        <v>694</v>
      </c>
      <c r="C181" s="91" t="s">
        <v>32</v>
      </c>
      <c r="D181" s="90">
        <v>91.54</v>
      </c>
    </row>
    <row r="182" spans="1:4">
      <c r="A182" s="90">
        <v>92211</v>
      </c>
      <c r="B182" s="157" t="s">
        <v>695</v>
      </c>
      <c r="C182" s="91" t="s">
        <v>32</v>
      </c>
      <c r="D182" s="90">
        <v>117.42</v>
      </c>
    </row>
    <row r="183" spans="1:4">
      <c r="A183" s="90">
        <v>92212</v>
      </c>
      <c r="B183" s="157" t="s">
        <v>696</v>
      </c>
      <c r="C183" s="91" t="s">
        <v>32</v>
      </c>
      <c r="D183" s="90">
        <v>149.94</v>
      </c>
    </row>
    <row r="184" spans="1:4">
      <c r="A184" s="90">
        <v>92213</v>
      </c>
      <c r="B184" s="157" t="s">
        <v>697</v>
      </c>
      <c r="C184" s="91" t="s">
        <v>32</v>
      </c>
      <c r="D184" s="90">
        <v>198.61</v>
      </c>
    </row>
    <row r="185" spans="1:4">
      <c r="A185" s="90">
        <v>92214</v>
      </c>
      <c r="B185" s="157" t="s">
        <v>698</v>
      </c>
      <c r="C185" s="91" t="s">
        <v>32</v>
      </c>
      <c r="D185" s="90">
        <v>226.46</v>
      </c>
    </row>
    <row r="186" spans="1:4">
      <c r="A186" s="90">
        <v>92215</v>
      </c>
      <c r="B186" s="157" t="s">
        <v>699</v>
      </c>
      <c r="C186" s="91" t="s">
        <v>32</v>
      </c>
      <c r="D186" s="90">
        <v>273.58</v>
      </c>
    </row>
    <row r="187" spans="1:4">
      <c r="A187" s="90">
        <v>92216</v>
      </c>
      <c r="B187" s="157" t="s">
        <v>700</v>
      </c>
      <c r="C187" s="91" t="s">
        <v>32</v>
      </c>
      <c r="D187" s="90">
        <v>306.22000000000003</v>
      </c>
    </row>
    <row r="188" spans="1:4">
      <c r="A188" s="90">
        <v>92219</v>
      </c>
      <c r="B188" s="157" t="s">
        <v>701</v>
      </c>
      <c r="C188" s="91" t="s">
        <v>32</v>
      </c>
      <c r="D188" s="90">
        <v>97.94</v>
      </c>
    </row>
    <row r="189" spans="1:4">
      <c r="A189" s="90">
        <v>92220</v>
      </c>
      <c r="B189" s="157" t="s">
        <v>702</v>
      </c>
      <c r="C189" s="91" t="s">
        <v>32</v>
      </c>
      <c r="D189" s="90">
        <v>125.34</v>
      </c>
    </row>
    <row r="190" spans="1:4">
      <c r="A190" s="90">
        <v>92221</v>
      </c>
      <c r="B190" s="157" t="s">
        <v>703</v>
      </c>
      <c r="C190" s="91" t="s">
        <v>32</v>
      </c>
      <c r="D190" s="90">
        <v>159.24</v>
      </c>
    </row>
    <row r="191" spans="1:4">
      <c r="A191" s="90">
        <v>92222</v>
      </c>
      <c r="B191" s="157" t="s">
        <v>704</v>
      </c>
      <c r="C191" s="91" t="s">
        <v>32</v>
      </c>
      <c r="D191" s="90">
        <v>209.41</v>
      </c>
    </row>
    <row r="192" spans="1:4">
      <c r="A192" s="90">
        <v>92223</v>
      </c>
      <c r="B192" s="157" t="s">
        <v>705</v>
      </c>
      <c r="C192" s="91" t="s">
        <v>32</v>
      </c>
      <c r="D192" s="90">
        <v>238.54</v>
      </c>
    </row>
    <row r="193" spans="1:4">
      <c r="A193" s="90">
        <v>92224</v>
      </c>
      <c r="B193" s="157" t="s">
        <v>706</v>
      </c>
      <c r="C193" s="91" t="s">
        <v>32</v>
      </c>
      <c r="D193" s="90">
        <v>286.99</v>
      </c>
    </row>
    <row r="194" spans="1:4">
      <c r="A194" s="90">
        <v>92226</v>
      </c>
      <c r="B194" s="157" t="s">
        <v>707</v>
      </c>
      <c r="C194" s="91" t="s">
        <v>32</v>
      </c>
      <c r="D194" s="90">
        <v>321.22000000000003</v>
      </c>
    </row>
    <row r="195" spans="1:4">
      <c r="A195" s="90">
        <v>92808</v>
      </c>
      <c r="B195" s="157" t="s">
        <v>708</v>
      </c>
      <c r="C195" s="91" t="s">
        <v>32</v>
      </c>
      <c r="D195" s="90">
        <v>25.89</v>
      </c>
    </row>
    <row r="196" spans="1:4">
      <c r="A196" s="90">
        <v>92809</v>
      </c>
      <c r="B196" s="157" t="s">
        <v>709</v>
      </c>
      <c r="C196" s="91" t="s">
        <v>32</v>
      </c>
      <c r="D196" s="90">
        <v>33.17</v>
      </c>
    </row>
    <row r="197" spans="1:4">
      <c r="A197" s="90">
        <v>92810</v>
      </c>
      <c r="B197" s="157" t="s">
        <v>710</v>
      </c>
      <c r="C197" s="91" t="s">
        <v>32</v>
      </c>
      <c r="D197" s="90">
        <v>40.340000000000003</v>
      </c>
    </row>
    <row r="198" spans="1:4">
      <c r="A198" s="90">
        <v>92811</v>
      </c>
      <c r="B198" s="157" t="s">
        <v>711</v>
      </c>
      <c r="C198" s="91" t="s">
        <v>32</v>
      </c>
      <c r="D198" s="90">
        <v>47.97</v>
      </c>
    </row>
    <row r="199" spans="1:4">
      <c r="A199" s="90">
        <v>92812</v>
      </c>
      <c r="B199" s="157" t="s">
        <v>712</v>
      </c>
      <c r="C199" s="91" t="s">
        <v>32</v>
      </c>
      <c r="D199" s="90">
        <v>55.49</v>
      </c>
    </row>
    <row r="200" spans="1:4">
      <c r="A200" s="90">
        <v>92813</v>
      </c>
      <c r="B200" s="157" t="s">
        <v>713</v>
      </c>
      <c r="C200" s="91" t="s">
        <v>32</v>
      </c>
      <c r="D200" s="90">
        <v>64.16</v>
      </c>
    </row>
    <row r="201" spans="1:4">
      <c r="A201" s="90">
        <v>92814</v>
      </c>
      <c r="B201" s="157" t="s">
        <v>714</v>
      </c>
      <c r="C201" s="91" t="s">
        <v>32</v>
      </c>
      <c r="D201" s="90">
        <v>73.209999999999994</v>
      </c>
    </row>
    <row r="202" spans="1:4">
      <c r="A202" s="90">
        <v>92815</v>
      </c>
      <c r="B202" s="157" t="s">
        <v>715</v>
      </c>
      <c r="C202" s="91" t="s">
        <v>32</v>
      </c>
      <c r="D202" s="90">
        <v>83.44</v>
      </c>
    </row>
    <row r="203" spans="1:4">
      <c r="A203" s="90">
        <v>92816</v>
      </c>
      <c r="B203" s="157" t="s">
        <v>716</v>
      </c>
      <c r="C203" s="91" t="s">
        <v>32</v>
      </c>
      <c r="D203" s="90">
        <v>420.13</v>
      </c>
    </row>
    <row r="204" spans="1:4">
      <c r="A204" s="90">
        <v>92817</v>
      </c>
      <c r="B204" s="157" t="s">
        <v>717</v>
      </c>
      <c r="C204" s="91" t="s">
        <v>32</v>
      </c>
      <c r="D204" s="90">
        <v>104.41</v>
      </c>
    </row>
    <row r="205" spans="1:4">
      <c r="A205" s="90">
        <v>92818</v>
      </c>
      <c r="B205" s="157" t="s">
        <v>718</v>
      </c>
      <c r="C205" s="91" t="s">
        <v>32</v>
      </c>
      <c r="D205" s="90">
        <v>610.16999999999996</v>
      </c>
    </row>
    <row r="206" spans="1:4">
      <c r="A206" s="90">
        <v>92819</v>
      </c>
      <c r="B206" s="157" t="s">
        <v>719</v>
      </c>
      <c r="C206" s="91" t="s">
        <v>32</v>
      </c>
      <c r="D206" s="90">
        <v>140.56</v>
      </c>
    </row>
    <row r="207" spans="1:4">
      <c r="A207" s="90">
        <v>92820</v>
      </c>
      <c r="B207" s="157" t="s">
        <v>720</v>
      </c>
      <c r="C207" s="91" t="s">
        <v>32</v>
      </c>
      <c r="D207" s="90">
        <v>30.89</v>
      </c>
    </row>
    <row r="208" spans="1:4">
      <c r="A208" s="90">
        <v>92821</v>
      </c>
      <c r="B208" s="157" t="s">
        <v>721</v>
      </c>
      <c r="C208" s="91" t="s">
        <v>32</v>
      </c>
      <c r="D208" s="90">
        <v>39.57</v>
      </c>
    </row>
    <row r="209" spans="1:4">
      <c r="A209" s="90">
        <v>92822</v>
      </c>
      <c r="B209" s="157" t="s">
        <v>722</v>
      </c>
      <c r="C209" s="91" t="s">
        <v>32</v>
      </c>
      <c r="D209" s="90">
        <v>48.26</v>
      </c>
    </row>
    <row r="210" spans="1:4">
      <c r="A210" s="90">
        <v>92824</v>
      </c>
      <c r="B210" s="157" t="s">
        <v>723</v>
      </c>
      <c r="C210" s="91" t="s">
        <v>32</v>
      </c>
      <c r="D210" s="90">
        <v>57.27</v>
      </c>
    </row>
    <row r="211" spans="1:4">
      <c r="A211" s="90">
        <v>92825</v>
      </c>
      <c r="B211" s="157" t="s">
        <v>724</v>
      </c>
      <c r="C211" s="91" t="s">
        <v>32</v>
      </c>
      <c r="D211" s="90">
        <v>66.290000000000006</v>
      </c>
    </row>
    <row r="212" spans="1:4">
      <c r="A212" s="90">
        <v>92826</v>
      </c>
      <c r="B212" s="157" t="s">
        <v>725</v>
      </c>
      <c r="C212" s="91" t="s">
        <v>32</v>
      </c>
      <c r="D212" s="90">
        <v>76.239999999999995</v>
      </c>
    </row>
    <row r="213" spans="1:4">
      <c r="A213" s="90">
        <v>92827</v>
      </c>
      <c r="B213" s="157" t="s">
        <v>726</v>
      </c>
      <c r="C213" s="91" t="s">
        <v>32</v>
      </c>
      <c r="D213" s="90">
        <v>86.62</v>
      </c>
    </row>
    <row r="214" spans="1:4">
      <c r="A214" s="90">
        <v>92828</v>
      </c>
      <c r="B214" s="157" t="s">
        <v>727</v>
      </c>
      <c r="C214" s="91" t="s">
        <v>32</v>
      </c>
      <c r="D214" s="90">
        <v>98.44</v>
      </c>
    </row>
    <row r="215" spans="1:4">
      <c r="A215" s="90">
        <v>92829</v>
      </c>
      <c r="B215" s="157" t="s">
        <v>728</v>
      </c>
      <c r="C215" s="91" t="s">
        <v>32</v>
      </c>
      <c r="D215" s="90">
        <v>437.85</v>
      </c>
    </row>
    <row r="216" spans="1:4">
      <c r="A216" s="90">
        <v>92830</v>
      </c>
      <c r="B216" s="157" t="s">
        <v>729</v>
      </c>
      <c r="C216" s="91" t="s">
        <v>32</v>
      </c>
      <c r="D216" s="90">
        <v>122.13</v>
      </c>
    </row>
    <row r="217" spans="1:4">
      <c r="A217" s="90">
        <v>92831</v>
      </c>
      <c r="B217" s="157" t="s">
        <v>730</v>
      </c>
      <c r="C217" s="91" t="s">
        <v>32</v>
      </c>
      <c r="D217" s="90">
        <v>631.95000000000005</v>
      </c>
    </row>
    <row r="218" spans="1:4">
      <c r="A218" s="90">
        <v>92832</v>
      </c>
      <c r="B218" s="157" t="s">
        <v>731</v>
      </c>
      <c r="C218" s="91" t="s">
        <v>32</v>
      </c>
      <c r="D218" s="90">
        <v>162.34</v>
      </c>
    </row>
    <row r="219" spans="1:4">
      <c r="A219" s="90">
        <v>95565</v>
      </c>
      <c r="B219" s="157" t="s">
        <v>732</v>
      </c>
      <c r="C219" s="91" t="s">
        <v>32</v>
      </c>
      <c r="D219" s="90">
        <v>81.58</v>
      </c>
    </row>
    <row r="220" spans="1:4">
      <c r="A220" s="90">
        <v>95566</v>
      </c>
      <c r="B220" s="157" t="s">
        <v>733</v>
      </c>
      <c r="C220" s="91" t="s">
        <v>32</v>
      </c>
      <c r="D220" s="90">
        <v>86.68</v>
      </c>
    </row>
    <row r="221" spans="1:4">
      <c r="A221" s="90">
        <v>95567</v>
      </c>
      <c r="B221" s="157" t="s">
        <v>734</v>
      </c>
      <c r="C221" s="91" t="s">
        <v>32</v>
      </c>
      <c r="D221" s="90">
        <v>72.7</v>
      </c>
    </row>
    <row r="222" spans="1:4">
      <c r="A222" s="90">
        <v>95568</v>
      </c>
      <c r="B222" s="157" t="s">
        <v>735</v>
      </c>
      <c r="C222" s="91" t="s">
        <v>32</v>
      </c>
      <c r="D222" s="90">
        <v>95.03</v>
      </c>
    </row>
    <row r="223" spans="1:4">
      <c r="A223" s="90">
        <v>95569</v>
      </c>
      <c r="B223" s="157" t="s">
        <v>736</v>
      </c>
      <c r="C223" s="91" t="s">
        <v>32</v>
      </c>
      <c r="D223" s="90">
        <v>129.82</v>
      </c>
    </row>
    <row r="224" spans="1:4">
      <c r="A224" s="90">
        <v>95570</v>
      </c>
      <c r="B224" s="157" t="s">
        <v>737</v>
      </c>
      <c r="C224" s="91" t="s">
        <v>32</v>
      </c>
      <c r="D224" s="90">
        <v>77.8</v>
      </c>
    </row>
    <row r="225" spans="1:4">
      <c r="A225" s="90">
        <v>95571</v>
      </c>
      <c r="B225" s="157" t="s">
        <v>738</v>
      </c>
      <c r="C225" s="91" t="s">
        <v>32</v>
      </c>
      <c r="D225" s="90">
        <v>101.55</v>
      </c>
    </row>
    <row r="226" spans="1:4">
      <c r="A226" s="90">
        <v>95572</v>
      </c>
      <c r="B226" s="157" t="s">
        <v>739</v>
      </c>
      <c r="C226" s="91" t="s">
        <v>32</v>
      </c>
      <c r="D226" s="90">
        <v>137.88</v>
      </c>
    </row>
    <row r="227" spans="1:4">
      <c r="A227" s="90">
        <v>73606</v>
      </c>
      <c r="B227" s="157" t="s">
        <v>740</v>
      </c>
      <c r="C227" s="91" t="s">
        <v>243</v>
      </c>
      <c r="D227" s="90">
        <v>106.48</v>
      </c>
    </row>
    <row r="228" spans="1:4">
      <c r="A228" s="90">
        <v>73607</v>
      </c>
      <c r="B228" s="157" t="s">
        <v>741</v>
      </c>
      <c r="C228" s="91" t="s">
        <v>243</v>
      </c>
      <c r="D228" s="90">
        <v>70.98</v>
      </c>
    </row>
    <row r="229" spans="1:4">
      <c r="A229" s="90">
        <v>83623</v>
      </c>
      <c r="B229" s="157" t="s">
        <v>742</v>
      </c>
      <c r="C229" s="91" t="s">
        <v>32</v>
      </c>
      <c r="D229" s="90">
        <v>187.58</v>
      </c>
    </row>
    <row r="230" spans="1:4">
      <c r="A230" s="90">
        <v>83624</v>
      </c>
      <c r="B230" s="157" t="s">
        <v>743</v>
      </c>
      <c r="C230" s="91" t="s">
        <v>32</v>
      </c>
      <c r="D230" s="90">
        <v>132.15</v>
      </c>
    </row>
    <row r="231" spans="1:4">
      <c r="A231" s="90">
        <v>83626</v>
      </c>
      <c r="B231" s="157" t="s">
        <v>744</v>
      </c>
      <c r="C231" s="91" t="s">
        <v>32</v>
      </c>
      <c r="D231" s="90">
        <v>104.44</v>
      </c>
    </row>
    <row r="232" spans="1:4">
      <c r="A232" s="90">
        <v>83627</v>
      </c>
      <c r="B232" s="157" t="s">
        <v>745</v>
      </c>
      <c r="C232" s="91" t="s">
        <v>243</v>
      </c>
      <c r="D232" s="90">
        <v>367.32</v>
      </c>
    </row>
    <row r="233" spans="1:4">
      <c r="A233" s="90">
        <v>83724</v>
      </c>
      <c r="B233" s="157" t="s">
        <v>746</v>
      </c>
      <c r="C233" s="91" t="s">
        <v>33</v>
      </c>
      <c r="D233" s="90">
        <v>1.38</v>
      </c>
    </row>
    <row r="234" spans="1:4">
      <c r="A234" s="90">
        <v>83725</v>
      </c>
      <c r="B234" s="157" t="s">
        <v>747</v>
      </c>
      <c r="C234" s="91" t="s">
        <v>33</v>
      </c>
      <c r="D234" s="90">
        <v>0.89</v>
      </c>
    </row>
    <row r="235" spans="1:4">
      <c r="A235" s="90">
        <v>83726</v>
      </c>
      <c r="B235" s="157" t="s">
        <v>748</v>
      </c>
      <c r="C235" s="91" t="s">
        <v>33</v>
      </c>
      <c r="D235" s="90">
        <v>0.66</v>
      </c>
    </row>
    <row r="236" spans="1:4">
      <c r="A236" s="90">
        <v>97127</v>
      </c>
      <c r="B236" s="157" t="s">
        <v>22673</v>
      </c>
      <c r="C236" s="91" t="s">
        <v>32</v>
      </c>
      <c r="D236" s="90">
        <v>3.51</v>
      </c>
    </row>
    <row r="237" spans="1:4">
      <c r="A237" s="90">
        <v>97128</v>
      </c>
      <c r="B237" s="157" t="s">
        <v>22674</v>
      </c>
      <c r="C237" s="91" t="s">
        <v>32</v>
      </c>
      <c r="D237" s="90">
        <v>6.92</v>
      </c>
    </row>
    <row r="238" spans="1:4">
      <c r="A238" s="90">
        <v>97129</v>
      </c>
      <c r="B238" s="157" t="s">
        <v>22675</v>
      </c>
      <c r="C238" s="91" t="s">
        <v>32</v>
      </c>
      <c r="D238" s="90">
        <v>8.52</v>
      </c>
    </row>
    <row r="239" spans="1:4">
      <c r="A239" s="90">
        <v>97130</v>
      </c>
      <c r="B239" s="157" t="s">
        <v>22676</v>
      </c>
      <c r="C239" s="91" t="s">
        <v>32</v>
      </c>
      <c r="D239" s="90">
        <v>10.1</v>
      </c>
    </row>
    <row r="240" spans="1:4">
      <c r="A240" s="90">
        <v>97131</v>
      </c>
      <c r="B240" s="157" t="s">
        <v>22677</v>
      </c>
      <c r="C240" s="91" t="s">
        <v>32</v>
      </c>
      <c r="D240" s="90">
        <v>11.7</v>
      </c>
    </row>
    <row r="241" spans="1:4">
      <c r="A241" s="90">
        <v>97132</v>
      </c>
      <c r="B241" s="157" t="s">
        <v>22678</v>
      </c>
      <c r="C241" s="91" t="s">
        <v>32</v>
      </c>
      <c r="D241" s="90">
        <v>13.27</v>
      </c>
    </row>
    <row r="242" spans="1:4">
      <c r="A242" s="90">
        <v>97133</v>
      </c>
      <c r="B242" s="157" t="s">
        <v>22679</v>
      </c>
      <c r="C242" s="91" t="s">
        <v>32</v>
      </c>
      <c r="D242" s="90">
        <v>16.46</v>
      </c>
    </row>
    <row r="243" spans="1:4">
      <c r="A243" s="90">
        <v>97134</v>
      </c>
      <c r="B243" s="157" t="s">
        <v>22680</v>
      </c>
      <c r="C243" s="91" t="s">
        <v>32</v>
      </c>
      <c r="D243" s="90">
        <v>1.57</v>
      </c>
    </row>
    <row r="244" spans="1:4">
      <c r="A244" s="90">
        <v>97135</v>
      </c>
      <c r="B244" s="157" t="s">
        <v>22681</v>
      </c>
      <c r="C244" s="91" t="s">
        <v>32</v>
      </c>
      <c r="D244" s="90">
        <v>3.49</v>
      </c>
    </row>
    <row r="245" spans="1:4">
      <c r="A245" s="90">
        <v>97136</v>
      </c>
      <c r="B245" s="157" t="s">
        <v>22682</v>
      </c>
      <c r="C245" s="91" t="s">
        <v>32</v>
      </c>
      <c r="D245" s="90">
        <v>4.29</v>
      </c>
    </row>
    <row r="246" spans="1:4">
      <c r="A246" s="90">
        <v>97137</v>
      </c>
      <c r="B246" s="157" t="s">
        <v>22683</v>
      </c>
      <c r="C246" s="91" t="s">
        <v>32</v>
      </c>
      <c r="D246" s="90">
        <v>5.0999999999999996</v>
      </c>
    </row>
    <row r="247" spans="1:4">
      <c r="A247" s="90">
        <v>97138</v>
      </c>
      <c r="B247" s="157" t="s">
        <v>22684</v>
      </c>
      <c r="C247" s="91" t="s">
        <v>32</v>
      </c>
      <c r="D247" s="90">
        <v>5.9</v>
      </c>
    </row>
    <row r="248" spans="1:4">
      <c r="A248" s="90">
        <v>97139</v>
      </c>
      <c r="B248" s="157" t="s">
        <v>22685</v>
      </c>
      <c r="C248" s="91" t="s">
        <v>32</v>
      </c>
      <c r="D248" s="90">
        <v>6.69</v>
      </c>
    </row>
    <row r="249" spans="1:4">
      <c r="A249" s="90">
        <v>97140</v>
      </c>
      <c r="B249" s="157" t="s">
        <v>22686</v>
      </c>
      <c r="C249" s="91" t="s">
        <v>32</v>
      </c>
      <c r="D249" s="90">
        <v>8.3000000000000007</v>
      </c>
    </row>
    <row r="250" spans="1:4">
      <c r="A250" s="90">
        <v>83520</v>
      </c>
      <c r="B250" s="157" t="s">
        <v>749</v>
      </c>
      <c r="C250" s="91" t="s">
        <v>243</v>
      </c>
      <c r="D250" s="90">
        <v>66.37</v>
      </c>
    </row>
    <row r="251" spans="1:4">
      <c r="A251" s="90">
        <v>83531</v>
      </c>
      <c r="B251" s="157" t="s">
        <v>750</v>
      </c>
      <c r="C251" s="91" t="s">
        <v>243</v>
      </c>
      <c r="D251" s="90">
        <v>272.43</v>
      </c>
    </row>
    <row r="252" spans="1:4">
      <c r="A252" s="90">
        <v>83535</v>
      </c>
      <c r="B252" s="157" t="s">
        <v>751</v>
      </c>
      <c r="C252" s="91" t="s">
        <v>243</v>
      </c>
      <c r="D252" s="90">
        <v>225.83</v>
      </c>
    </row>
    <row r="253" spans="1:4">
      <c r="A253" s="90">
        <v>92235</v>
      </c>
      <c r="B253" s="157" t="s">
        <v>752</v>
      </c>
      <c r="C253" s="91" t="s">
        <v>28</v>
      </c>
      <c r="D253" s="90">
        <v>46.96</v>
      </c>
    </row>
    <row r="254" spans="1:4">
      <c r="A254" s="90">
        <v>93206</v>
      </c>
      <c r="B254" s="157" t="s">
        <v>753</v>
      </c>
      <c r="C254" s="91" t="s">
        <v>28</v>
      </c>
      <c r="D254" s="90">
        <v>724.31</v>
      </c>
    </row>
    <row r="255" spans="1:4">
      <c r="A255" s="90">
        <v>93207</v>
      </c>
      <c r="B255" s="157" t="s">
        <v>754</v>
      </c>
      <c r="C255" s="91" t="s">
        <v>28</v>
      </c>
      <c r="D255" s="90">
        <v>712.34</v>
      </c>
    </row>
    <row r="256" spans="1:4">
      <c r="A256" s="90">
        <v>93208</v>
      </c>
      <c r="B256" s="157" t="s">
        <v>755</v>
      </c>
      <c r="C256" s="91" t="s">
        <v>28</v>
      </c>
      <c r="D256" s="90">
        <v>557.51</v>
      </c>
    </row>
    <row r="257" spans="1:4">
      <c r="A257" s="90">
        <v>93209</v>
      </c>
      <c r="B257" s="157" t="s">
        <v>756</v>
      </c>
      <c r="C257" s="91" t="s">
        <v>28</v>
      </c>
      <c r="D257" s="90">
        <v>580.64</v>
      </c>
    </row>
    <row r="258" spans="1:4">
      <c r="A258" s="90">
        <v>93210</v>
      </c>
      <c r="B258" s="157" t="s">
        <v>757</v>
      </c>
      <c r="C258" s="91" t="s">
        <v>28</v>
      </c>
      <c r="D258" s="90">
        <v>355.95</v>
      </c>
    </row>
    <row r="259" spans="1:4">
      <c r="A259" s="90">
        <v>93211</v>
      </c>
      <c r="B259" s="157" t="s">
        <v>758</v>
      </c>
      <c r="C259" s="91" t="s">
        <v>28</v>
      </c>
      <c r="D259" s="90">
        <v>355.66</v>
      </c>
    </row>
    <row r="260" spans="1:4">
      <c r="A260" s="90">
        <v>93212</v>
      </c>
      <c r="B260" s="157" t="s">
        <v>759</v>
      </c>
      <c r="C260" s="91" t="s">
        <v>28</v>
      </c>
      <c r="D260" s="90">
        <v>638.04</v>
      </c>
    </row>
    <row r="261" spans="1:4">
      <c r="A261" s="90">
        <v>93213</v>
      </c>
      <c r="B261" s="157" t="s">
        <v>760</v>
      </c>
      <c r="C261" s="91" t="s">
        <v>28</v>
      </c>
      <c r="D261" s="90">
        <v>649.92999999999995</v>
      </c>
    </row>
    <row r="262" spans="1:4">
      <c r="A262" s="90">
        <v>93214</v>
      </c>
      <c r="B262" s="157" t="s">
        <v>761</v>
      </c>
      <c r="C262" s="91" t="s">
        <v>243</v>
      </c>
      <c r="D262" s="160">
        <v>4750.93</v>
      </c>
    </row>
    <row r="263" spans="1:4">
      <c r="A263" s="90">
        <v>93243</v>
      </c>
      <c r="B263" s="157" t="s">
        <v>22687</v>
      </c>
      <c r="C263" s="91" t="s">
        <v>243</v>
      </c>
      <c r="D263" s="160">
        <v>7113.03</v>
      </c>
    </row>
    <row r="264" spans="1:4">
      <c r="A264" s="90">
        <v>93582</v>
      </c>
      <c r="B264" s="157" t="s">
        <v>762</v>
      </c>
      <c r="C264" s="91" t="s">
        <v>28</v>
      </c>
      <c r="D264" s="90">
        <v>175.27</v>
      </c>
    </row>
    <row r="265" spans="1:4">
      <c r="A265" s="90">
        <v>93583</v>
      </c>
      <c r="B265" s="157" t="s">
        <v>763</v>
      </c>
      <c r="C265" s="91" t="s">
        <v>28</v>
      </c>
      <c r="D265" s="90">
        <v>283.83</v>
      </c>
    </row>
    <row r="266" spans="1:4">
      <c r="A266" s="90">
        <v>93584</v>
      </c>
      <c r="B266" s="157" t="s">
        <v>764</v>
      </c>
      <c r="C266" s="91" t="s">
        <v>28</v>
      </c>
      <c r="D266" s="90">
        <v>565.58000000000004</v>
      </c>
    </row>
    <row r="267" spans="1:4">
      <c r="A267" s="90">
        <v>93585</v>
      </c>
      <c r="B267" s="157" t="s">
        <v>765</v>
      </c>
      <c r="C267" s="91" t="s">
        <v>28</v>
      </c>
      <c r="D267" s="90">
        <v>797.29</v>
      </c>
    </row>
    <row r="268" spans="1:4">
      <c r="A268" s="90">
        <v>98441</v>
      </c>
      <c r="B268" s="157" t="s">
        <v>22688</v>
      </c>
      <c r="C268" s="91" t="s">
        <v>28</v>
      </c>
      <c r="D268" s="90">
        <v>97.27</v>
      </c>
    </row>
    <row r="269" spans="1:4">
      <c r="A269" s="90">
        <v>98442</v>
      </c>
      <c r="B269" s="157" t="s">
        <v>22689</v>
      </c>
      <c r="C269" s="91" t="s">
        <v>28</v>
      </c>
      <c r="D269" s="90">
        <v>99.53</v>
      </c>
    </row>
    <row r="270" spans="1:4">
      <c r="A270" s="90">
        <v>98443</v>
      </c>
      <c r="B270" s="157" t="s">
        <v>22690</v>
      </c>
      <c r="C270" s="91" t="s">
        <v>28</v>
      </c>
      <c r="D270" s="90">
        <v>85.43</v>
      </c>
    </row>
    <row r="271" spans="1:4">
      <c r="A271" s="90">
        <v>98444</v>
      </c>
      <c r="B271" s="157" t="s">
        <v>22691</v>
      </c>
      <c r="C271" s="91" t="s">
        <v>28</v>
      </c>
      <c r="D271" s="90">
        <v>87.04</v>
      </c>
    </row>
    <row r="272" spans="1:4">
      <c r="A272" s="90">
        <v>98445</v>
      </c>
      <c r="B272" s="157" t="s">
        <v>22692</v>
      </c>
      <c r="C272" s="91" t="s">
        <v>28</v>
      </c>
      <c r="D272" s="90">
        <v>116.4</v>
      </c>
    </row>
    <row r="273" spans="1:4">
      <c r="A273" s="90">
        <v>98446</v>
      </c>
      <c r="B273" s="157" t="s">
        <v>22693</v>
      </c>
      <c r="C273" s="91" t="s">
        <v>28</v>
      </c>
      <c r="D273" s="90">
        <v>148.86000000000001</v>
      </c>
    </row>
    <row r="274" spans="1:4">
      <c r="A274" s="90">
        <v>98447</v>
      </c>
      <c r="B274" s="157" t="s">
        <v>22694</v>
      </c>
      <c r="C274" s="91" t="s">
        <v>28</v>
      </c>
      <c r="D274" s="90">
        <v>99.98</v>
      </c>
    </row>
    <row r="275" spans="1:4">
      <c r="A275" s="90">
        <v>98448</v>
      </c>
      <c r="B275" s="157" t="s">
        <v>22695</v>
      </c>
      <c r="C275" s="91" t="s">
        <v>28</v>
      </c>
      <c r="D275" s="90">
        <v>125.27</v>
      </c>
    </row>
    <row r="276" spans="1:4">
      <c r="A276" s="90">
        <v>98449</v>
      </c>
      <c r="B276" s="157" t="s">
        <v>22696</v>
      </c>
      <c r="C276" s="91" t="s">
        <v>28</v>
      </c>
      <c r="D276" s="90">
        <v>115</v>
      </c>
    </row>
    <row r="277" spans="1:4">
      <c r="A277" s="90">
        <v>98450</v>
      </c>
      <c r="B277" s="157" t="s">
        <v>22697</v>
      </c>
      <c r="C277" s="91" t="s">
        <v>28</v>
      </c>
      <c r="D277" s="90">
        <v>118.29</v>
      </c>
    </row>
    <row r="278" spans="1:4">
      <c r="A278" s="90">
        <v>98451</v>
      </c>
      <c r="B278" s="157" t="s">
        <v>22698</v>
      </c>
      <c r="C278" s="91" t="s">
        <v>28</v>
      </c>
      <c r="D278" s="90">
        <v>101.21</v>
      </c>
    </row>
    <row r="279" spans="1:4">
      <c r="A279" s="90">
        <v>98452</v>
      </c>
      <c r="B279" s="157" t="s">
        <v>22699</v>
      </c>
      <c r="C279" s="91" t="s">
        <v>28</v>
      </c>
      <c r="D279" s="90">
        <v>103.21</v>
      </c>
    </row>
    <row r="280" spans="1:4">
      <c r="A280" s="90">
        <v>98453</v>
      </c>
      <c r="B280" s="157" t="s">
        <v>22700</v>
      </c>
      <c r="C280" s="91" t="s">
        <v>28</v>
      </c>
      <c r="D280" s="90">
        <v>137.97</v>
      </c>
    </row>
    <row r="281" spans="1:4">
      <c r="A281" s="90">
        <v>98454</v>
      </c>
      <c r="B281" s="157" t="s">
        <v>22701</v>
      </c>
      <c r="C281" s="91" t="s">
        <v>28</v>
      </c>
      <c r="D281" s="90">
        <v>179.84</v>
      </c>
    </row>
    <row r="282" spans="1:4">
      <c r="A282" s="90">
        <v>98455</v>
      </c>
      <c r="B282" s="157" t="s">
        <v>22702</v>
      </c>
      <c r="C282" s="91" t="s">
        <v>28</v>
      </c>
      <c r="D282" s="90">
        <v>119.6</v>
      </c>
    </row>
    <row r="283" spans="1:4">
      <c r="A283" s="90">
        <v>98456</v>
      </c>
      <c r="B283" s="157" t="s">
        <v>22703</v>
      </c>
      <c r="C283" s="91" t="s">
        <v>28</v>
      </c>
      <c r="D283" s="90">
        <v>153.63999999999999</v>
      </c>
    </row>
    <row r="284" spans="1:4">
      <c r="A284" s="90">
        <v>98458</v>
      </c>
      <c r="B284" s="157" t="s">
        <v>22704</v>
      </c>
      <c r="C284" s="91" t="s">
        <v>28</v>
      </c>
      <c r="D284" s="90">
        <v>93.48</v>
      </c>
    </row>
    <row r="285" spans="1:4">
      <c r="A285" s="90">
        <v>98459</v>
      </c>
      <c r="B285" s="157" t="s">
        <v>22705</v>
      </c>
      <c r="C285" s="91" t="s">
        <v>28</v>
      </c>
      <c r="D285" s="90">
        <v>87.19</v>
      </c>
    </row>
    <row r="286" spans="1:4">
      <c r="A286" s="90">
        <v>98460</v>
      </c>
      <c r="B286" s="157" t="s">
        <v>22706</v>
      </c>
      <c r="C286" s="91" t="s">
        <v>28</v>
      </c>
      <c r="D286" s="90">
        <v>78.400000000000006</v>
      </c>
    </row>
    <row r="287" spans="1:4">
      <c r="A287" s="90">
        <v>98461</v>
      </c>
      <c r="B287" s="157" t="s">
        <v>22707</v>
      </c>
      <c r="C287" s="91" t="s">
        <v>243</v>
      </c>
      <c r="D287" s="160">
        <v>4189.43</v>
      </c>
    </row>
    <row r="288" spans="1:4">
      <c r="A288" s="90">
        <v>98462</v>
      </c>
      <c r="B288" s="157" t="s">
        <v>22708</v>
      </c>
      <c r="C288" s="91" t="s">
        <v>243</v>
      </c>
      <c r="D288" s="160">
        <v>6113.5</v>
      </c>
    </row>
    <row r="289" spans="1:4">
      <c r="A289" s="159" t="s">
        <v>257</v>
      </c>
      <c r="B289" s="157" t="s">
        <v>766</v>
      </c>
      <c r="C289" s="91" t="s">
        <v>28</v>
      </c>
      <c r="D289" s="90">
        <v>300.88</v>
      </c>
    </row>
    <row r="290" spans="1:4">
      <c r="A290" s="90">
        <v>5631</v>
      </c>
      <c r="B290" s="157" t="s">
        <v>767</v>
      </c>
      <c r="C290" s="91" t="s">
        <v>67</v>
      </c>
      <c r="D290" s="90">
        <v>128.88999999999999</v>
      </c>
    </row>
    <row r="291" spans="1:4">
      <c r="A291" s="90">
        <v>5678</v>
      </c>
      <c r="B291" s="157" t="s">
        <v>768</v>
      </c>
      <c r="C291" s="91" t="s">
        <v>67</v>
      </c>
      <c r="D291" s="90">
        <v>97.53</v>
      </c>
    </row>
    <row r="292" spans="1:4">
      <c r="A292" s="90">
        <v>5680</v>
      </c>
      <c r="B292" s="157" t="s">
        <v>769</v>
      </c>
      <c r="C292" s="91" t="s">
        <v>67</v>
      </c>
      <c r="D292" s="90">
        <v>90.63</v>
      </c>
    </row>
    <row r="293" spans="1:4">
      <c r="A293" s="90">
        <v>5684</v>
      </c>
      <c r="B293" s="157" t="s">
        <v>770</v>
      </c>
      <c r="C293" s="91" t="s">
        <v>67</v>
      </c>
      <c r="D293" s="90">
        <v>93.8</v>
      </c>
    </row>
    <row r="294" spans="1:4">
      <c r="A294" s="90">
        <v>5689</v>
      </c>
      <c r="B294" s="157" t="s">
        <v>771</v>
      </c>
      <c r="C294" s="91" t="s">
        <v>67</v>
      </c>
      <c r="D294" s="90">
        <v>3.33</v>
      </c>
    </row>
    <row r="295" spans="1:4">
      <c r="A295" s="90">
        <v>5795</v>
      </c>
      <c r="B295" s="157" t="s">
        <v>772</v>
      </c>
      <c r="C295" s="91" t="s">
        <v>67</v>
      </c>
      <c r="D295" s="90">
        <v>17.86</v>
      </c>
    </row>
    <row r="296" spans="1:4">
      <c r="A296" s="90">
        <v>5811</v>
      </c>
      <c r="B296" s="157" t="s">
        <v>773</v>
      </c>
      <c r="C296" s="91" t="s">
        <v>67</v>
      </c>
      <c r="D296" s="90">
        <v>165.17</v>
      </c>
    </row>
    <row r="297" spans="1:4">
      <c r="A297" s="90">
        <v>5823</v>
      </c>
      <c r="B297" s="157" t="s">
        <v>774</v>
      </c>
      <c r="C297" s="91" t="s">
        <v>67</v>
      </c>
      <c r="D297" s="90">
        <v>167.88</v>
      </c>
    </row>
    <row r="298" spans="1:4">
      <c r="A298" s="90">
        <v>5824</v>
      </c>
      <c r="B298" s="157" t="s">
        <v>775</v>
      </c>
      <c r="C298" s="91" t="s">
        <v>67</v>
      </c>
      <c r="D298" s="90">
        <v>132.29</v>
      </c>
    </row>
    <row r="299" spans="1:4">
      <c r="A299" s="90">
        <v>5835</v>
      </c>
      <c r="B299" s="157" t="s">
        <v>776</v>
      </c>
      <c r="C299" s="91" t="s">
        <v>67</v>
      </c>
      <c r="D299" s="90">
        <v>224.74</v>
      </c>
    </row>
    <row r="300" spans="1:4">
      <c r="A300" s="90">
        <v>5839</v>
      </c>
      <c r="B300" s="157" t="s">
        <v>777</v>
      </c>
      <c r="C300" s="91" t="s">
        <v>67</v>
      </c>
      <c r="D300" s="90">
        <v>4.92</v>
      </c>
    </row>
    <row r="301" spans="1:4">
      <c r="A301" s="90">
        <v>5843</v>
      </c>
      <c r="B301" s="157" t="s">
        <v>778</v>
      </c>
      <c r="C301" s="91" t="s">
        <v>67</v>
      </c>
      <c r="D301" s="90">
        <v>101.12</v>
      </c>
    </row>
    <row r="302" spans="1:4">
      <c r="A302" s="90">
        <v>5847</v>
      </c>
      <c r="B302" s="157" t="s">
        <v>779</v>
      </c>
      <c r="C302" s="91" t="s">
        <v>67</v>
      </c>
      <c r="D302" s="90">
        <v>169.77</v>
      </c>
    </row>
    <row r="303" spans="1:4">
      <c r="A303" s="90">
        <v>5851</v>
      </c>
      <c r="B303" s="157" t="s">
        <v>780</v>
      </c>
      <c r="C303" s="91" t="s">
        <v>67</v>
      </c>
      <c r="D303" s="90">
        <v>160.47999999999999</v>
      </c>
    </row>
    <row r="304" spans="1:4">
      <c r="A304" s="90">
        <v>5855</v>
      </c>
      <c r="B304" s="157" t="s">
        <v>781</v>
      </c>
      <c r="C304" s="91" t="s">
        <v>67</v>
      </c>
      <c r="D304" s="90">
        <v>410.75</v>
      </c>
    </row>
    <row r="305" spans="1:4">
      <c r="A305" s="90">
        <v>5863</v>
      </c>
      <c r="B305" s="157" t="s">
        <v>782</v>
      </c>
      <c r="C305" s="91" t="s">
        <v>67</v>
      </c>
      <c r="D305" s="90">
        <v>11.63</v>
      </c>
    </row>
    <row r="306" spans="1:4">
      <c r="A306" s="90">
        <v>5867</v>
      </c>
      <c r="B306" s="157" t="s">
        <v>783</v>
      </c>
      <c r="C306" s="91" t="s">
        <v>67</v>
      </c>
      <c r="D306" s="90">
        <v>91.95</v>
      </c>
    </row>
    <row r="307" spans="1:4">
      <c r="A307" s="90">
        <v>5875</v>
      </c>
      <c r="B307" s="157" t="s">
        <v>784</v>
      </c>
      <c r="C307" s="91" t="s">
        <v>67</v>
      </c>
      <c r="D307" s="90">
        <v>89.62</v>
      </c>
    </row>
    <row r="308" spans="1:4">
      <c r="A308" s="90">
        <v>5879</v>
      </c>
      <c r="B308" s="157" t="s">
        <v>785</v>
      </c>
      <c r="C308" s="91" t="s">
        <v>67</v>
      </c>
      <c r="D308" s="90">
        <v>77.28</v>
      </c>
    </row>
    <row r="309" spans="1:4">
      <c r="A309" s="90">
        <v>5882</v>
      </c>
      <c r="B309" s="157" t="s">
        <v>786</v>
      </c>
      <c r="C309" s="91" t="s">
        <v>67</v>
      </c>
      <c r="D309" s="90">
        <v>76.69</v>
      </c>
    </row>
    <row r="310" spans="1:4">
      <c r="A310" s="90">
        <v>5890</v>
      </c>
      <c r="B310" s="157" t="s">
        <v>787</v>
      </c>
      <c r="C310" s="91" t="s">
        <v>67</v>
      </c>
      <c r="D310" s="90">
        <v>133.19</v>
      </c>
    </row>
    <row r="311" spans="1:4">
      <c r="A311" s="90">
        <v>5894</v>
      </c>
      <c r="B311" s="157" t="s">
        <v>788</v>
      </c>
      <c r="C311" s="91" t="s">
        <v>67</v>
      </c>
      <c r="D311" s="90">
        <v>130.75</v>
      </c>
    </row>
    <row r="312" spans="1:4">
      <c r="A312" s="90">
        <v>5901</v>
      </c>
      <c r="B312" s="157" t="s">
        <v>789</v>
      </c>
      <c r="C312" s="91" t="s">
        <v>67</v>
      </c>
      <c r="D312" s="90">
        <v>166.74</v>
      </c>
    </row>
    <row r="313" spans="1:4">
      <c r="A313" s="90">
        <v>5909</v>
      </c>
      <c r="B313" s="157" t="s">
        <v>790</v>
      </c>
      <c r="C313" s="91" t="s">
        <v>67</v>
      </c>
      <c r="D313" s="90">
        <v>20.85</v>
      </c>
    </row>
    <row r="314" spans="1:4">
      <c r="A314" s="90">
        <v>5921</v>
      </c>
      <c r="B314" s="157" t="s">
        <v>791</v>
      </c>
      <c r="C314" s="91" t="s">
        <v>67</v>
      </c>
      <c r="D314" s="90">
        <v>2.6</v>
      </c>
    </row>
    <row r="315" spans="1:4">
      <c r="A315" s="90">
        <v>5928</v>
      </c>
      <c r="B315" s="157" t="s">
        <v>792</v>
      </c>
      <c r="C315" s="91" t="s">
        <v>67</v>
      </c>
      <c r="D315" s="90">
        <v>139.32</v>
      </c>
    </row>
    <row r="316" spans="1:4">
      <c r="A316" s="90">
        <v>5932</v>
      </c>
      <c r="B316" s="157" t="s">
        <v>793</v>
      </c>
      <c r="C316" s="91" t="s">
        <v>67</v>
      </c>
      <c r="D316" s="90">
        <v>145.65</v>
      </c>
    </row>
    <row r="317" spans="1:4">
      <c r="A317" s="90">
        <v>5940</v>
      </c>
      <c r="B317" s="157" t="s">
        <v>794</v>
      </c>
      <c r="C317" s="91" t="s">
        <v>67</v>
      </c>
      <c r="D317" s="90">
        <v>133.69999999999999</v>
      </c>
    </row>
    <row r="318" spans="1:4">
      <c r="A318" s="90">
        <v>5944</v>
      </c>
      <c r="B318" s="157" t="s">
        <v>795</v>
      </c>
      <c r="C318" s="91" t="s">
        <v>67</v>
      </c>
      <c r="D318" s="90">
        <v>186.66</v>
      </c>
    </row>
    <row r="319" spans="1:4">
      <c r="A319" s="90">
        <v>5953</v>
      </c>
      <c r="B319" s="157" t="s">
        <v>796</v>
      </c>
      <c r="C319" s="91" t="s">
        <v>67</v>
      </c>
      <c r="D319" s="90">
        <v>34.99</v>
      </c>
    </row>
    <row r="320" spans="1:4">
      <c r="A320" s="90">
        <v>6259</v>
      </c>
      <c r="B320" s="157" t="s">
        <v>797</v>
      </c>
      <c r="C320" s="91" t="s">
        <v>67</v>
      </c>
      <c r="D320" s="90">
        <v>138.38</v>
      </c>
    </row>
    <row r="321" spans="1:4">
      <c r="A321" s="90">
        <v>6879</v>
      </c>
      <c r="B321" s="157" t="s">
        <v>798</v>
      </c>
      <c r="C321" s="91" t="s">
        <v>67</v>
      </c>
      <c r="D321" s="90">
        <v>130.57</v>
      </c>
    </row>
    <row r="322" spans="1:4">
      <c r="A322" s="90">
        <v>7030</v>
      </c>
      <c r="B322" s="157" t="s">
        <v>799</v>
      </c>
      <c r="C322" s="91" t="s">
        <v>67</v>
      </c>
      <c r="D322" s="90">
        <v>163.63</v>
      </c>
    </row>
    <row r="323" spans="1:4">
      <c r="A323" s="90">
        <v>7042</v>
      </c>
      <c r="B323" s="157" t="s">
        <v>800</v>
      </c>
      <c r="C323" s="91" t="s">
        <v>67</v>
      </c>
      <c r="D323" s="90">
        <v>4.92</v>
      </c>
    </row>
    <row r="324" spans="1:4">
      <c r="A324" s="90">
        <v>7049</v>
      </c>
      <c r="B324" s="157" t="s">
        <v>801</v>
      </c>
      <c r="C324" s="91" t="s">
        <v>67</v>
      </c>
      <c r="D324" s="90">
        <v>130.54</v>
      </c>
    </row>
    <row r="325" spans="1:4">
      <c r="A325" s="90">
        <v>67826</v>
      </c>
      <c r="B325" s="157" t="s">
        <v>802</v>
      </c>
      <c r="C325" s="91" t="s">
        <v>67</v>
      </c>
      <c r="D325" s="90">
        <v>141.87</v>
      </c>
    </row>
    <row r="326" spans="1:4">
      <c r="A326" s="90">
        <v>73417</v>
      </c>
      <c r="B326" s="157" t="s">
        <v>803</v>
      </c>
      <c r="C326" s="91" t="s">
        <v>67</v>
      </c>
      <c r="D326" s="90">
        <v>106.53</v>
      </c>
    </row>
    <row r="327" spans="1:4">
      <c r="A327" s="90">
        <v>73436</v>
      </c>
      <c r="B327" s="157" t="s">
        <v>804</v>
      </c>
      <c r="C327" s="91" t="s">
        <v>67</v>
      </c>
      <c r="D327" s="90">
        <v>128.25</v>
      </c>
    </row>
    <row r="328" spans="1:4">
      <c r="A328" s="90">
        <v>73467</v>
      </c>
      <c r="B328" s="157" t="s">
        <v>805</v>
      </c>
      <c r="C328" s="91" t="s">
        <v>67</v>
      </c>
      <c r="D328" s="90">
        <v>135.13</v>
      </c>
    </row>
    <row r="329" spans="1:4">
      <c r="A329" s="90">
        <v>73536</v>
      </c>
      <c r="B329" s="157" t="s">
        <v>806</v>
      </c>
      <c r="C329" s="91" t="s">
        <v>67</v>
      </c>
      <c r="D329" s="90">
        <v>4.13</v>
      </c>
    </row>
    <row r="330" spans="1:4">
      <c r="A330" s="90">
        <v>83362</v>
      </c>
      <c r="B330" s="157" t="s">
        <v>807</v>
      </c>
      <c r="C330" s="91" t="s">
        <v>67</v>
      </c>
      <c r="D330" s="90">
        <v>170.61</v>
      </c>
    </row>
    <row r="331" spans="1:4">
      <c r="A331" s="90">
        <v>83765</v>
      </c>
      <c r="B331" s="157" t="s">
        <v>247</v>
      </c>
      <c r="C331" s="91" t="s">
        <v>67</v>
      </c>
      <c r="D331" s="90">
        <v>60.14</v>
      </c>
    </row>
    <row r="332" spans="1:4">
      <c r="A332" s="90">
        <v>87445</v>
      </c>
      <c r="B332" s="157" t="s">
        <v>808</v>
      </c>
      <c r="C332" s="91" t="s">
        <v>67</v>
      </c>
      <c r="D332" s="90">
        <v>2.98</v>
      </c>
    </row>
    <row r="333" spans="1:4">
      <c r="A333" s="90">
        <v>88386</v>
      </c>
      <c r="B333" s="157" t="s">
        <v>809</v>
      </c>
      <c r="C333" s="91" t="s">
        <v>67</v>
      </c>
      <c r="D333" s="90">
        <v>3.94</v>
      </c>
    </row>
    <row r="334" spans="1:4">
      <c r="A334" s="90">
        <v>88393</v>
      </c>
      <c r="B334" s="157" t="s">
        <v>810</v>
      </c>
      <c r="C334" s="91" t="s">
        <v>67</v>
      </c>
      <c r="D334" s="90">
        <v>5.5</v>
      </c>
    </row>
    <row r="335" spans="1:4">
      <c r="A335" s="90">
        <v>88399</v>
      </c>
      <c r="B335" s="157" t="s">
        <v>811</v>
      </c>
      <c r="C335" s="91" t="s">
        <v>67</v>
      </c>
      <c r="D335" s="90">
        <v>2.8</v>
      </c>
    </row>
    <row r="336" spans="1:4">
      <c r="A336" s="90">
        <v>88418</v>
      </c>
      <c r="B336" s="157" t="s">
        <v>812</v>
      </c>
      <c r="C336" s="91" t="s">
        <v>67</v>
      </c>
      <c r="D336" s="90">
        <v>11.46</v>
      </c>
    </row>
    <row r="337" spans="1:4">
      <c r="A337" s="90">
        <v>88433</v>
      </c>
      <c r="B337" s="157" t="s">
        <v>813</v>
      </c>
      <c r="C337" s="91" t="s">
        <v>67</v>
      </c>
      <c r="D337" s="90">
        <v>13.89</v>
      </c>
    </row>
    <row r="338" spans="1:4">
      <c r="A338" s="90">
        <v>88830</v>
      </c>
      <c r="B338" s="157" t="s">
        <v>21537</v>
      </c>
      <c r="C338" s="91" t="s">
        <v>67</v>
      </c>
      <c r="D338" s="90">
        <v>1.47</v>
      </c>
    </row>
    <row r="339" spans="1:4">
      <c r="A339" s="90">
        <v>88843</v>
      </c>
      <c r="B339" s="157" t="s">
        <v>814</v>
      </c>
      <c r="C339" s="91" t="s">
        <v>67</v>
      </c>
      <c r="D339" s="90">
        <v>135.30000000000001</v>
      </c>
    </row>
    <row r="340" spans="1:4">
      <c r="A340" s="90">
        <v>88907</v>
      </c>
      <c r="B340" s="157" t="s">
        <v>815</v>
      </c>
      <c r="C340" s="91" t="s">
        <v>67</v>
      </c>
      <c r="D340" s="90">
        <v>156.25</v>
      </c>
    </row>
    <row r="341" spans="1:4">
      <c r="A341" s="90">
        <v>89021</v>
      </c>
      <c r="B341" s="157" t="s">
        <v>22091</v>
      </c>
      <c r="C341" s="91" t="s">
        <v>67</v>
      </c>
      <c r="D341" s="90">
        <v>2.14</v>
      </c>
    </row>
    <row r="342" spans="1:4">
      <c r="A342" s="90">
        <v>89028</v>
      </c>
      <c r="B342" s="157" t="s">
        <v>816</v>
      </c>
      <c r="C342" s="91" t="s">
        <v>67</v>
      </c>
      <c r="D342" s="90">
        <v>151.41999999999999</v>
      </c>
    </row>
    <row r="343" spans="1:4">
      <c r="A343" s="90">
        <v>89032</v>
      </c>
      <c r="B343" s="157" t="s">
        <v>817</v>
      </c>
      <c r="C343" s="91" t="s">
        <v>67</v>
      </c>
      <c r="D343" s="90">
        <v>120.72</v>
      </c>
    </row>
    <row r="344" spans="1:4">
      <c r="A344" s="90">
        <v>89035</v>
      </c>
      <c r="B344" s="157" t="s">
        <v>818</v>
      </c>
      <c r="C344" s="91" t="s">
        <v>67</v>
      </c>
      <c r="D344" s="90">
        <v>77.28</v>
      </c>
    </row>
    <row r="345" spans="1:4">
      <c r="A345" s="90">
        <v>89225</v>
      </c>
      <c r="B345" s="157" t="s">
        <v>819</v>
      </c>
      <c r="C345" s="91" t="s">
        <v>67</v>
      </c>
      <c r="D345" s="90">
        <v>3.85</v>
      </c>
    </row>
    <row r="346" spans="1:4">
      <c r="A346" s="90">
        <v>89234</v>
      </c>
      <c r="B346" s="157" t="s">
        <v>820</v>
      </c>
      <c r="C346" s="91" t="s">
        <v>67</v>
      </c>
      <c r="D346" s="90">
        <v>344.91</v>
      </c>
    </row>
    <row r="347" spans="1:4">
      <c r="A347" s="90">
        <v>89242</v>
      </c>
      <c r="B347" s="157" t="s">
        <v>821</v>
      </c>
      <c r="C347" s="91" t="s">
        <v>67</v>
      </c>
      <c r="D347" s="90">
        <v>809.53</v>
      </c>
    </row>
    <row r="348" spans="1:4">
      <c r="A348" s="90">
        <v>89250</v>
      </c>
      <c r="B348" s="157" t="s">
        <v>822</v>
      </c>
      <c r="C348" s="91" t="s">
        <v>67</v>
      </c>
      <c r="D348" s="90">
        <v>678.99</v>
      </c>
    </row>
    <row r="349" spans="1:4">
      <c r="A349" s="90">
        <v>89257</v>
      </c>
      <c r="B349" s="157" t="s">
        <v>823</v>
      </c>
      <c r="C349" s="91" t="s">
        <v>67</v>
      </c>
      <c r="D349" s="90">
        <v>194.62</v>
      </c>
    </row>
    <row r="350" spans="1:4">
      <c r="A350" s="90">
        <v>89272</v>
      </c>
      <c r="B350" s="157" t="s">
        <v>116</v>
      </c>
      <c r="C350" s="91" t="s">
        <v>67</v>
      </c>
      <c r="D350" s="90">
        <v>155.49</v>
      </c>
    </row>
    <row r="351" spans="1:4">
      <c r="A351" s="90">
        <v>89278</v>
      </c>
      <c r="B351" s="157" t="s">
        <v>824</v>
      </c>
      <c r="C351" s="91" t="s">
        <v>67</v>
      </c>
      <c r="D351" s="90">
        <v>6.92</v>
      </c>
    </row>
    <row r="352" spans="1:4">
      <c r="A352" s="90">
        <v>89843</v>
      </c>
      <c r="B352" s="157" t="s">
        <v>825</v>
      </c>
      <c r="C352" s="91" t="s">
        <v>67</v>
      </c>
      <c r="D352" s="90">
        <v>152.9</v>
      </c>
    </row>
    <row r="353" spans="1:4">
      <c r="A353" s="90">
        <v>89876</v>
      </c>
      <c r="B353" s="157" t="s">
        <v>826</v>
      </c>
      <c r="C353" s="91" t="s">
        <v>67</v>
      </c>
      <c r="D353" s="90">
        <v>212.29</v>
      </c>
    </row>
    <row r="354" spans="1:4">
      <c r="A354" s="90">
        <v>89883</v>
      </c>
      <c r="B354" s="157" t="s">
        <v>827</v>
      </c>
      <c r="C354" s="91" t="s">
        <v>67</v>
      </c>
      <c r="D354" s="90">
        <v>236.22</v>
      </c>
    </row>
    <row r="355" spans="1:4">
      <c r="A355" s="90">
        <v>90586</v>
      </c>
      <c r="B355" s="157" t="s">
        <v>79</v>
      </c>
      <c r="C355" s="91" t="s">
        <v>67</v>
      </c>
      <c r="D355" s="90">
        <v>1.55</v>
      </c>
    </row>
    <row r="356" spans="1:4">
      <c r="A356" s="90">
        <v>90625</v>
      </c>
      <c r="B356" s="157" t="s">
        <v>828</v>
      </c>
      <c r="C356" s="91" t="s">
        <v>67</v>
      </c>
      <c r="D356" s="90">
        <v>5.24</v>
      </c>
    </row>
    <row r="357" spans="1:4">
      <c r="A357" s="90">
        <v>90631</v>
      </c>
      <c r="B357" s="157" t="s">
        <v>829</v>
      </c>
      <c r="C357" s="91" t="s">
        <v>67</v>
      </c>
      <c r="D357" s="90">
        <v>84.31</v>
      </c>
    </row>
    <row r="358" spans="1:4">
      <c r="A358" s="90">
        <v>90637</v>
      </c>
      <c r="B358" s="157" t="s">
        <v>830</v>
      </c>
      <c r="C358" s="91" t="s">
        <v>67</v>
      </c>
      <c r="D358" s="90">
        <v>11.03</v>
      </c>
    </row>
    <row r="359" spans="1:4">
      <c r="A359" s="90">
        <v>90643</v>
      </c>
      <c r="B359" s="157" t="s">
        <v>831</v>
      </c>
      <c r="C359" s="91" t="s">
        <v>67</v>
      </c>
      <c r="D359" s="90">
        <v>13.8</v>
      </c>
    </row>
    <row r="360" spans="1:4">
      <c r="A360" s="90">
        <v>90650</v>
      </c>
      <c r="B360" s="157" t="s">
        <v>832</v>
      </c>
      <c r="C360" s="91" t="s">
        <v>67</v>
      </c>
      <c r="D360" s="90">
        <v>9.61</v>
      </c>
    </row>
    <row r="361" spans="1:4">
      <c r="A361" s="90">
        <v>90656</v>
      </c>
      <c r="B361" s="157" t="s">
        <v>833</v>
      </c>
      <c r="C361" s="91" t="s">
        <v>67</v>
      </c>
      <c r="D361" s="90">
        <v>10.98</v>
      </c>
    </row>
    <row r="362" spans="1:4">
      <c r="A362" s="90">
        <v>90662</v>
      </c>
      <c r="B362" s="157" t="s">
        <v>834</v>
      </c>
      <c r="C362" s="91" t="s">
        <v>67</v>
      </c>
      <c r="D362" s="90">
        <v>11.39</v>
      </c>
    </row>
    <row r="363" spans="1:4">
      <c r="A363" s="90">
        <v>90668</v>
      </c>
      <c r="B363" s="157" t="s">
        <v>835</v>
      </c>
      <c r="C363" s="91" t="s">
        <v>67</v>
      </c>
      <c r="D363" s="90">
        <v>16.8</v>
      </c>
    </row>
    <row r="364" spans="1:4">
      <c r="A364" s="90">
        <v>90674</v>
      </c>
      <c r="B364" s="157" t="s">
        <v>836</v>
      </c>
      <c r="C364" s="91" t="s">
        <v>67</v>
      </c>
      <c r="D364" s="90">
        <v>400.72</v>
      </c>
    </row>
    <row r="365" spans="1:4">
      <c r="A365" s="90">
        <v>90680</v>
      </c>
      <c r="B365" s="157" t="s">
        <v>837</v>
      </c>
      <c r="C365" s="91" t="s">
        <v>67</v>
      </c>
      <c r="D365" s="90">
        <v>223.23</v>
      </c>
    </row>
    <row r="366" spans="1:4">
      <c r="A366" s="90">
        <v>90686</v>
      </c>
      <c r="B366" s="157" t="s">
        <v>838</v>
      </c>
      <c r="C366" s="91" t="s">
        <v>67</v>
      </c>
      <c r="D366" s="90">
        <v>128.78</v>
      </c>
    </row>
    <row r="367" spans="1:4">
      <c r="A367" s="90">
        <v>90692</v>
      </c>
      <c r="B367" s="157" t="s">
        <v>839</v>
      </c>
      <c r="C367" s="91" t="s">
        <v>67</v>
      </c>
      <c r="D367" s="90">
        <v>79.05</v>
      </c>
    </row>
    <row r="368" spans="1:4">
      <c r="A368" s="90">
        <v>90964</v>
      </c>
      <c r="B368" s="157" t="s">
        <v>840</v>
      </c>
      <c r="C368" s="91" t="s">
        <v>67</v>
      </c>
      <c r="D368" s="90">
        <v>16.07</v>
      </c>
    </row>
    <row r="369" spans="1:4">
      <c r="A369" s="90">
        <v>90972</v>
      </c>
      <c r="B369" s="157" t="s">
        <v>841</v>
      </c>
      <c r="C369" s="91" t="s">
        <v>67</v>
      </c>
      <c r="D369" s="90">
        <v>45.25</v>
      </c>
    </row>
    <row r="370" spans="1:4">
      <c r="A370" s="90">
        <v>90979</v>
      </c>
      <c r="B370" s="157" t="s">
        <v>842</v>
      </c>
      <c r="C370" s="91" t="s">
        <v>67</v>
      </c>
      <c r="D370" s="90">
        <v>117</v>
      </c>
    </row>
    <row r="371" spans="1:4">
      <c r="A371" s="90">
        <v>90991</v>
      </c>
      <c r="B371" s="157" t="s">
        <v>843</v>
      </c>
      <c r="C371" s="91" t="s">
        <v>67</v>
      </c>
      <c r="D371" s="90">
        <v>125.91</v>
      </c>
    </row>
    <row r="372" spans="1:4">
      <c r="A372" s="90">
        <v>90999</v>
      </c>
      <c r="B372" s="157" t="s">
        <v>844</v>
      </c>
      <c r="C372" s="91" t="s">
        <v>67</v>
      </c>
      <c r="D372" s="90">
        <v>60.32</v>
      </c>
    </row>
    <row r="373" spans="1:4">
      <c r="A373" s="90">
        <v>91031</v>
      </c>
      <c r="B373" s="157" t="s">
        <v>845</v>
      </c>
      <c r="C373" s="91" t="s">
        <v>67</v>
      </c>
      <c r="D373" s="90">
        <v>162.78</v>
      </c>
    </row>
    <row r="374" spans="1:4">
      <c r="A374" s="90">
        <v>91277</v>
      </c>
      <c r="B374" s="157" t="s">
        <v>220</v>
      </c>
      <c r="C374" s="91" t="s">
        <v>67</v>
      </c>
      <c r="D374" s="90">
        <v>5.43</v>
      </c>
    </row>
    <row r="375" spans="1:4">
      <c r="A375" s="90">
        <v>91283</v>
      </c>
      <c r="B375" s="157" t="s">
        <v>846</v>
      </c>
      <c r="C375" s="91" t="s">
        <v>67</v>
      </c>
      <c r="D375" s="90">
        <v>10.33</v>
      </c>
    </row>
    <row r="376" spans="1:4">
      <c r="A376" s="90">
        <v>91386</v>
      </c>
      <c r="B376" s="157" t="s">
        <v>847</v>
      </c>
      <c r="C376" s="91" t="s">
        <v>67</v>
      </c>
      <c r="D376" s="90">
        <v>170.05</v>
      </c>
    </row>
    <row r="377" spans="1:4">
      <c r="A377" s="90">
        <v>91533</v>
      </c>
      <c r="B377" s="157" t="s">
        <v>848</v>
      </c>
      <c r="C377" s="91" t="s">
        <v>67</v>
      </c>
      <c r="D377" s="90">
        <v>23.81</v>
      </c>
    </row>
    <row r="378" spans="1:4">
      <c r="A378" s="90">
        <v>91634</v>
      </c>
      <c r="B378" s="157" t="s">
        <v>849</v>
      </c>
      <c r="C378" s="91" t="s">
        <v>67</v>
      </c>
      <c r="D378" s="90">
        <v>123.14</v>
      </c>
    </row>
    <row r="379" spans="1:4">
      <c r="A379" s="90">
        <v>91645</v>
      </c>
      <c r="B379" s="157" t="s">
        <v>850</v>
      </c>
      <c r="C379" s="91" t="s">
        <v>67</v>
      </c>
      <c r="D379" s="90">
        <v>260.11</v>
      </c>
    </row>
    <row r="380" spans="1:4">
      <c r="A380" s="90">
        <v>91692</v>
      </c>
      <c r="B380" s="157" t="s">
        <v>851</v>
      </c>
      <c r="C380" s="91" t="s">
        <v>67</v>
      </c>
      <c r="D380" s="90">
        <v>21.39</v>
      </c>
    </row>
    <row r="381" spans="1:4">
      <c r="A381" s="90">
        <v>92043</v>
      </c>
      <c r="B381" s="157" t="s">
        <v>852</v>
      </c>
      <c r="C381" s="91" t="s">
        <v>67</v>
      </c>
      <c r="D381" s="90">
        <v>8.39</v>
      </c>
    </row>
    <row r="382" spans="1:4">
      <c r="A382" s="90">
        <v>92106</v>
      </c>
      <c r="B382" s="157" t="s">
        <v>853</v>
      </c>
      <c r="C382" s="91" t="s">
        <v>67</v>
      </c>
      <c r="D382" s="90">
        <v>172.35</v>
      </c>
    </row>
    <row r="383" spans="1:4">
      <c r="A383" s="90">
        <v>92112</v>
      </c>
      <c r="B383" s="157" t="s">
        <v>854</v>
      </c>
      <c r="C383" s="91" t="s">
        <v>67</v>
      </c>
      <c r="D383" s="90">
        <v>2.2000000000000002</v>
      </c>
    </row>
    <row r="384" spans="1:4">
      <c r="A384" s="90">
        <v>92118</v>
      </c>
      <c r="B384" s="157" t="s">
        <v>855</v>
      </c>
      <c r="C384" s="91" t="s">
        <v>67</v>
      </c>
      <c r="D384" s="90">
        <v>0.15</v>
      </c>
    </row>
    <row r="385" spans="1:4">
      <c r="A385" s="90">
        <v>92138</v>
      </c>
      <c r="B385" s="157" t="s">
        <v>856</v>
      </c>
      <c r="C385" s="91" t="s">
        <v>67</v>
      </c>
      <c r="D385" s="90">
        <v>120.8</v>
      </c>
    </row>
    <row r="386" spans="1:4">
      <c r="A386" s="90">
        <v>92145</v>
      </c>
      <c r="B386" s="157" t="s">
        <v>857</v>
      </c>
      <c r="C386" s="91" t="s">
        <v>67</v>
      </c>
      <c r="D386" s="90">
        <v>90.64</v>
      </c>
    </row>
    <row r="387" spans="1:4">
      <c r="A387" s="90">
        <v>92242</v>
      </c>
      <c r="B387" s="157" t="s">
        <v>858</v>
      </c>
      <c r="C387" s="91" t="s">
        <v>67</v>
      </c>
      <c r="D387" s="90">
        <v>228.02</v>
      </c>
    </row>
    <row r="388" spans="1:4">
      <c r="A388" s="90">
        <v>92716</v>
      </c>
      <c r="B388" s="157" t="s">
        <v>859</v>
      </c>
      <c r="C388" s="91" t="s">
        <v>67</v>
      </c>
      <c r="D388" s="90">
        <v>21.85</v>
      </c>
    </row>
    <row r="389" spans="1:4">
      <c r="A389" s="90">
        <v>92960</v>
      </c>
      <c r="B389" s="157" t="s">
        <v>860</v>
      </c>
      <c r="C389" s="91" t="s">
        <v>67</v>
      </c>
      <c r="D389" s="90">
        <v>11.74</v>
      </c>
    </row>
    <row r="390" spans="1:4">
      <c r="A390" s="90">
        <v>92966</v>
      </c>
      <c r="B390" s="157" t="s">
        <v>861</v>
      </c>
      <c r="C390" s="91" t="s">
        <v>67</v>
      </c>
      <c r="D390" s="90">
        <v>17.93</v>
      </c>
    </row>
    <row r="391" spans="1:4">
      <c r="A391" s="90">
        <v>93224</v>
      </c>
      <c r="B391" s="157" t="s">
        <v>862</v>
      </c>
      <c r="C391" s="91" t="s">
        <v>67</v>
      </c>
      <c r="D391" s="90">
        <v>580.42999999999995</v>
      </c>
    </row>
    <row r="392" spans="1:4">
      <c r="A392" s="90">
        <v>93233</v>
      </c>
      <c r="B392" s="157" t="s">
        <v>863</v>
      </c>
      <c r="C392" s="91" t="s">
        <v>67</v>
      </c>
      <c r="D392" s="90">
        <v>4.33</v>
      </c>
    </row>
    <row r="393" spans="1:4">
      <c r="A393" s="90">
        <v>93272</v>
      </c>
      <c r="B393" s="157" t="s">
        <v>864</v>
      </c>
      <c r="C393" s="91" t="s">
        <v>67</v>
      </c>
      <c r="D393" s="90">
        <v>77.900000000000006</v>
      </c>
    </row>
    <row r="394" spans="1:4">
      <c r="A394" s="90">
        <v>93281</v>
      </c>
      <c r="B394" s="157" t="s">
        <v>130</v>
      </c>
      <c r="C394" s="91" t="s">
        <v>67</v>
      </c>
      <c r="D394" s="90">
        <v>19.16</v>
      </c>
    </row>
    <row r="395" spans="1:4">
      <c r="A395" s="90">
        <v>93287</v>
      </c>
      <c r="B395" s="157" t="s">
        <v>865</v>
      </c>
      <c r="C395" s="91" t="s">
        <v>67</v>
      </c>
      <c r="D395" s="90">
        <v>350.15</v>
      </c>
    </row>
    <row r="396" spans="1:4">
      <c r="A396" s="90">
        <v>93402</v>
      </c>
      <c r="B396" s="157" t="s">
        <v>866</v>
      </c>
      <c r="C396" s="91" t="s">
        <v>67</v>
      </c>
      <c r="D396" s="90">
        <v>137</v>
      </c>
    </row>
    <row r="397" spans="1:4">
      <c r="A397" s="90">
        <v>93408</v>
      </c>
      <c r="B397" s="157" t="s">
        <v>22092</v>
      </c>
      <c r="C397" s="91" t="s">
        <v>67</v>
      </c>
      <c r="D397" s="90">
        <v>62.97</v>
      </c>
    </row>
    <row r="398" spans="1:4">
      <c r="A398" s="90">
        <v>93415</v>
      </c>
      <c r="B398" s="157" t="s">
        <v>867</v>
      </c>
      <c r="C398" s="91" t="s">
        <v>67</v>
      </c>
      <c r="D398" s="90">
        <v>9.14</v>
      </c>
    </row>
    <row r="399" spans="1:4">
      <c r="A399" s="90">
        <v>93421</v>
      </c>
      <c r="B399" s="157" t="s">
        <v>868</v>
      </c>
      <c r="C399" s="91" t="s">
        <v>67</v>
      </c>
      <c r="D399" s="90">
        <v>41.83</v>
      </c>
    </row>
    <row r="400" spans="1:4">
      <c r="A400" s="90">
        <v>93427</v>
      </c>
      <c r="B400" s="157" t="s">
        <v>869</v>
      </c>
      <c r="C400" s="91" t="s">
        <v>67</v>
      </c>
      <c r="D400" s="90">
        <v>96.58</v>
      </c>
    </row>
    <row r="401" spans="1:4">
      <c r="A401" s="90">
        <v>93433</v>
      </c>
      <c r="B401" s="157" t="s">
        <v>870</v>
      </c>
      <c r="C401" s="91" t="s">
        <v>67</v>
      </c>
      <c r="D401" s="160">
        <v>1992.67</v>
      </c>
    </row>
    <row r="402" spans="1:4">
      <c r="A402" s="90">
        <v>93439</v>
      </c>
      <c r="B402" s="157" t="s">
        <v>871</v>
      </c>
      <c r="C402" s="91" t="s">
        <v>67</v>
      </c>
      <c r="D402" s="90">
        <v>99.4</v>
      </c>
    </row>
    <row r="403" spans="1:4">
      <c r="A403" s="90">
        <v>95121</v>
      </c>
      <c r="B403" s="157" t="s">
        <v>872</v>
      </c>
      <c r="C403" s="91" t="s">
        <v>67</v>
      </c>
      <c r="D403" s="90">
        <v>210.82</v>
      </c>
    </row>
    <row r="404" spans="1:4">
      <c r="A404" s="90">
        <v>95127</v>
      </c>
      <c r="B404" s="157" t="s">
        <v>873</v>
      </c>
      <c r="C404" s="91" t="s">
        <v>67</v>
      </c>
      <c r="D404" s="90">
        <v>130.05000000000001</v>
      </c>
    </row>
    <row r="405" spans="1:4">
      <c r="A405" s="90">
        <v>95133</v>
      </c>
      <c r="B405" s="157" t="s">
        <v>874</v>
      </c>
      <c r="C405" s="91" t="s">
        <v>67</v>
      </c>
      <c r="D405" s="90">
        <v>103.28</v>
      </c>
    </row>
    <row r="406" spans="1:4">
      <c r="A406" s="90">
        <v>95139</v>
      </c>
      <c r="B406" s="157" t="s">
        <v>875</v>
      </c>
      <c r="C406" s="91" t="s">
        <v>67</v>
      </c>
      <c r="D406" s="90">
        <v>0.06</v>
      </c>
    </row>
    <row r="407" spans="1:4">
      <c r="A407" s="90">
        <v>95212</v>
      </c>
      <c r="B407" s="157" t="s">
        <v>876</v>
      </c>
      <c r="C407" s="91" t="s">
        <v>67</v>
      </c>
      <c r="D407" s="90">
        <v>84.97</v>
      </c>
    </row>
    <row r="408" spans="1:4">
      <c r="A408" s="90">
        <v>95218</v>
      </c>
      <c r="B408" s="157" t="s">
        <v>877</v>
      </c>
      <c r="C408" s="91" t="s">
        <v>67</v>
      </c>
      <c r="D408" s="90">
        <v>19.22</v>
      </c>
    </row>
    <row r="409" spans="1:4">
      <c r="A409" s="90">
        <v>95258</v>
      </c>
      <c r="B409" s="157" t="s">
        <v>878</v>
      </c>
      <c r="C409" s="91" t="s">
        <v>67</v>
      </c>
      <c r="D409" s="90">
        <v>17.649999999999999</v>
      </c>
    </row>
    <row r="410" spans="1:4">
      <c r="A410" s="90">
        <v>95264</v>
      </c>
      <c r="B410" s="157" t="s">
        <v>879</v>
      </c>
      <c r="C410" s="91" t="s">
        <v>67</v>
      </c>
      <c r="D410" s="90">
        <v>3.7</v>
      </c>
    </row>
    <row r="411" spans="1:4">
      <c r="A411" s="90">
        <v>95270</v>
      </c>
      <c r="B411" s="157" t="s">
        <v>880</v>
      </c>
      <c r="C411" s="91" t="s">
        <v>67</v>
      </c>
      <c r="D411" s="90">
        <v>5.01</v>
      </c>
    </row>
    <row r="412" spans="1:4">
      <c r="A412" s="90">
        <v>95276</v>
      </c>
      <c r="B412" s="157" t="s">
        <v>223</v>
      </c>
      <c r="C412" s="91" t="s">
        <v>67</v>
      </c>
      <c r="D412" s="90">
        <v>3.23</v>
      </c>
    </row>
    <row r="413" spans="1:4">
      <c r="A413" s="90">
        <v>95282</v>
      </c>
      <c r="B413" s="157" t="s">
        <v>881</v>
      </c>
      <c r="C413" s="91" t="s">
        <v>67</v>
      </c>
      <c r="D413" s="90">
        <v>4.99</v>
      </c>
    </row>
    <row r="414" spans="1:4">
      <c r="A414" s="90">
        <v>95620</v>
      </c>
      <c r="B414" s="157" t="s">
        <v>882</v>
      </c>
      <c r="C414" s="91" t="s">
        <v>67</v>
      </c>
      <c r="D414" s="90">
        <v>17.329999999999998</v>
      </c>
    </row>
    <row r="415" spans="1:4">
      <c r="A415" s="90">
        <v>95631</v>
      </c>
      <c r="B415" s="157" t="s">
        <v>883</v>
      </c>
      <c r="C415" s="91" t="s">
        <v>67</v>
      </c>
      <c r="D415" s="90">
        <v>134.77000000000001</v>
      </c>
    </row>
    <row r="416" spans="1:4">
      <c r="A416" s="90">
        <v>95702</v>
      </c>
      <c r="B416" s="157" t="s">
        <v>884</v>
      </c>
      <c r="C416" s="91" t="s">
        <v>67</v>
      </c>
      <c r="D416" s="90">
        <v>26.99</v>
      </c>
    </row>
    <row r="417" spans="1:4">
      <c r="A417" s="90">
        <v>95708</v>
      </c>
      <c r="B417" s="157" t="s">
        <v>22093</v>
      </c>
      <c r="C417" s="91" t="s">
        <v>67</v>
      </c>
      <c r="D417" s="90">
        <v>100.89</v>
      </c>
    </row>
    <row r="418" spans="1:4">
      <c r="A418" s="90">
        <v>95714</v>
      </c>
      <c r="B418" s="157" t="s">
        <v>885</v>
      </c>
      <c r="C418" s="91" t="s">
        <v>67</v>
      </c>
      <c r="D418" s="90">
        <v>159.47999999999999</v>
      </c>
    </row>
    <row r="419" spans="1:4">
      <c r="A419" s="90">
        <v>95720</v>
      </c>
      <c r="B419" s="157" t="s">
        <v>886</v>
      </c>
      <c r="C419" s="91" t="s">
        <v>67</v>
      </c>
      <c r="D419" s="90">
        <v>157.13</v>
      </c>
    </row>
    <row r="420" spans="1:4">
      <c r="A420" s="90">
        <v>95872</v>
      </c>
      <c r="B420" s="157" t="s">
        <v>887</v>
      </c>
      <c r="C420" s="91" t="s">
        <v>67</v>
      </c>
      <c r="D420" s="90">
        <v>164.03</v>
      </c>
    </row>
    <row r="421" spans="1:4">
      <c r="A421" s="90">
        <v>96013</v>
      </c>
      <c r="B421" s="157" t="s">
        <v>888</v>
      </c>
      <c r="C421" s="91" t="s">
        <v>67</v>
      </c>
      <c r="D421" s="90">
        <v>105.52</v>
      </c>
    </row>
    <row r="422" spans="1:4">
      <c r="A422" s="90">
        <v>96020</v>
      </c>
      <c r="B422" s="157" t="s">
        <v>889</v>
      </c>
      <c r="C422" s="91" t="s">
        <v>67</v>
      </c>
      <c r="D422" s="90">
        <v>105.27</v>
      </c>
    </row>
    <row r="423" spans="1:4">
      <c r="A423" s="90">
        <v>96028</v>
      </c>
      <c r="B423" s="157" t="s">
        <v>890</v>
      </c>
      <c r="C423" s="91" t="s">
        <v>67</v>
      </c>
      <c r="D423" s="90">
        <v>81.430000000000007</v>
      </c>
    </row>
    <row r="424" spans="1:4">
      <c r="A424" s="90">
        <v>96035</v>
      </c>
      <c r="B424" s="157" t="s">
        <v>891</v>
      </c>
      <c r="C424" s="91" t="s">
        <v>67</v>
      </c>
      <c r="D424" s="90">
        <v>177.6</v>
      </c>
    </row>
    <row r="425" spans="1:4">
      <c r="A425" s="90">
        <v>96157</v>
      </c>
      <c r="B425" s="157" t="s">
        <v>892</v>
      </c>
      <c r="C425" s="91" t="s">
        <v>67</v>
      </c>
      <c r="D425" s="90">
        <v>81.680000000000007</v>
      </c>
    </row>
    <row r="426" spans="1:4">
      <c r="A426" s="90">
        <v>96158</v>
      </c>
      <c r="B426" s="157" t="s">
        <v>893</v>
      </c>
      <c r="C426" s="91" t="s">
        <v>67</v>
      </c>
      <c r="D426" s="90">
        <v>85.91</v>
      </c>
    </row>
    <row r="427" spans="1:4">
      <c r="A427" s="90">
        <v>96245</v>
      </c>
      <c r="B427" s="157" t="s">
        <v>894</v>
      </c>
      <c r="C427" s="91" t="s">
        <v>67</v>
      </c>
      <c r="D427" s="90">
        <v>74.13</v>
      </c>
    </row>
    <row r="428" spans="1:4">
      <c r="A428" s="90">
        <v>96303</v>
      </c>
      <c r="B428" s="157" t="s">
        <v>895</v>
      </c>
      <c r="C428" s="91" t="s">
        <v>67</v>
      </c>
      <c r="D428" s="90">
        <v>154.13</v>
      </c>
    </row>
    <row r="429" spans="1:4">
      <c r="A429" s="90">
        <v>96309</v>
      </c>
      <c r="B429" s="157" t="s">
        <v>896</v>
      </c>
      <c r="C429" s="91" t="s">
        <v>67</v>
      </c>
      <c r="D429" s="90">
        <v>1.3</v>
      </c>
    </row>
    <row r="430" spans="1:4">
      <c r="A430" s="90">
        <v>96463</v>
      </c>
      <c r="B430" s="157" t="s">
        <v>21538</v>
      </c>
      <c r="C430" s="91" t="s">
        <v>67</v>
      </c>
      <c r="D430" s="90">
        <v>133.77000000000001</v>
      </c>
    </row>
    <row r="431" spans="1:4">
      <c r="A431" s="90">
        <v>98764</v>
      </c>
      <c r="B431" s="157" t="s">
        <v>22709</v>
      </c>
      <c r="C431" s="91" t="s">
        <v>67</v>
      </c>
      <c r="D431" s="90">
        <v>4.07</v>
      </c>
    </row>
    <row r="432" spans="1:4">
      <c r="A432" s="90">
        <v>5632</v>
      </c>
      <c r="B432" s="157" t="s">
        <v>897</v>
      </c>
      <c r="C432" s="91" t="s">
        <v>68</v>
      </c>
      <c r="D432" s="90">
        <v>48.23</v>
      </c>
    </row>
    <row r="433" spans="1:4">
      <c r="A433" s="90">
        <v>5679</v>
      </c>
      <c r="B433" s="157" t="s">
        <v>898</v>
      </c>
      <c r="C433" s="91" t="s">
        <v>68</v>
      </c>
      <c r="D433" s="90">
        <v>37.14</v>
      </c>
    </row>
    <row r="434" spans="1:4">
      <c r="A434" s="90">
        <v>5681</v>
      </c>
      <c r="B434" s="157" t="s">
        <v>899</v>
      </c>
      <c r="C434" s="91" t="s">
        <v>68</v>
      </c>
      <c r="D434" s="90">
        <v>35.380000000000003</v>
      </c>
    </row>
    <row r="435" spans="1:4">
      <c r="A435" s="90">
        <v>5685</v>
      </c>
      <c r="B435" s="157" t="s">
        <v>900</v>
      </c>
      <c r="C435" s="91" t="s">
        <v>68</v>
      </c>
      <c r="D435" s="90">
        <v>35.83</v>
      </c>
    </row>
    <row r="436" spans="1:4">
      <c r="A436" s="90">
        <v>5690</v>
      </c>
      <c r="B436" s="157" t="s">
        <v>22094</v>
      </c>
      <c r="C436" s="91" t="s">
        <v>68</v>
      </c>
      <c r="D436" s="90">
        <v>2.15</v>
      </c>
    </row>
    <row r="437" spans="1:4">
      <c r="A437" s="90">
        <v>5806</v>
      </c>
      <c r="B437" s="157" t="s">
        <v>901</v>
      </c>
      <c r="C437" s="91" t="s">
        <v>68</v>
      </c>
      <c r="D437" s="90">
        <v>0.19</v>
      </c>
    </row>
    <row r="438" spans="1:4">
      <c r="A438" s="90">
        <v>5826</v>
      </c>
      <c r="B438" s="157" t="s">
        <v>902</v>
      </c>
      <c r="C438" s="91" t="s">
        <v>68</v>
      </c>
      <c r="D438" s="90">
        <v>28.06</v>
      </c>
    </row>
    <row r="439" spans="1:4">
      <c r="A439" s="90">
        <v>5829</v>
      </c>
      <c r="B439" s="157" t="s">
        <v>903</v>
      </c>
      <c r="C439" s="91" t="s">
        <v>68</v>
      </c>
      <c r="D439" s="90">
        <v>112.65</v>
      </c>
    </row>
    <row r="440" spans="1:4">
      <c r="A440" s="90">
        <v>5837</v>
      </c>
      <c r="B440" s="157" t="s">
        <v>904</v>
      </c>
      <c r="C440" s="91" t="s">
        <v>68</v>
      </c>
      <c r="D440" s="90">
        <v>90.25</v>
      </c>
    </row>
    <row r="441" spans="1:4">
      <c r="A441" s="90">
        <v>5841</v>
      </c>
      <c r="B441" s="157" t="s">
        <v>905</v>
      </c>
      <c r="C441" s="91" t="s">
        <v>68</v>
      </c>
      <c r="D441" s="90">
        <v>2.46</v>
      </c>
    </row>
    <row r="442" spans="1:4">
      <c r="A442" s="90">
        <v>5845</v>
      </c>
      <c r="B442" s="157" t="s">
        <v>906</v>
      </c>
      <c r="C442" s="91" t="s">
        <v>68</v>
      </c>
      <c r="D442" s="90">
        <v>32.119999999999997</v>
      </c>
    </row>
    <row r="443" spans="1:4">
      <c r="A443" s="90">
        <v>5849</v>
      </c>
      <c r="B443" s="157" t="s">
        <v>907</v>
      </c>
      <c r="C443" s="91" t="s">
        <v>68</v>
      </c>
      <c r="D443" s="90">
        <v>49.79</v>
      </c>
    </row>
    <row r="444" spans="1:4">
      <c r="A444" s="90">
        <v>5853</v>
      </c>
      <c r="B444" s="157" t="s">
        <v>908</v>
      </c>
      <c r="C444" s="91" t="s">
        <v>68</v>
      </c>
      <c r="D444" s="90">
        <v>49.98</v>
      </c>
    </row>
    <row r="445" spans="1:4">
      <c r="A445" s="90">
        <v>5857</v>
      </c>
      <c r="B445" s="157" t="s">
        <v>909</v>
      </c>
      <c r="C445" s="91" t="s">
        <v>68</v>
      </c>
      <c r="D445" s="90">
        <v>118.69</v>
      </c>
    </row>
    <row r="446" spans="1:4">
      <c r="A446" s="90">
        <v>5865</v>
      </c>
      <c r="B446" s="157" t="s">
        <v>910</v>
      </c>
      <c r="C446" s="91" t="s">
        <v>68</v>
      </c>
      <c r="D446" s="90">
        <v>5.84</v>
      </c>
    </row>
    <row r="447" spans="1:4">
      <c r="A447" s="90">
        <v>5869</v>
      </c>
      <c r="B447" s="157" t="s">
        <v>911</v>
      </c>
      <c r="C447" s="91" t="s">
        <v>68</v>
      </c>
      <c r="D447" s="90">
        <v>40.25</v>
      </c>
    </row>
    <row r="448" spans="1:4">
      <c r="A448" s="90">
        <v>5877</v>
      </c>
      <c r="B448" s="157" t="s">
        <v>912</v>
      </c>
      <c r="C448" s="91" t="s">
        <v>68</v>
      </c>
      <c r="D448" s="90">
        <v>36.57</v>
      </c>
    </row>
    <row r="449" spans="1:4">
      <c r="A449" s="90">
        <v>5881</v>
      </c>
      <c r="B449" s="157" t="s">
        <v>913</v>
      </c>
      <c r="C449" s="91" t="s">
        <v>68</v>
      </c>
      <c r="D449" s="90">
        <v>42.92</v>
      </c>
    </row>
    <row r="450" spans="1:4">
      <c r="A450" s="90">
        <v>5884</v>
      </c>
      <c r="B450" s="157" t="s">
        <v>914</v>
      </c>
      <c r="C450" s="91" t="s">
        <v>68</v>
      </c>
      <c r="D450" s="90">
        <v>33.630000000000003</v>
      </c>
    </row>
    <row r="451" spans="1:4">
      <c r="A451" s="90">
        <v>5892</v>
      </c>
      <c r="B451" s="157" t="s">
        <v>915</v>
      </c>
      <c r="C451" s="91" t="s">
        <v>68</v>
      </c>
      <c r="D451" s="90">
        <v>29.31</v>
      </c>
    </row>
    <row r="452" spans="1:4">
      <c r="A452" s="90">
        <v>5896</v>
      </c>
      <c r="B452" s="157" t="s">
        <v>916</v>
      </c>
      <c r="C452" s="91" t="s">
        <v>68</v>
      </c>
      <c r="D452" s="90">
        <v>27.39</v>
      </c>
    </row>
    <row r="453" spans="1:4">
      <c r="A453" s="90">
        <v>5903</v>
      </c>
      <c r="B453" s="157" t="s">
        <v>917</v>
      </c>
      <c r="C453" s="91" t="s">
        <v>68</v>
      </c>
      <c r="D453" s="90">
        <v>34.619999999999997</v>
      </c>
    </row>
    <row r="454" spans="1:4">
      <c r="A454" s="90">
        <v>5911</v>
      </c>
      <c r="B454" s="157" t="s">
        <v>918</v>
      </c>
      <c r="C454" s="91" t="s">
        <v>68</v>
      </c>
      <c r="D454" s="90">
        <v>16.559999999999999</v>
      </c>
    </row>
    <row r="455" spans="1:4">
      <c r="A455" s="90">
        <v>5923</v>
      </c>
      <c r="B455" s="157" t="s">
        <v>919</v>
      </c>
      <c r="C455" s="91" t="s">
        <v>68</v>
      </c>
      <c r="D455" s="90">
        <v>1.68</v>
      </c>
    </row>
    <row r="456" spans="1:4">
      <c r="A456" s="90">
        <v>5930</v>
      </c>
      <c r="B456" s="157" t="s">
        <v>920</v>
      </c>
      <c r="C456" s="91" t="s">
        <v>68</v>
      </c>
      <c r="D456" s="90">
        <v>31.5</v>
      </c>
    </row>
    <row r="457" spans="1:4">
      <c r="A457" s="90">
        <v>5934</v>
      </c>
      <c r="B457" s="157" t="s">
        <v>921</v>
      </c>
      <c r="C457" s="91" t="s">
        <v>68</v>
      </c>
      <c r="D457" s="90">
        <v>51.61</v>
      </c>
    </row>
    <row r="458" spans="1:4">
      <c r="A458" s="90">
        <v>5942</v>
      </c>
      <c r="B458" s="157" t="s">
        <v>922</v>
      </c>
      <c r="C458" s="91" t="s">
        <v>68</v>
      </c>
      <c r="D458" s="90">
        <v>46.45</v>
      </c>
    </row>
    <row r="459" spans="1:4">
      <c r="A459" s="90">
        <v>5946</v>
      </c>
      <c r="B459" s="157" t="s">
        <v>923</v>
      </c>
      <c r="C459" s="91" t="s">
        <v>68</v>
      </c>
      <c r="D459" s="90">
        <v>56.24</v>
      </c>
    </row>
    <row r="460" spans="1:4">
      <c r="A460" s="90">
        <v>5952</v>
      </c>
      <c r="B460" s="157" t="s">
        <v>924</v>
      </c>
      <c r="C460" s="91" t="s">
        <v>68</v>
      </c>
      <c r="D460" s="90">
        <v>16.88</v>
      </c>
    </row>
    <row r="461" spans="1:4">
      <c r="A461" s="90">
        <v>5954</v>
      </c>
      <c r="B461" s="157" t="s">
        <v>925</v>
      </c>
      <c r="C461" s="91" t="s">
        <v>68</v>
      </c>
      <c r="D461" s="90">
        <v>2.4300000000000002</v>
      </c>
    </row>
    <row r="462" spans="1:4">
      <c r="A462" s="90">
        <v>5961</v>
      </c>
      <c r="B462" s="157" t="s">
        <v>926</v>
      </c>
      <c r="C462" s="91" t="s">
        <v>68</v>
      </c>
      <c r="D462" s="90">
        <v>33.06</v>
      </c>
    </row>
    <row r="463" spans="1:4">
      <c r="A463" s="90">
        <v>6260</v>
      </c>
      <c r="B463" s="157" t="s">
        <v>927</v>
      </c>
      <c r="C463" s="91" t="s">
        <v>68</v>
      </c>
      <c r="D463" s="90">
        <v>30.75</v>
      </c>
    </row>
    <row r="464" spans="1:4">
      <c r="A464" s="90">
        <v>6880</v>
      </c>
      <c r="B464" s="157" t="s">
        <v>928</v>
      </c>
      <c r="C464" s="91" t="s">
        <v>68</v>
      </c>
      <c r="D464" s="90">
        <v>46.74</v>
      </c>
    </row>
    <row r="465" spans="1:4">
      <c r="A465" s="90">
        <v>7031</v>
      </c>
      <c r="B465" s="157" t="s">
        <v>929</v>
      </c>
      <c r="C465" s="91" t="s">
        <v>68</v>
      </c>
      <c r="D465" s="90">
        <v>3.8</v>
      </c>
    </row>
    <row r="466" spans="1:4">
      <c r="A466" s="90">
        <v>7043</v>
      </c>
      <c r="B466" s="157" t="s">
        <v>930</v>
      </c>
      <c r="C466" s="91" t="s">
        <v>68</v>
      </c>
      <c r="D466" s="90">
        <v>0.24</v>
      </c>
    </row>
    <row r="467" spans="1:4">
      <c r="A467" s="90">
        <v>7050</v>
      </c>
      <c r="B467" s="157" t="s">
        <v>931</v>
      </c>
      <c r="C467" s="91" t="s">
        <v>68</v>
      </c>
      <c r="D467" s="90">
        <v>43.31</v>
      </c>
    </row>
    <row r="468" spans="1:4">
      <c r="A468" s="90">
        <v>67827</v>
      </c>
      <c r="B468" s="157" t="s">
        <v>932</v>
      </c>
      <c r="C468" s="91" t="s">
        <v>68</v>
      </c>
      <c r="D468" s="90">
        <v>32.28</v>
      </c>
    </row>
    <row r="469" spans="1:4">
      <c r="A469" s="90">
        <v>73395</v>
      </c>
      <c r="B469" s="157" t="s">
        <v>933</v>
      </c>
      <c r="C469" s="91" t="s">
        <v>68</v>
      </c>
      <c r="D469" s="90">
        <v>3.35</v>
      </c>
    </row>
    <row r="470" spans="1:4">
      <c r="A470" s="90">
        <v>83766</v>
      </c>
      <c r="B470" s="157" t="s">
        <v>934</v>
      </c>
      <c r="C470" s="91" t="s">
        <v>68</v>
      </c>
      <c r="D470" s="90">
        <v>24.79</v>
      </c>
    </row>
    <row r="471" spans="1:4">
      <c r="A471" s="90">
        <v>84013</v>
      </c>
      <c r="B471" s="157" t="s">
        <v>935</v>
      </c>
      <c r="C471" s="91" t="s">
        <v>68</v>
      </c>
      <c r="D471" s="90">
        <v>46.99</v>
      </c>
    </row>
    <row r="472" spans="1:4">
      <c r="A472" s="90">
        <v>87446</v>
      </c>
      <c r="B472" s="157" t="s">
        <v>936</v>
      </c>
      <c r="C472" s="91" t="s">
        <v>68</v>
      </c>
      <c r="D472" s="90">
        <v>0.32</v>
      </c>
    </row>
    <row r="473" spans="1:4">
      <c r="A473" s="90">
        <v>88392</v>
      </c>
      <c r="B473" s="157" t="s">
        <v>937</v>
      </c>
      <c r="C473" s="91" t="s">
        <v>68</v>
      </c>
      <c r="D473" s="90">
        <v>0.63</v>
      </c>
    </row>
    <row r="474" spans="1:4">
      <c r="A474" s="90">
        <v>88398</v>
      </c>
      <c r="B474" s="157" t="s">
        <v>938</v>
      </c>
      <c r="C474" s="91" t="s">
        <v>68</v>
      </c>
      <c r="D474" s="90">
        <v>0.75</v>
      </c>
    </row>
    <row r="475" spans="1:4">
      <c r="A475" s="90">
        <v>88404</v>
      </c>
      <c r="B475" s="157" t="s">
        <v>939</v>
      </c>
      <c r="C475" s="91" t="s">
        <v>68</v>
      </c>
      <c r="D475" s="90">
        <v>0.6</v>
      </c>
    </row>
    <row r="476" spans="1:4">
      <c r="A476" s="90">
        <v>88430</v>
      </c>
      <c r="B476" s="157" t="s">
        <v>940</v>
      </c>
      <c r="C476" s="91" t="s">
        <v>68</v>
      </c>
      <c r="D476" s="90">
        <v>3.92</v>
      </c>
    </row>
    <row r="477" spans="1:4">
      <c r="A477" s="90">
        <v>88438</v>
      </c>
      <c r="B477" s="157" t="s">
        <v>941</v>
      </c>
      <c r="C477" s="91" t="s">
        <v>68</v>
      </c>
      <c r="D477" s="90">
        <v>5.2</v>
      </c>
    </row>
    <row r="478" spans="1:4">
      <c r="A478" s="90">
        <v>88831</v>
      </c>
      <c r="B478" s="157" t="s">
        <v>21539</v>
      </c>
      <c r="C478" s="91" t="s">
        <v>68</v>
      </c>
      <c r="D478" s="90">
        <v>0.23</v>
      </c>
    </row>
    <row r="479" spans="1:4">
      <c r="A479" s="90">
        <v>88844</v>
      </c>
      <c r="B479" s="157" t="s">
        <v>942</v>
      </c>
      <c r="C479" s="91" t="s">
        <v>68</v>
      </c>
      <c r="D479" s="90">
        <v>44.17</v>
      </c>
    </row>
    <row r="480" spans="1:4">
      <c r="A480" s="90">
        <v>88908</v>
      </c>
      <c r="B480" s="157" t="s">
        <v>943</v>
      </c>
      <c r="C480" s="91" t="s">
        <v>68</v>
      </c>
      <c r="D480" s="90">
        <v>51.27</v>
      </c>
    </row>
    <row r="481" spans="1:4">
      <c r="A481" s="90">
        <v>89022</v>
      </c>
      <c r="B481" s="157" t="s">
        <v>22095</v>
      </c>
      <c r="C481" s="91" t="s">
        <v>68</v>
      </c>
      <c r="D481" s="90">
        <v>0.27</v>
      </c>
    </row>
    <row r="482" spans="1:4">
      <c r="A482" s="90">
        <v>89027</v>
      </c>
      <c r="B482" s="157" t="s">
        <v>944</v>
      </c>
      <c r="C482" s="91" t="s">
        <v>68</v>
      </c>
      <c r="D482" s="90">
        <v>3.09</v>
      </c>
    </row>
    <row r="483" spans="1:4">
      <c r="A483" s="90">
        <v>89031</v>
      </c>
      <c r="B483" s="157" t="s">
        <v>945</v>
      </c>
      <c r="C483" s="91" t="s">
        <v>68</v>
      </c>
      <c r="D483" s="90">
        <v>43.08</v>
      </c>
    </row>
    <row r="484" spans="1:4">
      <c r="A484" s="90">
        <v>89036</v>
      </c>
      <c r="B484" s="157" t="s">
        <v>946</v>
      </c>
      <c r="C484" s="91" t="s">
        <v>68</v>
      </c>
      <c r="D484" s="90">
        <v>28.82</v>
      </c>
    </row>
    <row r="485" spans="1:4">
      <c r="A485" s="90">
        <v>89218</v>
      </c>
      <c r="B485" s="157" t="s">
        <v>947</v>
      </c>
      <c r="C485" s="91" t="s">
        <v>68</v>
      </c>
      <c r="D485" s="90">
        <v>61.82</v>
      </c>
    </row>
    <row r="486" spans="1:4">
      <c r="A486" s="90">
        <v>89226</v>
      </c>
      <c r="B486" s="157" t="s">
        <v>948</v>
      </c>
      <c r="C486" s="91" t="s">
        <v>68</v>
      </c>
      <c r="D486" s="90">
        <v>0.98</v>
      </c>
    </row>
    <row r="487" spans="1:4">
      <c r="A487" s="90">
        <v>89235</v>
      </c>
      <c r="B487" s="157" t="s">
        <v>949</v>
      </c>
      <c r="C487" s="91" t="s">
        <v>68</v>
      </c>
      <c r="D487" s="90">
        <v>114.71</v>
      </c>
    </row>
    <row r="488" spans="1:4">
      <c r="A488" s="90">
        <v>89243</v>
      </c>
      <c r="B488" s="157" t="s">
        <v>950</v>
      </c>
      <c r="C488" s="91" t="s">
        <v>68</v>
      </c>
      <c r="D488" s="90">
        <v>240.67</v>
      </c>
    </row>
    <row r="489" spans="1:4">
      <c r="A489" s="90">
        <v>89251</v>
      </c>
      <c r="B489" s="157" t="s">
        <v>951</v>
      </c>
      <c r="C489" s="91" t="s">
        <v>68</v>
      </c>
      <c r="D489" s="90">
        <v>211.8</v>
      </c>
    </row>
    <row r="490" spans="1:4">
      <c r="A490" s="90">
        <v>89258</v>
      </c>
      <c r="B490" s="157" t="s">
        <v>952</v>
      </c>
      <c r="C490" s="91" t="s">
        <v>68</v>
      </c>
      <c r="D490" s="90">
        <v>77.64</v>
      </c>
    </row>
    <row r="491" spans="1:4">
      <c r="A491" s="90">
        <v>89273</v>
      </c>
      <c r="B491" s="157" t="s">
        <v>953</v>
      </c>
      <c r="C491" s="91" t="s">
        <v>68</v>
      </c>
      <c r="D491" s="90">
        <v>52.2</v>
      </c>
    </row>
    <row r="492" spans="1:4">
      <c r="A492" s="90">
        <v>89279</v>
      </c>
      <c r="B492" s="157" t="s">
        <v>954</v>
      </c>
      <c r="C492" s="91" t="s">
        <v>68</v>
      </c>
      <c r="D492" s="90">
        <v>1.18</v>
      </c>
    </row>
    <row r="493" spans="1:4">
      <c r="A493" s="90">
        <v>89877</v>
      </c>
      <c r="B493" s="157" t="s">
        <v>955</v>
      </c>
      <c r="C493" s="91" t="s">
        <v>68</v>
      </c>
      <c r="D493" s="90">
        <v>41.82</v>
      </c>
    </row>
    <row r="494" spans="1:4">
      <c r="A494" s="90">
        <v>89884</v>
      </c>
      <c r="B494" s="157" t="s">
        <v>956</v>
      </c>
      <c r="C494" s="91" t="s">
        <v>68</v>
      </c>
      <c r="D494" s="90">
        <v>43.07</v>
      </c>
    </row>
    <row r="495" spans="1:4">
      <c r="A495" s="90">
        <v>90587</v>
      </c>
      <c r="B495" s="157" t="s">
        <v>80</v>
      </c>
      <c r="C495" s="91" t="s">
        <v>68</v>
      </c>
      <c r="D495" s="90">
        <v>0.3</v>
      </c>
    </row>
    <row r="496" spans="1:4">
      <c r="A496" s="90">
        <v>90626</v>
      </c>
      <c r="B496" s="157" t="s">
        <v>957</v>
      </c>
      <c r="C496" s="91" t="s">
        <v>68</v>
      </c>
      <c r="D496" s="90">
        <v>1.27</v>
      </c>
    </row>
    <row r="497" spans="1:4">
      <c r="A497" s="90">
        <v>90632</v>
      </c>
      <c r="B497" s="157" t="s">
        <v>958</v>
      </c>
      <c r="C497" s="91" t="s">
        <v>68</v>
      </c>
      <c r="D497" s="90">
        <v>46.19</v>
      </c>
    </row>
    <row r="498" spans="1:4">
      <c r="A498" s="90">
        <v>90638</v>
      </c>
      <c r="B498" s="157" t="s">
        <v>959</v>
      </c>
      <c r="C498" s="91" t="s">
        <v>68</v>
      </c>
      <c r="D498" s="90">
        <v>3.01</v>
      </c>
    </row>
    <row r="499" spans="1:4">
      <c r="A499" s="90">
        <v>90644</v>
      </c>
      <c r="B499" s="157" t="s">
        <v>960</v>
      </c>
      <c r="C499" s="91" t="s">
        <v>68</v>
      </c>
      <c r="D499" s="90">
        <v>4.5</v>
      </c>
    </row>
    <row r="500" spans="1:4">
      <c r="A500" s="90">
        <v>90651</v>
      </c>
      <c r="B500" s="157" t="s">
        <v>961</v>
      </c>
      <c r="C500" s="91" t="s">
        <v>68</v>
      </c>
      <c r="D500" s="90">
        <v>0.71</v>
      </c>
    </row>
    <row r="501" spans="1:4">
      <c r="A501" s="90">
        <v>90657</v>
      </c>
      <c r="B501" s="157" t="s">
        <v>962</v>
      </c>
      <c r="C501" s="91" t="s">
        <v>68</v>
      </c>
      <c r="D501" s="90">
        <v>2.92</v>
      </c>
    </row>
    <row r="502" spans="1:4">
      <c r="A502" s="90">
        <v>90663</v>
      </c>
      <c r="B502" s="157" t="s">
        <v>963</v>
      </c>
      <c r="C502" s="91" t="s">
        <v>68</v>
      </c>
      <c r="D502" s="90">
        <v>3.14</v>
      </c>
    </row>
    <row r="503" spans="1:4">
      <c r="A503" s="90">
        <v>90669</v>
      </c>
      <c r="B503" s="157" t="s">
        <v>964</v>
      </c>
      <c r="C503" s="91" t="s">
        <v>68</v>
      </c>
      <c r="D503" s="90">
        <v>3.82</v>
      </c>
    </row>
    <row r="504" spans="1:4">
      <c r="A504" s="90">
        <v>90675</v>
      </c>
      <c r="B504" s="157" t="s">
        <v>965</v>
      </c>
      <c r="C504" s="91" t="s">
        <v>68</v>
      </c>
      <c r="D504" s="90">
        <v>145.26</v>
      </c>
    </row>
    <row r="505" spans="1:4">
      <c r="A505" s="90">
        <v>90681</v>
      </c>
      <c r="B505" s="157" t="s">
        <v>966</v>
      </c>
      <c r="C505" s="91" t="s">
        <v>68</v>
      </c>
      <c r="D505" s="90">
        <v>89.46</v>
      </c>
    </row>
    <row r="506" spans="1:4">
      <c r="A506" s="90">
        <v>90687</v>
      </c>
      <c r="B506" s="157" t="s">
        <v>967</v>
      </c>
      <c r="C506" s="91" t="s">
        <v>68</v>
      </c>
      <c r="D506" s="90">
        <v>56.23</v>
      </c>
    </row>
    <row r="507" spans="1:4">
      <c r="A507" s="90">
        <v>90693</v>
      </c>
      <c r="B507" s="157" t="s">
        <v>968</v>
      </c>
      <c r="C507" s="91" t="s">
        <v>68</v>
      </c>
      <c r="D507" s="90">
        <v>38.28</v>
      </c>
    </row>
    <row r="508" spans="1:4">
      <c r="A508" s="90">
        <v>90965</v>
      </c>
      <c r="B508" s="157" t="s">
        <v>969</v>
      </c>
      <c r="C508" s="91" t="s">
        <v>68</v>
      </c>
      <c r="D508" s="90">
        <v>3.27</v>
      </c>
    </row>
    <row r="509" spans="1:4">
      <c r="A509" s="90">
        <v>90973</v>
      </c>
      <c r="B509" s="157" t="s">
        <v>970</v>
      </c>
      <c r="C509" s="91" t="s">
        <v>68</v>
      </c>
      <c r="D509" s="90">
        <v>3.27</v>
      </c>
    </row>
    <row r="510" spans="1:4">
      <c r="A510" s="90">
        <v>90982</v>
      </c>
      <c r="B510" s="157" t="s">
        <v>971</v>
      </c>
      <c r="C510" s="91" t="s">
        <v>68</v>
      </c>
      <c r="D510" s="90">
        <v>8.32</v>
      </c>
    </row>
    <row r="511" spans="1:4">
      <c r="A511" s="90">
        <v>91001</v>
      </c>
      <c r="B511" s="157" t="s">
        <v>972</v>
      </c>
      <c r="C511" s="91" t="s">
        <v>68</v>
      </c>
      <c r="D511" s="90">
        <v>3.88</v>
      </c>
    </row>
    <row r="512" spans="1:4">
      <c r="A512" s="90">
        <v>91032</v>
      </c>
      <c r="B512" s="157" t="s">
        <v>973</v>
      </c>
      <c r="C512" s="91" t="s">
        <v>68</v>
      </c>
      <c r="D512" s="90">
        <v>32.659999999999997</v>
      </c>
    </row>
    <row r="513" spans="1:4">
      <c r="A513" s="90">
        <v>91278</v>
      </c>
      <c r="B513" s="157" t="s">
        <v>221</v>
      </c>
      <c r="C513" s="91" t="s">
        <v>68</v>
      </c>
      <c r="D513" s="90">
        <v>0.84</v>
      </c>
    </row>
    <row r="514" spans="1:4">
      <c r="A514" s="90">
        <v>91285</v>
      </c>
      <c r="B514" s="157" t="s">
        <v>974</v>
      </c>
      <c r="C514" s="91" t="s">
        <v>68</v>
      </c>
      <c r="D514" s="90">
        <v>0.64</v>
      </c>
    </row>
    <row r="515" spans="1:4">
      <c r="A515" s="90">
        <v>91387</v>
      </c>
      <c r="B515" s="157" t="s">
        <v>975</v>
      </c>
      <c r="C515" s="91" t="s">
        <v>68</v>
      </c>
      <c r="D515" s="90">
        <v>35.159999999999997</v>
      </c>
    </row>
    <row r="516" spans="1:4">
      <c r="A516" s="90">
        <v>91395</v>
      </c>
      <c r="B516" s="157" t="s">
        <v>976</v>
      </c>
      <c r="C516" s="91" t="s">
        <v>68</v>
      </c>
      <c r="D516" s="90">
        <v>30.16</v>
      </c>
    </row>
    <row r="517" spans="1:4">
      <c r="A517" s="90">
        <v>91486</v>
      </c>
      <c r="B517" s="157" t="s">
        <v>977</v>
      </c>
      <c r="C517" s="91" t="s">
        <v>68</v>
      </c>
      <c r="D517" s="90">
        <v>35.729999999999997</v>
      </c>
    </row>
    <row r="518" spans="1:4">
      <c r="A518" s="90">
        <v>91534</v>
      </c>
      <c r="B518" s="157" t="s">
        <v>978</v>
      </c>
      <c r="C518" s="91" t="s">
        <v>68</v>
      </c>
      <c r="D518" s="90">
        <v>19.84</v>
      </c>
    </row>
    <row r="519" spans="1:4">
      <c r="A519" s="90">
        <v>91635</v>
      </c>
      <c r="B519" s="157" t="s">
        <v>979</v>
      </c>
      <c r="C519" s="91" t="s">
        <v>68</v>
      </c>
      <c r="D519" s="90">
        <v>30.47</v>
      </c>
    </row>
    <row r="520" spans="1:4">
      <c r="A520" s="90">
        <v>91646</v>
      </c>
      <c r="B520" s="157" t="s">
        <v>980</v>
      </c>
      <c r="C520" s="91" t="s">
        <v>68</v>
      </c>
      <c r="D520" s="90">
        <v>51.15</v>
      </c>
    </row>
    <row r="521" spans="1:4">
      <c r="A521" s="90">
        <v>91693</v>
      </c>
      <c r="B521" s="157" t="s">
        <v>981</v>
      </c>
      <c r="C521" s="91" t="s">
        <v>68</v>
      </c>
      <c r="D521" s="90">
        <v>18.66</v>
      </c>
    </row>
    <row r="522" spans="1:4">
      <c r="A522" s="90">
        <v>92044</v>
      </c>
      <c r="B522" s="157" t="s">
        <v>982</v>
      </c>
      <c r="C522" s="91" t="s">
        <v>68</v>
      </c>
      <c r="D522" s="90">
        <v>4.95</v>
      </c>
    </row>
    <row r="523" spans="1:4">
      <c r="A523" s="90">
        <v>92107</v>
      </c>
      <c r="B523" s="157" t="s">
        <v>983</v>
      </c>
      <c r="C523" s="91" t="s">
        <v>68</v>
      </c>
      <c r="D523" s="90">
        <v>37.090000000000003</v>
      </c>
    </row>
    <row r="524" spans="1:4">
      <c r="A524" s="90">
        <v>92113</v>
      </c>
      <c r="B524" s="157" t="s">
        <v>984</v>
      </c>
      <c r="C524" s="91" t="s">
        <v>68</v>
      </c>
      <c r="D524" s="90">
        <v>0.69</v>
      </c>
    </row>
    <row r="525" spans="1:4">
      <c r="A525" s="90">
        <v>92119</v>
      </c>
      <c r="B525" s="157" t="s">
        <v>985</v>
      </c>
      <c r="C525" s="91" t="s">
        <v>68</v>
      </c>
      <c r="D525" s="90">
        <v>7.0000000000000007E-2</v>
      </c>
    </row>
    <row r="526" spans="1:4">
      <c r="A526" s="90">
        <v>92139</v>
      </c>
      <c r="B526" s="157" t="s">
        <v>986</v>
      </c>
      <c r="C526" s="91" t="s">
        <v>68</v>
      </c>
      <c r="D526" s="90">
        <v>25.63</v>
      </c>
    </row>
    <row r="527" spans="1:4">
      <c r="A527" s="90">
        <v>92146</v>
      </c>
      <c r="B527" s="157" t="s">
        <v>987</v>
      </c>
      <c r="C527" s="91" t="s">
        <v>68</v>
      </c>
      <c r="D527" s="90">
        <v>18.73</v>
      </c>
    </row>
    <row r="528" spans="1:4">
      <c r="A528" s="90">
        <v>92243</v>
      </c>
      <c r="B528" s="157" t="s">
        <v>988</v>
      </c>
      <c r="C528" s="91" t="s">
        <v>68</v>
      </c>
      <c r="D528" s="90">
        <v>43.32</v>
      </c>
    </row>
    <row r="529" spans="1:4">
      <c r="A529" s="90">
        <v>92717</v>
      </c>
      <c r="B529" s="157" t="s">
        <v>989</v>
      </c>
      <c r="C529" s="91" t="s">
        <v>68</v>
      </c>
      <c r="D529" s="90">
        <v>0.27</v>
      </c>
    </row>
    <row r="530" spans="1:4">
      <c r="A530" s="90">
        <v>92961</v>
      </c>
      <c r="B530" s="157" t="s">
        <v>990</v>
      </c>
      <c r="C530" s="91" t="s">
        <v>68</v>
      </c>
      <c r="D530" s="90">
        <v>2.68</v>
      </c>
    </row>
    <row r="531" spans="1:4">
      <c r="A531" s="90">
        <v>92967</v>
      </c>
      <c r="B531" s="157" t="s">
        <v>991</v>
      </c>
      <c r="C531" s="91" t="s">
        <v>68</v>
      </c>
      <c r="D531" s="90">
        <v>16.920000000000002</v>
      </c>
    </row>
    <row r="532" spans="1:4">
      <c r="A532" s="90">
        <v>93225</v>
      </c>
      <c r="B532" s="157" t="s">
        <v>992</v>
      </c>
      <c r="C532" s="91" t="s">
        <v>68</v>
      </c>
      <c r="D532" s="90">
        <v>215.55</v>
      </c>
    </row>
    <row r="533" spans="1:4">
      <c r="A533" s="90">
        <v>93234</v>
      </c>
      <c r="B533" s="157" t="s">
        <v>993</v>
      </c>
      <c r="C533" s="91" t="s">
        <v>68</v>
      </c>
      <c r="D533" s="90">
        <v>0.28999999999999998</v>
      </c>
    </row>
    <row r="534" spans="1:4">
      <c r="A534" s="90">
        <v>93244</v>
      </c>
      <c r="B534" s="157" t="s">
        <v>994</v>
      </c>
      <c r="C534" s="91" t="s">
        <v>68</v>
      </c>
      <c r="D534" s="90">
        <v>36.6</v>
      </c>
    </row>
    <row r="535" spans="1:4">
      <c r="A535" s="90">
        <v>93274</v>
      </c>
      <c r="B535" s="157" t="s">
        <v>995</v>
      </c>
      <c r="C535" s="91" t="s">
        <v>68</v>
      </c>
      <c r="D535" s="90">
        <v>44.9</v>
      </c>
    </row>
    <row r="536" spans="1:4">
      <c r="A536" s="90">
        <v>93282</v>
      </c>
      <c r="B536" s="157" t="s">
        <v>131</v>
      </c>
      <c r="C536" s="91" t="s">
        <v>68</v>
      </c>
      <c r="D536" s="90">
        <v>18.2</v>
      </c>
    </row>
    <row r="537" spans="1:4">
      <c r="A537" s="90">
        <v>93288</v>
      </c>
      <c r="B537" s="157" t="s">
        <v>996</v>
      </c>
      <c r="C537" s="91" t="s">
        <v>68</v>
      </c>
      <c r="D537" s="90">
        <v>84.86</v>
      </c>
    </row>
    <row r="538" spans="1:4">
      <c r="A538" s="90">
        <v>93403</v>
      </c>
      <c r="B538" s="157" t="s">
        <v>997</v>
      </c>
      <c r="C538" s="91" t="s">
        <v>68</v>
      </c>
      <c r="D538" s="90">
        <v>30.47</v>
      </c>
    </row>
    <row r="539" spans="1:4">
      <c r="A539" s="90">
        <v>93409</v>
      </c>
      <c r="B539" s="157" t="s">
        <v>22096</v>
      </c>
      <c r="C539" s="91" t="s">
        <v>68</v>
      </c>
      <c r="D539" s="90">
        <v>28.27</v>
      </c>
    </row>
    <row r="540" spans="1:4">
      <c r="A540" s="90">
        <v>93416</v>
      </c>
      <c r="B540" s="157" t="s">
        <v>998</v>
      </c>
      <c r="C540" s="91" t="s">
        <v>68</v>
      </c>
      <c r="D540" s="90">
        <v>0.16</v>
      </c>
    </row>
    <row r="541" spans="1:4">
      <c r="A541" s="90">
        <v>93422</v>
      </c>
      <c r="B541" s="157" t="s">
        <v>999</v>
      </c>
      <c r="C541" s="91" t="s">
        <v>68</v>
      </c>
      <c r="D541" s="90">
        <v>2.1</v>
      </c>
    </row>
    <row r="542" spans="1:4">
      <c r="A542" s="90">
        <v>93428</v>
      </c>
      <c r="B542" s="157" t="s">
        <v>1000</v>
      </c>
      <c r="C542" s="91" t="s">
        <v>68</v>
      </c>
      <c r="D542" s="90">
        <v>2.98</v>
      </c>
    </row>
    <row r="543" spans="1:4">
      <c r="A543" s="90">
        <v>93434</v>
      </c>
      <c r="B543" s="157" t="s">
        <v>1001</v>
      </c>
      <c r="C543" s="91" t="s">
        <v>68</v>
      </c>
      <c r="D543" s="90">
        <v>156.99</v>
      </c>
    </row>
    <row r="544" spans="1:4">
      <c r="A544" s="90">
        <v>93440</v>
      </c>
      <c r="B544" s="157" t="s">
        <v>1002</v>
      </c>
      <c r="C544" s="91" t="s">
        <v>68</v>
      </c>
      <c r="D544" s="90">
        <v>75.91</v>
      </c>
    </row>
    <row r="545" spans="1:4">
      <c r="A545" s="90">
        <v>95122</v>
      </c>
      <c r="B545" s="157" t="s">
        <v>1003</v>
      </c>
      <c r="C545" s="91" t="s">
        <v>68</v>
      </c>
      <c r="D545" s="90">
        <v>115.38</v>
      </c>
    </row>
    <row r="546" spans="1:4">
      <c r="A546" s="90">
        <v>95128</v>
      </c>
      <c r="B546" s="157" t="s">
        <v>1004</v>
      </c>
      <c r="C546" s="91" t="s">
        <v>68</v>
      </c>
      <c r="D546" s="90">
        <v>33.4</v>
      </c>
    </row>
    <row r="547" spans="1:4">
      <c r="A547" s="90">
        <v>95140</v>
      </c>
      <c r="B547" s="157" t="s">
        <v>1005</v>
      </c>
      <c r="C547" s="91" t="s">
        <v>68</v>
      </c>
      <c r="D547" s="90">
        <v>0.04</v>
      </c>
    </row>
    <row r="548" spans="1:4">
      <c r="A548" s="90">
        <v>95213</v>
      </c>
      <c r="B548" s="157" t="s">
        <v>1006</v>
      </c>
      <c r="C548" s="91" t="s">
        <v>68</v>
      </c>
      <c r="D548" s="90">
        <v>48.63</v>
      </c>
    </row>
    <row r="549" spans="1:4">
      <c r="A549" s="90">
        <v>95219</v>
      </c>
      <c r="B549" s="157" t="s">
        <v>1007</v>
      </c>
      <c r="C549" s="91" t="s">
        <v>68</v>
      </c>
      <c r="D549" s="90">
        <v>18.55</v>
      </c>
    </row>
    <row r="550" spans="1:4">
      <c r="A550" s="90">
        <v>95259</v>
      </c>
      <c r="B550" s="157" t="s">
        <v>1008</v>
      </c>
      <c r="C550" s="91" t="s">
        <v>68</v>
      </c>
      <c r="D550" s="90">
        <v>16.78</v>
      </c>
    </row>
    <row r="551" spans="1:4">
      <c r="A551" s="90">
        <v>95265</v>
      </c>
      <c r="B551" s="157" t="s">
        <v>1009</v>
      </c>
      <c r="C551" s="91" t="s">
        <v>68</v>
      </c>
      <c r="D551" s="90">
        <v>0.94</v>
      </c>
    </row>
    <row r="552" spans="1:4">
      <c r="A552" s="90">
        <v>95271</v>
      </c>
      <c r="B552" s="157" t="s">
        <v>1010</v>
      </c>
      <c r="C552" s="91" t="s">
        <v>68</v>
      </c>
      <c r="D552" s="90">
        <v>0.66</v>
      </c>
    </row>
    <row r="553" spans="1:4">
      <c r="A553" s="90">
        <v>95277</v>
      </c>
      <c r="B553" s="157" t="s">
        <v>1011</v>
      </c>
      <c r="C553" s="91" t="s">
        <v>68</v>
      </c>
      <c r="D553" s="90">
        <v>0.66</v>
      </c>
    </row>
    <row r="554" spans="1:4">
      <c r="A554" s="90">
        <v>95283</v>
      </c>
      <c r="B554" s="157" t="s">
        <v>1012</v>
      </c>
      <c r="C554" s="91" t="s">
        <v>68</v>
      </c>
      <c r="D554" s="90">
        <v>0.72</v>
      </c>
    </row>
    <row r="555" spans="1:4">
      <c r="A555" s="90">
        <v>95621</v>
      </c>
      <c r="B555" s="157" t="s">
        <v>1013</v>
      </c>
      <c r="C555" s="91" t="s">
        <v>68</v>
      </c>
      <c r="D555" s="90">
        <v>16.62</v>
      </c>
    </row>
    <row r="556" spans="1:4">
      <c r="A556" s="90">
        <v>95632</v>
      </c>
      <c r="B556" s="157" t="s">
        <v>1014</v>
      </c>
      <c r="C556" s="91" t="s">
        <v>68</v>
      </c>
      <c r="D556" s="90">
        <v>45.44</v>
      </c>
    </row>
    <row r="557" spans="1:4">
      <c r="A557" s="90">
        <v>95703</v>
      </c>
      <c r="B557" s="157" t="s">
        <v>1015</v>
      </c>
      <c r="C557" s="91" t="s">
        <v>68</v>
      </c>
      <c r="D557" s="90">
        <v>21.43</v>
      </c>
    </row>
    <row r="558" spans="1:4">
      <c r="A558" s="90">
        <v>95709</v>
      </c>
      <c r="B558" s="157" t="s">
        <v>22097</v>
      </c>
      <c r="C558" s="91" t="s">
        <v>68</v>
      </c>
      <c r="D558" s="90">
        <v>45.04</v>
      </c>
    </row>
    <row r="559" spans="1:4">
      <c r="A559" s="90">
        <v>95715</v>
      </c>
      <c r="B559" s="157" t="s">
        <v>1016</v>
      </c>
      <c r="C559" s="91" t="s">
        <v>68</v>
      </c>
      <c r="D559" s="90">
        <v>52.89</v>
      </c>
    </row>
    <row r="560" spans="1:4">
      <c r="A560" s="90">
        <v>95721</v>
      </c>
      <c r="B560" s="157" t="s">
        <v>1017</v>
      </c>
      <c r="C560" s="91" t="s">
        <v>68</v>
      </c>
      <c r="D560" s="90">
        <v>51.71</v>
      </c>
    </row>
    <row r="561" spans="1:4">
      <c r="A561" s="90">
        <v>95873</v>
      </c>
      <c r="B561" s="157" t="s">
        <v>1018</v>
      </c>
      <c r="C561" s="91" t="s">
        <v>68</v>
      </c>
      <c r="D561" s="90">
        <v>4.7699999999999996</v>
      </c>
    </row>
    <row r="562" spans="1:4">
      <c r="A562" s="90">
        <v>96014</v>
      </c>
      <c r="B562" s="157" t="s">
        <v>1019</v>
      </c>
      <c r="C562" s="91" t="s">
        <v>68</v>
      </c>
      <c r="D562" s="90">
        <v>34.479999999999997</v>
      </c>
    </row>
    <row r="563" spans="1:4">
      <c r="A563" s="90">
        <v>96021</v>
      </c>
      <c r="B563" s="157" t="s">
        <v>1020</v>
      </c>
      <c r="C563" s="91" t="s">
        <v>68</v>
      </c>
      <c r="D563" s="90">
        <v>34.340000000000003</v>
      </c>
    </row>
    <row r="564" spans="1:4">
      <c r="A564" s="90">
        <v>96029</v>
      </c>
      <c r="B564" s="157" t="s">
        <v>1021</v>
      </c>
      <c r="C564" s="91" t="s">
        <v>68</v>
      </c>
      <c r="D564" s="90">
        <v>31.04</v>
      </c>
    </row>
    <row r="565" spans="1:4">
      <c r="A565" s="90">
        <v>96036</v>
      </c>
      <c r="B565" s="157" t="s">
        <v>1022</v>
      </c>
      <c r="C565" s="91" t="s">
        <v>68</v>
      </c>
      <c r="D565" s="90">
        <v>38.409999999999997</v>
      </c>
    </row>
    <row r="566" spans="1:4">
      <c r="A566" s="90">
        <v>96155</v>
      </c>
      <c r="B566" s="157" t="s">
        <v>1023</v>
      </c>
      <c r="C566" s="91" t="s">
        <v>68</v>
      </c>
      <c r="D566" s="90">
        <v>31.18</v>
      </c>
    </row>
    <row r="567" spans="1:4">
      <c r="A567" s="90">
        <v>96156</v>
      </c>
      <c r="B567" s="157" t="s">
        <v>1024</v>
      </c>
      <c r="C567" s="91" t="s">
        <v>68</v>
      </c>
      <c r="D567" s="90">
        <v>41.63</v>
      </c>
    </row>
    <row r="568" spans="1:4">
      <c r="A568" s="90">
        <v>96159</v>
      </c>
      <c r="B568" s="157" t="s">
        <v>1025</v>
      </c>
      <c r="C568" s="91" t="s">
        <v>68</v>
      </c>
      <c r="D568" s="90">
        <v>46.93</v>
      </c>
    </row>
    <row r="569" spans="1:4">
      <c r="A569" s="90">
        <v>96246</v>
      </c>
      <c r="B569" s="157" t="s">
        <v>1026</v>
      </c>
      <c r="C569" s="91" t="s">
        <v>68</v>
      </c>
      <c r="D569" s="90">
        <v>40.47</v>
      </c>
    </row>
    <row r="570" spans="1:4">
      <c r="A570" s="90">
        <v>96302</v>
      </c>
      <c r="B570" s="157" t="s">
        <v>1027</v>
      </c>
      <c r="C570" s="91" t="s">
        <v>68</v>
      </c>
      <c r="D570" s="90">
        <v>59.89</v>
      </c>
    </row>
    <row r="571" spans="1:4">
      <c r="A571" s="90">
        <v>96308</v>
      </c>
      <c r="B571" s="157" t="s">
        <v>22098</v>
      </c>
      <c r="C571" s="91" t="s">
        <v>68</v>
      </c>
      <c r="D571" s="90">
        <v>0.11</v>
      </c>
    </row>
    <row r="572" spans="1:4">
      <c r="A572" s="90">
        <v>96464</v>
      </c>
      <c r="B572" s="157" t="s">
        <v>21540</v>
      </c>
      <c r="C572" s="91" t="s">
        <v>68</v>
      </c>
      <c r="D572" s="90">
        <v>48.6</v>
      </c>
    </row>
    <row r="573" spans="1:4">
      <c r="A573" s="90">
        <v>98765</v>
      </c>
      <c r="B573" s="157" t="s">
        <v>22710</v>
      </c>
      <c r="C573" s="91" t="s">
        <v>68</v>
      </c>
      <c r="D573" s="90">
        <v>0.08</v>
      </c>
    </row>
    <row r="574" spans="1:4">
      <c r="A574" s="90">
        <v>5089</v>
      </c>
      <c r="B574" s="157" t="s">
        <v>1028</v>
      </c>
      <c r="C574" s="91" t="s">
        <v>56</v>
      </c>
      <c r="D574" s="90">
        <v>19.96</v>
      </c>
    </row>
    <row r="575" spans="1:4">
      <c r="A575" s="90">
        <v>5627</v>
      </c>
      <c r="B575" s="157" t="s">
        <v>1029</v>
      </c>
      <c r="C575" s="91" t="s">
        <v>56</v>
      </c>
      <c r="D575" s="90">
        <v>21.47</v>
      </c>
    </row>
    <row r="576" spans="1:4">
      <c r="A576" s="90">
        <v>5628</v>
      </c>
      <c r="B576" s="157" t="s">
        <v>1030</v>
      </c>
      <c r="C576" s="91" t="s">
        <v>56</v>
      </c>
      <c r="D576" s="90">
        <v>5.52</v>
      </c>
    </row>
    <row r="577" spans="1:4">
      <c r="A577" s="90">
        <v>5629</v>
      </c>
      <c r="B577" s="157" t="s">
        <v>1031</v>
      </c>
      <c r="C577" s="91" t="s">
        <v>56</v>
      </c>
      <c r="D577" s="90">
        <v>26.84</v>
      </c>
    </row>
    <row r="578" spans="1:4">
      <c r="A578" s="90">
        <v>5630</v>
      </c>
      <c r="B578" s="157" t="s">
        <v>1032</v>
      </c>
      <c r="C578" s="91" t="s">
        <v>56</v>
      </c>
      <c r="D578" s="90">
        <v>53.82</v>
      </c>
    </row>
    <row r="579" spans="1:4">
      <c r="A579" s="90">
        <v>5658</v>
      </c>
      <c r="B579" s="157" t="s">
        <v>22099</v>
      </c>
      <c r="C579" s="91" t="s">
        <v>56</v>
      </c>
      <c r="D579" s="90">
        <v>1.18</v>
      </c>
    </row>
    <row r="580" spans="1:4">
      <c r="A580" s="90">
        <v>5664</v>
      </c>
      <c r="B580" s="157" t="s">
        <v>1033</v>
      </c>
      <c r="C580" s="91" t="s">
        <v>56</v>
      </c>
      <c r="D580" s="90">
        <v>15.81</v>
      </c>
    </row>
    <row r="581" spans="1:4">
      <c r="A581" s="90">
        <v>5667</v>
      </c>
      <c r="B581" s="157" t="s">
        <v>1034</v>
      </c>
      <c r="C581" s="91" t="s">
        <v>56</v>
      </c>
      <c r="D581" s="90">
        <v>14.06</v>
      </c>
    </row>
    <row r="582" spans="1:4">
      <c r="A582" s="90">
        <v>5668</v>
      </c>
      <c r="B582" s="157" t="s">
        <v>1035</v>
      </c>
      <c r="C582" s="91" t="s">
        <v>56</v>
      </c>
      <c r="D582" s="90">
        <v>41.19</v>
      </c>
    </row>
    <row r="583" spans="1:4">
      <c r="A583" s="90">
        <v>5674</v>
      </c>
      <c r="B583" s="157" t="s">
        <v>1036</v>
      </c>
      <c r="C583" s="91" t="s">
        <v>56</v>
      </c>
      <c r="D583" s="90">
        <v>19.2</v>
      </c>
    </row>
    <row r="584" spans="1:4">
      <c r="A584" s="90">
        <v>5692</v>
      </c>
      <c r="B584" s="157" t="s">
        <v>1037</v>
      </c>
      <c r="C584" s="91" t="s">
        <v>56</v>
      </c>
      <c r="D584" s="90">
        <v>0.18</v>
      </c>
    </row>
    <row r="585" spans="1:4">
      <c r="A585" s="90">
        <v>5693</v>
      </c>
      <c r="B585" s="157" t="s">
        <v>1038</v>
      </c>
      <c r="C585" s="91" t="s">
        <v>56</v>
      </c>
      <c r="D585" s="90">
        <v>3.76</v>
      </c>
    </row>
    <row r="586" spans="1:4">
      <c r="A586" s="90">
        <v>5695</v>
      </c>
      <c r="B586" s="157" t="s">
        <v>1039</v>
      </c>
      <c r="C586" s="91" t="s">
        <v>56</v>
      </c>
      <c r="D586" s="90">
        <v>22.12</v>
      </c>
    </row>
    <row r="587" spans="1:4">
      <c r="A587" s="90">
        <v>5703</v>
      </c>
      <c r="B587" s="157" t="s">
        <v>1040</v>
      </c>
      <c r="C587" s="91" t="s">
        <v>56</v>
      </c>
      <c r="D587" s="90">
        <v>20.23</v>
      </c>
    </row>
    <row r="588" spans="1:4">
      <c r="A588" s="90">
        <v>5705</v>
      </c>
      <c r="B588" s="157" t="s">
        <v>1041</v>
      </c>
      <c r="C588" s="91" t="s">
        <v>56</v>
      </c>
      <c r="D588" s="90">
        <v>13.84</v>
      </c>
    </row>
    <row r="589" spans="1:4">
      <c r="A589" s="90">
        <v>5707</v>
      </c>
      <c r="B589" s="157" t="s">
        <v>1042</v>
      </c>
      <c r="C589" s="91" t="s">
        <v>56</v>
      </c>
      <c r="D589" s="90">
        <v>41.26</v>
      </c>
    </row>
    <row r="590" spans="1:4">
      <c r="A590" s="90">
        <v>5710</v>
      </c>
      <c r="B590" s="157" t="s">
        <v>1043</v>
      </c>
      <c r="C590" s="91" t="s">
        <v>56</v>
      </c>
      <c r="D590" s="90">
        <v>83.59</v>
      </c>
    </row>
    <row r="591" spans="1:4">
      <c r="A591" s="90">
        <v>5711</v>
      </c>
      <c r="B591" s="157" t="s">
        <v>1044</v>
      </c>
      <c r="C591" s="91" t="s">
        <v>56</v>
      </c>
      <c r="D591" s="90">
        <v>50.9</v>
      </c>
    </row>
    <row r="592" spans="1:4">
      <c r="A592" s="90">
        <v>5714</v>
      </c>
      <c r="B592" s="157" t="s">
        <v>1045</v>
      </c>
      <c r="C592" s="91" t="s">
        <v>56</v>
      </c>
      <c r="D592" s="90">
        <v>7.82</v>
      </c>
    </row>
    <row r="593" spans="1:4">
      <c r="A593" s="90">
        <v>5715</v>
      </c>
      <c r="B593" s="157" t="s">
        <v>1046</v>
      </c>
      <c r="C593" s="91" t="s">
        <v>56</v>
      </c>
      <c r="D593" s="90">
        <v>40.64</v>
      </c>
    </row>
    <row r="594" spans="1:4">
      <c r="A594" s="90">
        <v>5718</v>
      </c>
      <c r="B594" s="157" t="s">
        <v>1047</v>
      </c>
      <c r="C594" s="91" t="s">
        <v>56</v>
      </c>
      <c r="D594" s="90">
        <v>82.41</v>
      </c>
    </row>
    <row r="595" spans="1:4">
      <c r="A595" s="90">
        <v>5721</v>
      </c>
      <c r="B595" s="157" t="s">
        <v>1048</v>
      </c>
      <c r="C595" s="91" t="s">
        <v>56</v>
      </c>
      <c r="D595" s="90">
        <v>72.7</v>
      </c>
    </row>
    <row r="596" spans="1:4">
      <c r="A596" s="90">
        <v>5722</v>
      </c>
      <c r="B596" s="157" t="s">
        <v>1049</v>
      </c>
      <c r="C596" s="91" t="s">
        <v>56</v>
      </c>
      <c r="D596" s="90">
        <v>168.22</v>
      </c>
    </row>
    <row r="597" spans="1:4">
      <c r="A597" s="90">
        <v>5724</v>
      </c>
      <c r="B597" s="157" t="s">
        <v>1050</v>
      </c>
      <c r="C597" s="91" t="s">
        <v>56</v>
      </c>
      <c r="D597" s="90">
        <v>29.16</v>
      </c>
    </row>
    <row r="598" spans="1:4">
      <c r="A598" s="90">
        <v>5727</v>
      </c>
      <c r="B598" s="157" t="s">
        <v>1051</v>
      </c>
      <c r="C598" s="91" t="s">
        <v>56</v>
      </c>
      <c r="D598" s="90">
        <v>5.79</v>
      </c>
    </row>
    <row r="599" spans="1:4">
      <c r="A599" s="90">
        <v>5729</v>
      </c>
      <c r="B599" s="157" t="s">
        <v>1052</v>
      </c>
      <c r="C599" s="91" t="s">
        <v>56</v>
      </c>
      <c r="D599" s="90">
        <v>23.58</v>
      </c>
    </row>
    <row r="600" spans="1:4">
      <c r="A600" s="90">
        <v>5730</v>
      </c>
      <c r="B600" s="157" t="s">
        <v>1053</v>
      </c>
      <c r="C600" s="91" t="s">
        <v>56</v>
      </c>
      <c r="D600" s="90">
        <v>28.12</v>
      </c>
    </row>
    <row r="601" spans="1:4">
      <c r="A601" s="90">
        <v>5735</v>
      </c>
      <c r="B601" s="157" t="s">
        <v>1054</v>
      </c>
      <c r="C601" s="91" t="s">
        <v>56</v>
      </c>
      <c r="D601" s="90">
        <v>15.26</v>
      </c>
    </row>
    <row r="602" spans="1:4">
      <c r="A602" s="90">
        <v>5736</v>
      </c>
      <c r="B602" s="157" t="s">
        <v>1055</v>
      </c>
      <c r="C602" s="91" t="s">
        <v>56</v>
      </c>
      <c r="D602" s="90">
        <v>37.79</v>
      </c>
    </row>
    <row r="603" spans="1:4">
      <c r="A603" s="90">
        <v>5738</v>
      </c>
      <c r="B603" s="157" t="s">
        <v>1056</v>
      </c>
      <c r="C603" s="91" t="s">
        <v>56</v>
      </c>
      <c r="D603" s="90">
        <v>20.96</v>
      </c>
    </row>
    <row r="604" spans="1:4">
      <c r="A604" s="90">
        <v>5739</v>
      </c>
      <c r="B604" s="157" t="s">
        <v>1057</v>
      </c>
      <c r="C604" s="91" t="s">
        <v>56</v>
      </c>
      <c r="D604" s="90">
        <v>26.24</v>
      </c>
    </row>
    <row r="605" spans="1:4">
      <c r="A605" s="90">
        <v>5741</v>
      </c>
      <c r="B605" s="157" t="s">
        <v>1058</v>
      </c>
      <c r="C605" s="91" t="s">
        <v>56</v>
      </c>
      <c r="D605" s="90">
        <v>27.29</v>
      </c>
    </row>
    <row r="606" spans="1:4">
      <c r="A606" s="90">
        <v>5742</v>
      </c>
      <c r="B606" s="157" t="s">
        <v>1059</v>
      </c>
      <c r="C606" s="91" t="s">
        <v>56</v>
      </c>
      <c r="D606" s="90">
        <v>15.77</v>
      </c>
    </row>
    <row r="607" spans="1:4">
      <c r="A607" s="90">
        <v>5747</v>
      </c>
      <c r="B607" s="157" t="s">
        <v>1060</v>
      </c>
      <c r="C607" s="91" t="s">
        <v>56</v>
      </c>
      <c r="D607" s="90">
        <v>90.39</v>
      </c>
    </row>
    <row r="608" spans="1:4">
      <c r="A608" s="90">
        <v>5751</v>
      </c>
      <c r="B608" s="157" t="s">
        <v>1061</v>
      </c>
      <c r="C608" s="91" t="s">
        <v>56</v>
      </c>
      <c r="D608" s="90">
        <v>15.4</v>
      </c>
    </row>
    <row r="609" spans="1:4">
      <c r="A609" s="90">
        <v>5754</v>
      </c>
      <c r="B609" s="157" t="s">
        <v>1062</v>
      </c>
      <c r="C609" s="91" t="s">
        <v>56</v>
      </c>
      <c r="D609" s="90">
        <v>12.97</v>
      </c>
    </row>
    <row r="610" spans="1:4">
      <c r="A610" s="90">
        <v>5763</v>
      </c>
      <c r="B610" s="157" t="s">
        <v>1063</v>
      </c>
      <c r="C610" s="91" t="s">
        <v>56</v>
      </c>
      <c r="D610" s="90">
        <v>22.13</v>
      </c>
    </row>
    <row r="611" spans="1:4">
      <c r="A611" s="90">
        <v>5765</v>
      </c>
      <c r="B611" s="157" t="s">
        <v>1064</v>
      </c>
      <c r="C611" s="91" t="s">
        <v>56</v>
      </c>
      <c r="D611" s="90">
        <v>1.92</v>
      </c>
    </row>
    <row r="612" spans="1:4">
      <c r="A612" s="90">
        <v>5766</v>
      </c>
      <c r="B612" s="157" t="s">
        <v>1065</v>
      </c>
      <c r="C612" s="91" t="s">
        <v>56</v>
      </c>
      <c r="D612" s="90">
        <v>2.37</v>
      </c>
    </row>
    <row r="613" spans="1:4">
      <c r="A613" s="90">
        <v>5779</v>
      </c>
      <c r="B613" s="157" t="s">
        <v>1066</v>
      </c>
      <c r="C613" s="91" t="s">
        <v>56</v>
      </c>
      <c r="D613" s="90">
        <v>33.43</v>
      </c>
    </row>
    <row r="614" spans="1:4">
      <c r="A614" s="90">
        <v>5787</v>
      </c>
      <c r="B614" s="157" t="s">
        <v>1067</v>
      </c>
      <c r="C614" s="91" t="s">
        <v>56</v>
      </c>
      <c r="D614" s="90">
        <v>95.48</v>
      </c>
    </row>
    <row r="615" spans="1:4">
      <c r="A615" s="90">
        <v>5797</v>
      </c>
      <c r="B615" s="157" t="s">
        <v>1068</v>
      </c>
      <c r="C615" s="91" t="s">
        <v>56</v>
      </c>
      <c r="D615" s="90">
        <v>2.42</v>
      </c>
    </row>
    <row r="616" spans="1:4">
      <c r="A616" s="90">
        <v>5800</v>
      </c>
      <c r="B616" s="157" t="s">
        <v>22100</v>
      </c>
      <c r="C616" s="91" t="s">
        <v>56</v>
      </c>
      <c r="D616" s="90">
        <v>0.24</v>
      </c>
    </row>
    <row r="617" spans="1:4">
      <c r="A617" s="90">
        <v>7032</v>
      </c>
      <c r="B617" s="157" t="s">
        <v>1069</v>
      </c>
      <c r="C617" s="91" t="s">
        <v>56</v>
      </c>
      <c r="D617" s="90">
        <v>2.72</v>
      </c>
    </row>
    <row r="618" spans="1:4">
      <c r="A618" s="90">
        <v>7033</v>
      </c>
      <c r="B618" s="157" t="s">
        <v>1070</v>
      </c>
      <c r="C618" s="91" t="s">
        <v>56</v>
      </c>
      <c r="D618" s="90">
        <v>1.08</v>
      </c>
    </row>
    <row r="619" spans="1:4">
      <c r="A619" s="90">
        <v>7034</v>
      </c>
      <c r="B619" s="157" t="s">
        <v>1071</v>
      </c>
      <c r="C619" s="91" t="s">
        <v>56</v>
      </c>
      <c r="D619" s="90">
        <v>5.1100000000000003</v>
      </c>
    </row>
    <row r="620" spans="1:4">
      <c r="A620" s="90">
        <v>7035</v>
      </c>
      <c r="B620" s="157" t="s">
        <v>1072</v>
      </c>
      <c r="C620" s="91" t="s">
        <v>56</v>
      </c>
      <c r="D620" s="90">
        <v>154.72</v>
      </c>
    </row>
    <row r="621" spans="1:4">
      <c r="A621" s="90">
        <v>7038</v>
      </c>
      <c r="B621" s="157" t="s">
        <v>1073</v>
      </c>
      <c r="C621" s="91" t="s">
        <v>56</v>
      </c>
      <c r="D621" s="90">
        <v>23.98</v>
      </c>
    </row>
    <row r="622" spans="1:4">
      <c r="A622" s="90">
        <v>7039</v>
      </c>
      <c r="B622" s="157" t="s">
        <v>1074</v>
      </c>
      <c r="C622" s="91" t="s">
        <v>56</v>
      </c>
      <c r="D622" s="90">
        <v>6.3</v>
      </c>
    </row>
    <row r="623" spans="1:4">
      <c r="A623" s="90">
        <v>7040</v>
      </c>
      <c r="B623" s="157" t="s">
        <v>1075</v>
      </c>
      <c r="C623" s="91" t="s">
        <v>56</v>
      </c>
      <c r="D623" s="90">
        <v>30.01</v>
      </c>
    </row>
    <row r="624" spans="1:4">
      <c r="A624" s="90">
        <v>7044</v>
      </c>
      <c r="B624" s="157" t="s">
        <v>1076</v>
      </c>
      <c r="C624" s="91" t="s">
        <v>56</v>
      </c>
      <c r="D624" s="90">
        <v>0.2</v>
      </c>
    </row>
    <row r="625" spans="1:4">
      <c r="A625" s="90">
        <v>7045</v>
      </c>
      <c r="B625" s="157" t="s">
        <v>1077</v>
      </c>
      <c r="C625" s="91" t="s">
        <v>56</v>
      </c>
      <c r="D625" s="90">
        <v>0.04</v>
      </c>
    </row>
    <row r="626" spans="1:4">
      <c r="A626" s="90">
        <v>7046</v>
      </c>
      <c r="B626" s="157" t="s">
        <v>1078</v>
      </c>
      <c r="C626" s="91" t="s">
        <v>56</v>
      </c>
      <c r="D626" s="90">
        <v>0.22</v>
      </c>
    </row>
    <row r="627" spans="1:4">
      <c r="A627" s="90">
        <v>7047</v>
      </c>
      <c r="B627" s="157" t="s">
        <v>1079</v>
      </c>
      <c r="C627" s="91" t="s">
        <v>56</v>
      </c>
      <c r="D627" s="90">
        <v>4.46</v>
      </c>
    </row>
    <row r="628" spans="1:4">
      <c r="A628" s="90">
        <v>7051</v>
      </c>
      <c r="B628" s="157" t="s">
        <v>1080</v>
      </c>
      <c r="C628" s="91" t="s">
        <v>56</v>
      </c>
      <c r="D628" s="90">
        <v>21.27</v>
      </c>
    </row>
    <row r="629" spans="1:4">
      <c r="A629" s="90">
        <v>7052</v>
      </c>
      <c r="B629" s="157" t="s">
        <v>1081</v>
      </c>
      <c r="C629" s="91" t="s">
        <v>56</v>
      </c>
      <c r="D629" s="90">
        <v>5.58</v>
      </c>
    </row>
    <row r="630" spans="1:4">
      <c r="A630" s="90">
        <v>7053</v>
      </c>
      <c r="B630" s="157" t="s">
        <v>1082</v>
      </c>
      <c r="C630" s="91" t="s">
        <v>56</v>
      </c>
      <c r="D630" s="90">
        <v>26.62</v>
      </c>
    </row>
    <row r="631" spans="1:4">
      <c r="A631" s="90">
        <v>7054</v>
      </c>
      <c r="B631" s="157" t="s">
        <v>1083</v>
      </c>
      <c r="C631" s="91" t="s">
        <v>56</v>
      </c>
      <c r="D631" s="90">
        <v>60.61</v>
      </c>
    </row>
    <row r="632" spans="1:4">
      <c r="A632" s="90">
        <v>7058</v>
      </c>
      <c r="B632" s="157" t="s">
        <v>1084</v>
      </c>
      <c r="C632" s="91" t="s">
        <v>56</v>
      </c>
      <c r="D632" s="90">
        <v>11.24</v>
      </c>
    </row>
    <row r="633" spans="1:4">
      <c r="A633" s="90">
        <v>7059</v>
      </c>
      <c r="B633" s="157" t="s">
        <v>1085</v>
      </c>
      <c r="C633" s="91" t="s">
        <v>56</v>
      </c>
      <c r="D633" s="90">
        <v>3.94</v>
      </c>
    </row>
    <row r="634" spans="1:4">
      <c r="A634" s="90">
        <v>7060</v>
      </c>
      <c r="B634" s="157" t="s">
        <v>1086</v>
      </c>
      <c r="C634" s="91" t="s">
        <v>56</v>
      </c>
      <c r="D634" s="90">
        <v>21.11</v>
      </c>
    </row>
    <row r="635" spans="1:4">
      <c r="A635" s="90">
        <v>7061</v>
      </c>
      <c r="B635" s="157" t="s">
        <v>1087</v>
      </c>
      <c r="C635" s="91" t="s">
        <v>56</v>
      </c>
      <c r="D635" s="90">
        <v>88.48</v>
      </c>
    </row>
    <row r="636" spans="1:4">
      <c r="A636" s="90">
        <v>7063</v>
      </c>
      <c r="B636" s="157" t="s">
        <v>1088</v>
      </c>
      <c r="C636" s="91" t="s">
        <v>56</v>
      </c>
      <c r="D636" s="90">
        <v>9.76</v>
      </c>
    </row>
    <row r="637" spans="1:4">
      <c r="A637" s="90">
        <v>7064</v>
      </c>
      <c r="B637" s="157" t="s">
        <v>1089</v>
      </c>
      <c r="C637" s="91" t="s">
        <v>56</v>
      </c>
      <c r="D637" s="90">
        <v>2.56</v>
      </c>
    </row>
    <row r="638" spans="1:4">
      <c r="A638" s="90">
        <v>7065</v>
      </c>
      <c r="B638" s="157" t="s">
        <v>1090</v>
      </c>
      <c r="C638" s="91" t="s">
        <v>56</v>
      </c>
      <c r="D638" s="90">
        <v>10.67</v>
      </c>
    </row>
    <row r="639" spans="1:4">
      <c r="A639" s="90">
        <v>7066</v>
      </c>
      <c r="B639" s="157" t="s">
        <v>1091</v>
      </c>
      <c r="C639" s="91" t="s">
        <v>56</v>
      </c>
      <c r="D639" s="90">
        <v>58.33</v>
      </c>
    </row>
    <row r="640" spans="1:4">
      <c r="A640" s="90">
        <v>53786</v>
      </c>
      <c r="B640" s="157" t="s">
        <v>1092</v>
      </c>
      <c r="C640" s="91" t="s">
        <v>56</v>
      </c>
      <c r="D640" s="90">
        <v>44.58</v>
      </c>
    </row>
    <row r="641" spans="1:4">
      <c r="A641" s="90">
        <v>53788</v>
      </c>
      <c r="B641" s="157" t="s">
        <v>1093</v>
      </c>
      <c r="C641" s="91" t="s">
        <v>56</v>
      </c>
      <c r="D641" s="90">
        <v>38.770000000000003</v>
      </c>
    </row>
    <row r="642" spans="1:4">
      <c r="A642" s="90">
        <v>53792</v>
      </c>
      <c r="B642" s="157" t="s">
        <v>1094</v>
      </c>
      <c r="C642" s="91" t="s">
        <v>56</v>
      </c>
      <c r="D642" s="90">
        <v>109.99</v>
      </c>
    </row>
    <row r="643" spans="1:4">
      <c r="A643" s="90">
        <v>53794</v>
      </c>
      <c r="B643" s="157" t="s">
        <v>1095</v>
      </c>
      <c r="C643" s="91" t="s">
        <v>56</v>
      </c>
      <c r="D643" s="90">
        <v>35</v>
      </c>
    </row>
    <row r="644" spans="1:4">
      <c r="A644" s="90">
        <v>53797</v>
      </c>
      <c r="B644" s="157" t="s">
        <v>1096</v>
      </c>
      <c r="C644" s="91" t="s">
        <v>56</v>
      </c>
      <c r="D644" s="90">
        <v>90.39</v>
      </c>
    </row>
    <row r="645" spans="1:4">
      <c r="A645" s="90">
        <v>53804</v>
      </c>
      <c r="B645" s="157" t="s">
        <v>1097</v>
      </c>
      <c r="C645" s="91" t="s">
        <v>56</v>
      </c>
      <c r="D645" s="90">
        <v>2.46</v>
      </c>
    </row>
    <row r="646" spans="1:4">
      <c r="A646" s="90">
        <v>53806</v>
      </c>
      <c r="B646" s="157" t="s">
        <v>1098</v>
      </c>
      <c r="C646" s="91" t="s">
        <v>56</v>
      </c>
      <c r="D646" s="90">
        <v>37.57</v>
      </c>
    </row>
    <row r="647" spans="1:4">
      <c r="A647" s="90">
        <v>53810</v>
      </c>
      <c r="B647" s="157" t="s">
        <v>1099</v>
      </c>
      <c r="C647" s="91" t="s">
        <v>56</v>
      </c>
      <c r="D647" s="90">
        <v>37.799999999999997</v>
      </c>
    </row>
    <row r="648" spans="1:4">
      <c r="A648" s="90">
        <v>53814</v>
      </c>
      <c r="B648" s="157" t="s">
        <v>1100</v>
      </c>
      <c r="C648" s="91" t="s">
        <v>56</v>
      </c>
      <c r="D648" s="90">
        <v>123.84</v>
      </c>
    </row>
    <row r="649" spans="1:4">
      <c r="A649" s="90">
        <v>53817</v>
      </c>
      <c r="B649" s="157" t="s">
        <v>1101</v>
      </c>
      <c r="C649" s="91" t="s">
        <v>56</v>
      </c>
      <c r="D649" s="90">
        <v>48.48</v>
      </c>
    </row>
    <row r="650" spans="1:4">
      <c r="A650" s="90">
        <v>53818</v>
      </c>
      <c r="B650" s="157" t="s">
        <v>1102</v>
      </c>
      <c r="C650" s="91" t="s">
        <v>56</v>
      </c>
      <c r="D650" s="90">
        <v>4.63</v>
      </c>
    </row>
    <row r="651" spans="1:4">
      <c r="A651" s="90">
        <v>53827</v>
      </c>
      <c r="B651" s="157" t="s">
        <v>1103</v>
      </c>
      <c r="C651" s="91" t="s">
        <v>56</v>
      </c>
      <c r="D651" s="90">
        <v>88.48</v>
      </c>
    </row>
    <row r="652" spans="1:4">
      <c r="A652" s="90">
        <v>53829</v>
      </c>
      <c r="B652" s="157" t="s">
        <v>1104</v>
      </c>
      <c r="C652" s="91" t="s">
        <v>56</v>
      </c>
      <c r="D652" s="90">
        <v>90.39</v>
      </c>
    </row>
    <row r="653" spans="1:4">
      <c r="A653" s="90">
        <v>53831</v>
      </c>
      <c r="B653" s="157" t="s">
        <v>1105</v>
      </c>
      <c r="C653" s="91" t="s">
        <v>56</v>
      </c>
      <c r="D653" s="90">
        <v>109.99</v>
      </c>
    </row>
    <row r="654" spans="1:4">
      <c r="A654" s="90">
        <v>53840</v>
      </c>
      <c r="B654" s="157" t="s">
        <v>1106</v>
      </c>
      <c r="C654" s="91" t="s">
        <v>56</v>
      </c>
      <c r="D654" s="90">
        <v>1.33</v>
      </c>
    </row>
    <row r="655" spans="1:4">
      <c r="A655" s="90">
        <v>53841</v>
      </c>
      <c r="B655" s="157" t="s">
        <v>1107</v>
      </c>
      <c r="C655" s="91" t="s">
        <v>56</v>
      </c>
      <c r="D655" s="90">
        <v>0.92</v>
      </c>
    </row>
    <row r="656" spans="1:4">
      <c r="A656" s="90">
        <v>53849</v>
      </c>
      <c r="B656" s="157" t="s">
        <v>1108</v>
      </c>
      <c r="C656" s="91" t="s">
        <v>56</v>
      </c>
      <c r="D656" s="90">
        <v>60.61</v>
      </c>
    </row>
    <row r="657" spans="1:4">
      <c r="A657" s="90">
        <v>53857</v>
      </c>
      <c r="B657" s="157" t="s">
        <v>1109</v>
      </c>
      <c r="C657" s="91" t="s">
        <v>56</v>
      </c>
      <c r="D657" s="90">
        <v>25.2</v>
      </c>
    </row>
    <row r="658" spans="1:4">
      <c r="A658" s="90">
        <v>53858</v>
      </c>
      <c r="B658" s="157" t="s">
        <v>1110</v>
      </c>
      <c r="C658" s="91" t="s">
        <v>56</v>
      </c>
      <c r="D658" s="90">
        <v>62.05</v>
      </c>
    </row>
    <row r="659" spans="1:4">
      <c r="A659" s="90">
        <v>53861</v>
      </c>
      <c r="B659" s="157" t="s">
        <v>1111</v>
      </c>
      <c r="C659" s="91" t="s">
        <v>56</v>
      </c>
      <c r="D659" s="90">
        <v>34.94</v>
      </c>
    </row>
    <row r="660" spans="1:4">
      <c r="A660" s="90">
        <v>53863</v>
      </c>
      <c r="B660" s="157" t="s">
        <v>1112</v>
      </c>
      <c r="C660" s="91" t="s">
        <v>56</v>
      </c>
      <c r="D660" s="90">
        <v>0.98</v>
      </c>
    </row>
    <row r="661" spans="1:4">
      <c r="A661" s="90">
        <v>53865</v>
      </c>
      <c r="B661" s="157" t="s">
        <v>1113</v>
      </c>
      <c r="C661" s="91" t="s">
        <v>56</v>
      </c>
      <c r="D661" s="90">
        <v>30.14</v>
      </c>
    </row>
    <row r="662" spans="1:4">
      <c r="A662" s="90">
        <v>53866</v>
      </c>
      <c r="B662" s="157" t="s">
        <v>22101</v>
      </c>
      <c r="C662" s="91" t="s">
        <v>56</v>
      </c>
      <c r="D662" s="90">
        <v>1.63</v>
      </c>
    </row>
    <row r="663" spans="1:4">
      <c r="A663" s="90">
        <v>53882</v>
      </c>
      <c r="B663" s="157" t="s">
        <v>1114</v>
      </c>
      <c r="C663" s="91" t="s">
        <v>56</v>
      </c>
      <c r="D663" s="90">
        <v>17.239999999999998</v>
      </c>
    </row>
    <row r="664" spans="1:4">
      <c r="A664" s="90">
        <v>55263</v>
      </c>
      <c r="B664" s="157" t="s">
        <v>1115</v>
      </c>
      <c r="C664" s="91" t="s">
        <v>56</v>
      </c>
      <c r="D664" s="90">
        <v>53.82</v>
      </c>
    </row>
    <row r="665" spans="1:4">
      <c r="A665" s="90">
        <v>73303</v>
      </c>
      <c r="B665" s="157" t="s">
        <v>1116</v>
      </c>
      <c r="C665" s="91" t="s">
        <v>56</v>
      </c>
      <c r="D665" s="90">
        <v>2.5</v>
      </c>
    </row>
    <row r="666" spans="1:4">
      <c r="A666" s="90">
        <v>73307</v>
      </c>
      <c r="B666" s="157" t="s">
        <v>1117</v>
      </c>
      <c r="C666" s="91" t="s">
        <v>56</v>
      </c>
      <c r="D666" s="90">
        <v>2.23</v>
      </c>
    </row>
    <row r="667" spans="1:4">
      <c r="A667" s="90">
        <v>73309</v>
      </c>
      <c r="B667" s="157" t="s">
        <v>1118</v>
      </c>
      <c r="C667" s="91" t="s">
        <v>56</v>
      </c>
      <c r="D667" s="90">
        <v>15.95</v>
      </c>
    </row>
    <row r="668" spans="1:4">
      <c r="A668" s="90">
        <v>73311</v>
      </c>
      <c r="B668" s="157" t="s">
        <v>1119</v>
      </c>
      <c r="C668" s="91" t="s">
        <v>56</v>
      </c>
      <c r="D668" s="90">
        <v>101.8</v>
      </c>
    </row>
    <row r="669" spans="1:4">
      <c r="A669" s="90">
        <v>73313</v>
      </c>
      <c r="B669" s="157" t="s">
        <v>1120</v>
      </c>
      <c r="C669" s="91" t="s">
        <v>56</v>
      </c>
      <c r="D669" s="90">
        <v>4.1900000000000004</v>
      </c>
    </row>
    <row r="670" spans="1:4">
      <c r="A670" s="90">
        <v>73315</v>
      </c>
      <c r="B670" s="157" t="s">
        <v>1121</v>
      </c>
      <c r="C670" s="91" t="s">
        <v>56</v>
      </c>
      <c r="D670" s="90">
        <v>38.770000000000003</v>
      </c>
    </row>
    <row r="671" spans="1:4">
      <c r="A671" s="90">
        <v>73335</v>
      </c>
      <c r="B671" s="157" t="s">
        <v>1122</v>
      </c>
      <c r="C671" s="91" t="s">
        <v>56</v>
      </c>
      <c r="D671" s="90">
        <v>16.489999999999998</v>
      </c>
    </row>
    <row r="672" spans="1:4">
      <c r="A672" s="90">
        <v>73340</v>
      </c>
      <c r="B672" s="157" t="s">
        <v>1123</v>
      </c>
      <c r="C672" s="91" t="s">
        <v>56</v>
      </c>
      <c r="D672" s="90">
        <v>88.48</v>
      </c>
    </row>
    <row r="673" spans="1:4">
      <c r="A673" s="90">
        <v>83361</v>
      </c>
      <c r="B673" s="157" t="s">
        <v>1124</v>
      </c>
      <c r="C673" s="91" t="s">
        <v>56</v>
      </c>
      <c r="D673" s="90">
        <v>10.3</v>
      </c>
    </row>
    <row r="674" spans="1:4">
      <c r="A674" s="90">
        <v>83761</v>
      </c>
      <c r="B674" s="157" t="s">
        <v>1125</v>
      </c>
      <c r="C674" s="91" t="s">
        <v>56</v>
      </c>
      <c r="D674" s="90">
        <v>5.33</v>
      </c>
    </row>
    <row r="675" spans="1:4">
      <c r="A675" s="90">
        <v>83762</v>
      </c>
      <c r="B675" s="157" t="s">
        <v>1126</v>
      </c>
      <c r="C675" s="91" t="s">
        <v>56</v>
      </c>
      <c r="D675" s="90">
        <v>6.66</v>
      </c>
    </row>
    <row r="676" spans="1:4">
      <c r="A676" s="90">
        <v>83763</v>
      </c>
      <c r="B676" s="157" t="s">
        <v>1127</v>
      </c>
      <c r="C676" s="91" t="s">
        <v>56</v>
      </c>
      <c r="D676" s="90">
        <v>28.69</v>
      </c>
    </row>
    <row r="677" spans="1:4">
      <c r="A677" s="90">
        <v>83764</v>
      </c>
      <c r="B677" s="157" t="s">
        <v>1128</v>
      </c>
      <c r="C677" s="91" t="s">
        <v>56</v>
      </c>
      <c r="D677" s="90">
        <v>1.2</v>
      </c>
    </row>
    <row r="678" spans="1:4">
      <c r="A678" s="90">
        <v>87026</v>
      </c>
      <c r="B678" s="157" t="s">
        <v>1129</v>
      </c>
      <c r="C678" s="91" t="s">
        <v>56</v>
      </c>
      <c r="D678" s="90">
        <v>0.35</v>
      </c>
    </row>
    <row r="679" spans="1:4">
      <c r="A679" s="90">
        <v>87441</v>
      </c>
      <c r="B679" s="157" t="s">
        <v>1130</v>
      </c>
      <c r="C679" s="91" t="s">
        <v>56</v>
      </c>
      <c r="D679" s="90">
        <v>0.26</v>
      </c>
    </row>
    <row r="680" spans="1:4">
      <c r="A680" s="90">
        <v>87442</v>
      </c>
      <c r="B680" s="157" t="s">
        <v>1131</v>
      </c>
      <c r="C680" s="91" t="s">
        <v>56</v>
      </c>
      <c r="D680" s="90">
        <v>0.06</v>
      </c>
    </row>
    <row r="681" spans="1:4">
      <c r="A681" s="90">
        <v>87443</v>
      </c>
      <c r="B681" s="157" t="s">
        <v>1132</v>
      </c>
      <c r="C681" s="91" t="s">
        <v>56</v>
      </c>
      <c r="D681" s="90">
        <v>0.25</v>
      </c>
    </row>
    <row r="682" spans="1:4">
      <c r="A682" s="90">
        <v>87444</v>
      </c>
      <c r="B682" s="157" t="s">
        <v>1133</v>
      </c>
      <c r="C682" s="91" t="s">
        <v>56</v>
      </c>
      <c r="D682" s="90">
        <v>2.41</v>
      </c>
    </row>
    <row r="683" spans="1:4">
      <c r="A683" s="90">
        <v>88387</v>
      </c>
      <c r="B683" s="157" t="s">
        <v>1134</v>
      </c>
      <c r="C683" s="91" t="s">
        <v>56</v>
      </c>
      <c r="D683" s="90">
        <v>0.52</v>
      </c>
    </row>
    <row r="684" spans="1:4">
      <c r="A684" s="90">
        <v>88389</v>
      </c>
      <c r="B684" s="157" t="s">
        <v>1135</v>
      </c>
      <c r="C684" s="91" t="s">
        <v>56</v>
      </c>
      <c r="D684" s="90">
        <v>0.11</v>
      </c>
    </row>
    <row r="685" spans="1:4">
      <c r="A685" s="90">
        <v>88390</v>
      </c>
      <c r="B685" s="157" t="s">
        <v>1136</v>
      </c>
      <c r="C685" s="91" t="s">
        <v>56</v>
      </c>
      <c r="D685" s="90">
        <v>0.65</v>
      </c>
    </row>
    <row r="686" spans="1:4">
      <c r="A686" s="90">
        <v>88391</v>
      </c>
      <c r="B686" s="157" t="s">
        <v>1137</v>
      </c>
      <c r="C686" s="91" t="s">
        <v>56</v>
      </c>
      <c r="D686" s="90">
        <v>2.66</v>
      </c>
    </row>
    <row r="687" spans="1:4">
      <c r="A687" s="90">
        <v>88394</v>
      </c>
      <c r="B687" s="157" t="s">
        <v>1138</v>
      </c>
      <c r="C687" s="91" t="s">
        <v>56</v>
      </c>
      <c r="D687" s="90">
        <v>0.62</v>
      </c>
    </row>
    <row r="688" spans="1:4">
      <c r="A688" s="90">
        <v>88395</v>
      </c>
      <c r="B688" s="157" t="s">
        <v>1139</v>
      </c>
      <c r="C688" s="91" t="s">
        <v>56</v>
      </c>
      <c r="D688" s="90">
        <v>0.13</v>
      </c>
    </row>
    <row r="689" spans="1:4">
      <c r="A689" s="90">
        <v>88396</v>
      </c>
      <c r="B689" s="157" t="s">
        <v>1140</v>
      </c>
      <c r="C689" s="91" t="s">
        <v>56</v>
      </c>
      <c r="D689" s="90">
        <v>0.77</v>
      </c>
    </row>
    <row r="690" spans="1:4">
      <c r="A690" s="90">
        <v>88397</v>
      </c>
      <c r="B690" s="157" t="s">
        <v>1141</v>
      </c>
      <c r="C690" s="91" t="s">
        <v>56</v>
      </c>
      <c r="D690" s="90">
        <v>3.98</v>
      </c>
    </row>
    <row r="691" spans="1:4">
      <c r="A691" s="90">
        <v>88400</v>
      </c>
      <c r="B691" s="157" t="s">
        <v>1142</v>
      </c>
      <c r="C691" s="91" t="s">
        <v>56</v>
      </c>
      <c r="D691" s="90">
        <v>0.49</v>
      </c>
    </row>
    <row r="692" spans="1:4">
      <c r="A692" s="90">
        <v>88401</v>
      </c>
      <c r="B692" s="157" t="s">
        <v>1143</v>
      </c>
      <c r="C692" s="91" t="s">
        <v>56</v>
      </c>
      <c r="D692" s="90">
        <v>0.11</v>
      </c>
    </row>
    <row r="693" spans="1:4">
      <c r="A693" s="90">
        <v>88402</v>
      </c>
      <c r="B693" s="157" t="s">
        <v>1144</v>
      </c>
      <c r="C693" s="91" t="s">
        <v>56</v>
      </c>
      <c r="D693" s="90">
        <v>0.61</v>
      </c>
    </row>
    <row r="694" spans="1:4">
      <c r="A694" s="90">
        <v>88403</v>
      </c>
      <c r="B694" s="157" t="s">
        <v>1145</v>
      </c>
      <c r="C694" s="91" t="s">
        <v>56</v>
      </c>
      <c r="D694" s="90">
        <v>1.59</v>
      </c>
    </row>
    <row r="695" spans="1:4">
      <c r="A695" s="90">
        <v>88419</v>
      </c>
      <c r="B695" s="157" t="s">
        <v>1146</v>
      </c>
      <c r="C695" s="91" t="s">
        <v>56</v>
      </c>
      <c r="D695" s="90">
        <v>3.2</v>
      </c>
    </row>
    <row r="696" spans="1:4">
      <c r="A696" s="90">
        <v>88422</v>
      </c>
      <c r="B696" s="157" t="s">
        <v>1147</v>
      </c>
      <c r="C696" s="91" t="s">
        <v>56</v>
      </c>
      <c r="D696" s="90">
        <v>0.72</v>
      </c>
    </row>
    <row r="697" spans="1:4">
      <c r="A697" s="90">
        <v>88425</v>
      </c>
      <c r="B697" s="157" t="s">
        <v>1148</v>
      </c>
      <c r="C697" s="91" t="s">
        <v>56</v>
      </c>
      <c r="D697" s="90">
        <v>3.5</v>
      </c>
    </row>
    <row r="698" spans="1:4">
      <c r="A698" s="90">
        <v>88427</v>
      </c>
      <c r="B698" s="157" t="s">
        <v>1149</v>
      </c>
      <c r="C698" s="91" t="s">
        <v>56</v>
      </c>
      <c r="D698" s="90">
        <v>4.04</v>
      </c>
    </row>
    <row r="699" spans="1:4">
      <c r="A699" s="90">
        <v>88434</v>
      </c>
      <c r="B699" s="157" t="s">
        <v>1150</v>
      </c>
      <c r="C699" s="91" t="s">
        <v>56</v>
      </c>
      <c r="D699" s="90">
        <v>4.25</v>
      </c>
    </row>
    <row r="700" spans="1:4">
      <c r="A700" s="90">
        <v>88435</v>
      </c>
      <c r="B700" s="157" t="s">
        <v>1151</v>
      </c>
      <c r="C700" s="91" t="s">
        <v>56</v>
      </c>
      <c r="D700" s="90">
        <v>0.95</v>
      </c>
    </row>
    <row r="701" spans="1:4">
      <c r="A701" s="90">
        <v>88436</v>
      </c>
      <c r="B701" s="157" t="s">
        <v>1152</v>
      </c>
      <c r="C701" s="91" t="s">
        <v>56</v>
      </c>
      <c r="D701" s="90">
        <v>4.6500000000000004</v>
      </c>
    </row>
    <row r="702" spans="1:4">
      <c r="A702" s="90">
        <v>88437</v>
      </c>
      <c r="B702" s="157" t="s">
        <v>1153</v>
      </c>
      <c r="C702" s="91" t="s">
        <v>56</v>
      </c>
      <c r="D702" s="90">
        <v>4.04</v>
      </c>
    </row>
    <row r="703" spans="1:4">
      <c r="A703" s="90">
        <v>88569</v>
      </c>
      <c r="B703" s="157" t="s">
        <v>1154</v>
      </c>
      <c r="C703" s="91" t="s">
        <v>56</v>
      </c>
      <c r="D703" s="90">
        <v>2.46</v>
      </c>
    </row>
    <row r="704" spans="1:4">
      <c r="A704" s="90">
        <v>88570</v>
      </c>
      <c r="B704" s="157" t="s">
        <v>1155</v>
      </c>
      <c r="C704" s="91" t="s">
        <v>56</v>
      </c>
      <c r="D704" s="90">
        <v>0.83</v>
      </c>
    </row>
    <row r="705" spans="1:4">
      <c r="A705" s="90">
        <v>88826</v>
      </c>
      <c r="B705" s="157" t="s">
        <v>21541</v>
      </c>
      <c r="C705" s="91" t="s">
        <v>56</v>
      </c>
      <c r="D705" s="90">
        <v>0.19</v>
      </c>
    </row>
    <row r="706" spans="1:4">
      <c r="A706" s="90">
        <v>88827</v>
      </c>
      <c r="B706" s="157" t="s">
        <v>21542</v>
      </c>
      <c r="C706" s="91" t="s">
        <v>56</v>
      </c>
      <c r="D706" s="90">
        <v>0.04</v>
      </c>
    </row>
    <row r="707" spans="1:4">
      <c r="A707" s="90">
        <v>88828</v>
      </c>
      <c r="B707" s="157" t="s">
        <v>21543</v>
      </c>
      <c r="C707" s="91" t="s">
        <v>56</v>
      </c>
      <c r="D707" s="90">
        <v>0.18</v>
      </c>
    </row>
    <row r="708" spans="1:4">
      <c r="A708" s="90">
        <v>88829</v>
      </c>
      <c r="B708" s="157" t="s">
        <v>21544</v>
      </c>
      <c r="C708" s="91" t="s">
        <v>56</v>
      </c>
      <c r="D708" s="90">
        <v>1.06</v>
      </c>
    </row>
    <row r="709" spans="1:4">
      <c r="A709" s="90">
        <v>88832</v>
      </c>
      <c r="B709" s="157" t="s">
        <v>1156</v>
      </c>
      <c r="C709" s="91" t="s">
        <v>56</v>
      </c>
      <c r="D709" s="90">
        <v>20.49</v>
      </c>
    </row>
    <row r="710" spans="1:4">
      <c r="A710" s="90">
        <v>88834</v>
      </c>
      <c r="B710" s="157" t="s">
        <v>1157</v>
      </c>
      <c r="C710" s="91" t="s">
        <v>56</v>
      </c>
      <c r="D710" s="90">
        <v>5.26</v>
      </c>
    </row>
    <row r="711" spans="1:4">
      <c r="A711" s="90">
        <v>88835</v>
      </c>
      <c r="B711" s="157" t="s">
        <v>1158</v>
      </c>
      <c r="C711" s="91" t="s">
        <v>56</v>
      </c>
      <c r="D711" s="90">
        <v>25.61</v>
      </c>
    </row>
    <row r="712" spans="1:4">
      <c r="A712" s="90">
        <v>88836</v>
      </c>
      <c r="B712" s="157" t="s">
        <v>1159</v>
      </c>
      <c r="C712" s="91" t="s">
        <v>56</v>
      </c>
      <c r="D712" s="90">
        <v>53.31</v>
      </c>
    </row>
    <row r="713" spans="1:4">
      <c r="A713" s="90">
        <v>88839</v>
      </c>
      <c r="B713" s="157" t="s">
        <v>1160</v>
      </c>
      <c r="C713" s="91" t="s">
        <v>56</v>
      </c>
      <c r="D713" s="90">
        <v>17.07</v>
      </c>
    </row>
    <row r="714" spans="1:4">
      <c r="A714" s="90">
        <v>88840</v>
      </c>
      <c r="B714" s="157" t="s">
        <v>1161</v>
      </c>
      <c r="C714" s="91" t="s">
        <v>56</v>
      </c>
      <c r="D714" s="90">
        <v>7.3</v>
      </c>
    </row>
    <row r="715" spans="1:4">
      <c r="A715" s="90">
        <v>88841</v>
      </c>
      <c r="B715" s="157" t="s">
        <v>1162</v>
      </c>
      <c r="C715" s="91" t="s">
        <v>56</v>
      </c>
      <c r="D715" s="90">
        <v>30.52</v>
      </c>
    </row>
    <row r="716" spans="1:4">
      <c r="A716" s="90">
        <v>88842</v>
      </c>
      <c r="B716" s="157" t="s">
        <v>1163</v>
      </c>
      <c r="C716" s="91" t="s">
        <v>56</v>
      </c>
      <c r="D716" s="90">
        <v>60.61</v>
      </c>
    </row>
    <row r="717" spans="1:4">
      <c r="A717" s="90">
        <v>88847</v>
      </c>
      <c r="B717" s="157" t="s">
        <v>1164</v>
      </c>
      <c r="C717" s="91" t="s">
        <v>56</v>
      </c>
      <c r="D717" s="90">
        <v>14.55</v>
      </c>
    </row>
    <row r="718" spans="1:4">
      <c r="A718" s="90">
        <v>88848</v>
      </c>
      <c r="B718" s="157" t="s">
        <v>1165</v>
      </c>
      <c r="C718" s="91" t="s">
        <v>56</v>
      </c>
      <c r="D718" s="90">
        <v>5.81</v>
      </c>
    </row>
    <row r="719" spans="1:4">
      <c r="A719" s="90">
        <v>88853</v>
      </c>
      <c r="B719" s="157" t="s">
        <v>1166</v>
      </c>
      <c r="C719" s="91" t="s">
        <v>56</v>
      </c>
      <c r="D719" s="90">
        <v>0.16</v>
      </c>
    </row>
    <row r="720" spans="1:4">
      <c r="A720" s="90">
        <v>88854</v>
      </c>
      <c r="B720" s="157" t="s">
        <v>1167</v>
      </c>
      <c r="C720" s="91" t="s">
        <v>56</v>
      </c>
      <c r="D720" s="90">
        <v>0.03</v>
      </c>
    </row>
    <row r="721" spans="1:4">
      <c r="A721" s="90">
        <v>88855</v>
      </c>
      <c r="B721" s="157" t="s">
        <v>22102</v>
      </c>
      <c r="C721" s="91" t="s">
        <v>56</v>
      </c>
      <c r="D721" s="90">
        <v>1.7</v>
      </c>
    </row>
    <row r="722" spans="1:4">
      <c r="A722" s="90">
        <v>88856</v>
      </c>
      <c r="B722" s="157" t="s">
        <v>22103</v>
      </c>
      <c r="C722" s="91" t="s">
        <v>56</v>
      </c>
      <c r="D722" s="90">
        <v>0.45</v>
      </c>
    </row>
    <row r="723" spans="1:4">
      <c r="A723" s="90">
        <v>88857</v>
      </c>
      <c r="B723" s="157" t="s">
        <v>1168</v>
      </c>
      <c r="C723" s="91" t="s">
        <v>56</v>
      </c>
      <c r="D723" s="90">
        <v>12.65</v>
      </c>
    </row>
    <row r="724" spans="1:4">
      <c r="A724" s="90">
        <v>88858</v>
      </c>
      <c r="B724" s="157" t="s">
        <v>1169</v>
      </c>
      <c r="C724" s="91" t="s">
        <v>56</v>
      </c>
      <c r="D724" s="90">
        <v>3.25</v>
      </c>
    </row>
    <row r="725" spans="1:4">
      <c r="A725" s="90">
        <v>88859</v>
      </c>
      <c r="B725" s="157" t="s">
        <v>1170</v>
      </c>
      <c r="C725" s="91" t="s">
        <v>56</v>
      </c>
      <c r="D725" s="90">
        <v>11.25</v>
      </c>
    </row>
    <row r="726" spans="1:4">
      <c r="A726" s="90">
        <v>88860</v>
      </c>
      <c r="B726" s="157" t="s">
        <v>1171</v>
      </c>
      <c r="C726" s="91" t="s">
        <v>56</v>
      </c>
      <c r="D726" s="90">
        <v>2.89</v>
      </c>
    </row>
    <row r="727" spans="1:4">
      <c r="A727" s="90">
        <v>88900</v>
      </c>
      <c r="B727" s="157" t="s">
        <v>1172</v>
      </c>
      <c r="C727" s="91" t="s">
        <v>56</v>
      </c>
      <c r="D727" s="90">
        <v>23.89</v>
      </c>
    </row>
    <row r="728" spans="1:4">
      <c r="A728" s="90">
        <v>88902</v>
      </c>
      <c r="B728" s="157" t="s">
        <v>1173</v>
      </c>
      <c r="C728" s="91" t="s">
        <v>56</v>
      </c>
      <c r="D728" s="90">
        <v>6.14</v>
      </c>
    </row>
    <row r="729" spans="1:4">
      <c r="A729" s="90">
        <v>88903</v>
      </c>
      <c r="B729" s="157" t="s">
        <v>1174</v>
      </c>
      <c r="C729" s="91" t="s">
        <v>56</v>
      </c>
      <c r="D729" s="90">
        <v>29.86</v>
      </c>
    </row>
    <row r="730" spans="1:4">
      <c r="A730" s="90">
        <v>88904</v>
      </c>
      <c r="B730" s="157" t="s">
        <v>1175</v>
      </c>
      <c r="C730" s="91" t="s">
        <v>56</v>
      </c>
      <c r="D730" s="90">
        <v>75.12</v>
      </c>
    </row>
    <row r="731" spans="1:4">
      <c r="A731" s="90">
        <v>89009</v>
      </c>
      <c r="B731" s="157" t="s">
        <v>1176</v>
      </c>
      <c r="C731" s="91" t="s">
        <v>56</v>
      </c>
      <c r="D731" s="90">
        <v>21.14</v>
      </c>
    </row>
    <row r="732" spans="1:4">
      <c r="A732" s="90">
        <v>89010</v>
      </c>
      <c r="B732" s="157" t="s">
        <v>1177</v>
      </c>
      <c r="C732" s="91" t="s">
        <v>56</v>
      </c>
      <c r="D732" s="90">
        <v>9.0399999999999991</v>
      </c>
    </row>
    <row r="733" spans="1:4">
      <c r="A733" s="90">
        <v>89011</v>
      </c>
      <c r="B733" s="157" t="s">
        <v>1178</v>
      </c>
      <c r="C733" s="91" t="s">
        <v>56</v>
      </c>
      <c r="D733" s="90">
        <v>12.2</v>
      </c>
    </row>
    <row r="734" spans="1:4">
      <c r="A734" s="90">
        <v>89012</v>
      </c>
      <c r="B734" s="157" t="s">
        <v>1179</v>
      </c>
      <c r="C734" s="91" t="s">
        <v>56</v>
      </c>
      <c r="D734" s="90">
        <v>3.13</v>
      </c>
    </row>
    <row r="735" spans="1:4">
      <c r="A735" s="90">
        <v>89013</v>
      </c>
      <c r="B735" s="157" t="s">
        <v>1180</v>
      </c>
      <c r="C735" s="91" t="s">
        <v>56</v>
      </c>
      <c r="D735" s="90">
        <v>69.27</v>
      </c>
    </row>
    <row r="736" spans="1:4">
      <c r="A736" s="90">
        <v>89014</v>
      </c>
      <c r="B736" s="157" t="s">
        <v>1181</v>
      </c>
      <c r="C736" s="91" t="s">
        <v>56</v>
      </c>
      <c r="D736" s="90">
        <v>29.62</v>
      </c>
    </row>
    <row r="737" spans="1:4">
      <c r="A737" s="90">
        <v>89015</v>
      </c>
      <c r="B737" s="157" t="s">
        <v>1182</v>
      </c>
      <c r="C737" s="91" t="s">
        <v>56</v>
      </c>
      <c r="D737" s="90">
        <v>1.96</v>
      </c>
    </row>
    <row r="738" spans="1:4">
      <c r="A738" s="90">
        <v>89016</v>
      </c>
      <c r="B738" s="157" t="s">
        <v>1183</v>
      </c>
      <c r="C738" s="91" t="s">
        <v>56</v>
      </c>
      <c r="D738" s="90">
        <v>0.5</v>
      </c>
    </row>
    <row r="739" spans="1:4">
      <c r="A739" s="90">
        <v>89017</v>
      </c>
      <c r="B739" s="157" t="s">
        <v>1184</v>
      </c>
      <c r="C739" s="91" t="s">
        <v>56</v>
      </c>
      <c r="D739" s="90">
        <v>21.01</v>
      </c>
    </row>
    <row r="740" spans="1:4">
      <c r="A740" s="90">
        <v>89018</v>
      </c>
      <c r="B740" s="157" t="s">
        <v>1185</v>
      </c>
      <c r="C740" s="91" t="s">
        <v>56</v>
      </c>
      <c r="D740" s="90">
        <v>8.98</v>
      </c>
    </row>
    <row r="741" spans="1:4">
      <c r="A741" s="90">
        <v>89019</v>
      </c>
      <c r="B741" s="157" t="s">
        <v>22104</v>
      </c>
      <c r="C741" s="91" t="s">
        <v>56</v>
      </c>
      <c r="D741" s="90">
        <v>0.22</v>
      </c>
    </row>
    <row r="742" spans="1:4">
      <c r="A742" s="90">
        <v>89020</v>
      </c>
      <c r="B742" s="157" t="s">
        <v>22105</v>
      </c>
      <c r="C742" s="91" t="s">
        <v>56</v>
      </c>
      <c r="D742" s="90">
        <v>0.05</v>
      </c>
    </row>
    <row r="743" spans="1:4">
      <c r="A743" s="90">
        <v>89023</v>
      </c>
      <c r="B743" s="157" t="s">
        <v>1186</v>
      </c>
      <c r="C743" s="91" t="s">
        <v>56</v>
      </c>
      <c r="D743" s="90">
        <v>2.21</v>
      </c>
    </row>
    <row r="744" spans="1:4">
      <c r="A744" s="90">
        <v>89024</v>
      </c>
      <c r="B744" s="157" t="s">
        <v>1187</v>
      </c>
      <c r="C744" s="91" t="s">
        <v>56</v>
      </c>
      <c r="D744" s="90">
        <v>0.88</v>
      </c>
    </row>
    <row r="745" spans="1:4">
      <c r="A745" s="90">
        <v>89025</v>
      </c>
      <c r="B745" s="157" t="s">
        <v>1188</v>
      </c>
      <c r="C745" s="91" t="s">
        <v>56</v>
      </c>
      <c r="D745" s="90">
        <v>4.1500000000000004</v>
      </c>
    </row>
    <row r="746" spans="1:4">
      <c r="A746" s="90">
        <v>89026</v>
      </c>
      <c r="B746" s="157" t="s">
        <v>1189</v>
      </c>
      <c r="C746" s="91" t="s">
        <v>56</v>
      </c>
      <c r="D746" s="90">
        <v>144.18</v>
      </c>
    </row>
    <row r="747" spans="1:4">
      <c r="A747" s="90">
        <v>89029</v>
      </c>
      <c r="B747" s="157" t="s">
        <v>1190</v>
      </c>
      <c r="C747" s="91" t="s">
        <v>56</v>
      </c>
      <c r="D747" s="90">
        <v>16.309999999999999</v>
      </c>
    </row>
    <row r="748" spans="1:4">
      <c r="A748" s="90">
        <v>89030</v>
      </c>
      <c r="B748" s="157" t="s">
        <v>1191</v>
      </c>
      <c r="C748" s="91" t="s">
        <v>56</v>
      </c>
      <c r="D748" s="90">
        <v>6.97</v>
      </c>
    </row>
    <row r="749" spans="1:4">
      <c r="A749" s="90">
        <v>89033</v>
      </c>
      <c r="B749" s="157" t="s">
        <v>1192</v>
      </c>
      <c r="C749" s="91" t="s">
        <v>56</v>
      </c>
      <c r="D749" s="90">
        <v>7.15</v>
      </c>
    </row>
    <row r="750" spans="1:4">
      <c r="A750" s="90">
        <v>89034</v>
      </c>
      <c r="B750" s="157" t="s">
        <v>1193</v>
      </c>
      <c r="C750" s="91" t="s">
        <v>56</v>
      </c>
      <c r="D750" s="90">
        <v>1.87</v>
      </c>
    </row>
    <row r="751" spans="1:4">
      <c r="A751" s="90">
        <v>89128</v>
      </c>
      <c r="B751" s="157" t="s">
        <v>1194</v>
      </c>
      <c r="C751" s="91" t="s">
        <v>56</v>
      </c>
      <c r="D751" s="90">
        <v>20.16</v>
      </c>
    </row>
    <row r="752" spans="1:4">
      <c r="A752" s="90">
        <v>89129</v>
      </c>
      <c r="B752" s="157" t="s">
        <v>1195</v>
      </c>
      <c r="C752" s="91" t="s">
        <v>56</v>
      </c>
      <c r="D752" s="90">
        <v>5.18</v>
      </c>
    </row>
    <row r="753" spans="1:4">
      <c r="A753" s="90">
        <v>89130</v>
      </c>
      <c r="B753" s="157" t="s">
        <v>1196</v>
      </c>
      <c r="C753" s="91" t="s">
        <v>56</v>
      </c>
      <c r="D753" s="90">
        <v>27.95</v>
      </c>
    </row>
    <row r="754" spans="1:4">
      <c r="A754" s="90">
        <v>89131</v>
      </c>
      <c r="B754" s="157" t="s">
        <v>1197</v>
      </c>
      <c r="C754" s="91" t="s">
        <v>56</v>
      </c>
      <c r="D754" s="90">
        <v>7.18</v>
      </c>
    </row>
    <row r="755" spans="1:4">
      <c r="A755" s="90">
        <v>89210</v>
      </c>
      <c r="B755" s="157" t="s">
        <v>1198</v>
      </c>
      <c r="C755" s="91" t="s">
        <v>56</v>
      </c>
      <c r="D755" s="90">
        <v>15.34</v>
      </c>
    </row>
    <row r="756" spans="1:4">
      <c r="A756" s="90">
        <v>89211</v>
      </c>
      <c r="B756" s="157" t="s">
        <v>1199</v>
      </c>
      <c r="C756" s="91" t="s">
        <v>56</v>
      </c>
      <c r="D756" s="90">
        <v>4.03</v>
      </c>
    </row>
    <row r="757" spans="1:4">
      <c r="A757" s="90">
        <v>89212</v>
      </c>
      <c r="B757" s="157" t="s">
        <v>1200</v>
      </c>
      <c r="C757" s="91" t="s">
        <v>56</v>
      </c>
      <c r="D757" s="90">
        <v>14.39</v>
      </c>
    </row>
    <row r="758" spans="1:4">
      <c r="A758" s="90">
        <v>89213</v>
      </c>
      <c r="B758" s="157" t="s">
        <v>1201</v>
      </c>
      <c r="C758" s="91" t="s">
        <v>56</v>
      </c>
      <c r="D758" s="90">
        <v>4.3099999999999996</v>
      </c>
    </row>
    <row r="759" spans="1:4">
      <c r="A759" s="90">
        <v>89214</v>
      </c>
      <c r="B759" s="157" t="s">
        <v>1202</v>
      </c>
      <c r="C759" s="91" t="s">
        <v>56</v>
      </c>
      <c r="D759" s="90">
        <v>13.51</v>
      </c>
    </row>
    <row r="760" spans="1:4">
      <c r="A760" s="90">
        <v>89215</v>
      </c>
      <c r="B760" s="157" t="s">
        <v>1203</v>
      </c>
      <c r="C760" s="91" t="s">
        <v>56</v>
      </c>
      <c r="D760" s="90">
        <v>77.569999999999993</v>
      </c>
    </row>
    <row r="761" spans="1:4">
      <c r="A761" s="90">
        <v>89221</v>
      </c>
      <c r="B761" s="157" t="s">
        <v>1204</v>
      </c>
      <c r="C761" s="91" t="s">
        <v>56</v>
      </c>
      <c r="D761" s="90">
        <v>0.8</v>
      </c>
    </row>
    <row r="762" spans="1:4">
      <c r="A762" s="90">
        <v>89222</v>
      </c>
      <c r="B762" s="157" t="s">
        <v>1205</v>
      </c>
      <c r="C762" s="91" t="s">
        <v>56</v>
      </c>
      <c r="D762" s="90">
        <v>0.18</v>
      </c>
    </row>
    <row r="763" spans="1:4">
      <c r="A763" s="90">
        <v>89223</v>
      </c>
      <c r="B763" s="157" t="s">
        <v>1206</v>
      </c>
      <c r="C763" s="91" t="s">
        <v>56</v>
      </c>
      <c r="D763" s="90">
        <v>0.75</v>
      </c>
    </row>
    <row r="764" spans="1:4">
      <c r="A764" s="90">
        <v>89224</v>
      </c>
      <c r="B764" s="157" t="s">
        <v>1207</v>
      </c>
      <c r="C764" s="91" t="s">
        <v>56</v>
      </c>
      <c r="D764" s="90">
        <v>2.12</v>
      </c>
    </row>
    <row r="765" spans="1:4">
      <c r="A765" s="90">
        <v>89228</v>
      </c>
      <c r="B765" s="157" t="s">
        <v>1208</v>
      </c>
      <c r="C765" s="91" t="s">
        <v>56</v>
      </c>
      <c r="D765" s="90">
        <v>20.8</v>
      </c>
    </row>
    <row r="766" spans="1:4">
      <c r="A766" s="90">
        <v>89229</v>
      </c>
      <c r="B766" s="157" t="s">
        <v>1209</v>
      </c>
      <c r="C766" s="91" t="s">
        <v>56</v>
      </c>
      <c r="D766" s="90">
        <v>7.12</v>
      </c>
    </row>
    <row r="767" spans="1:4">
      <c r="A767" s="90">
        <v>89230</v>
      </c>
      <c r="B767" s="157" t="s">
        <v>1210</v>
      </c>
      <c r="C767" s="91" t="s">
        <v>56</v>
      </c>
      <c r="D767" s="90">
        <v>72.53</v>
      </c>
    </row>
    <row r="768" spans="1:4">
      <c r="A768" s="90">
        <v>89231</v>
      </c>
      <c r="B768" s="157" t="s">
        <v>1211</v>
      </c>
      <c r="C768" s="91" t="s">
        <v>56</v>
      </c>
      <c r="D768" s="90">
        <v>21.74</v>
      </c>
    </row>
    <row r="769" spans="1:4">
      <c r="A769" s="90">
        <v>89232</v>
      </c>
      <c r="B769" s="157" t="s">
        <v>1212</v>
      </c>
      <c r="C769" s="91" t="s">
        <v>56</v>
      </c>
      <c r="D769" s="90">
        <v>129.38</v>
      </c>
    </row>
    <row r="770" spans="1:4">
      <c r="A770" s="90">
        <v>89233</v>
      </c>
      <c r="B770" s="157" t="s">
        <v>1213</v>
      </c>
      <c r="C770" s="91" t="s">
        <v>56</v>
      </c>
      <c r="D770" s="90">
        <v>100.82</v>
      </c>
    </row>
    <row r="771" spans="1:4">
      <c r="A771" s="90">
        <v>89236</v>
      </c>
      <c r="B771" s="157" t="s">
        <v>1214</v>
      </c>
      <c r="C771" s="91" t="s">
        <v>56</v>
      </c>
      <c r="D771" s="90">
        <v>169.44</v>
      </c>
    </row>
    <row r="772" spans="1:4">
      <c r="A772" s="90">
        <v>89237</v>
      </c>
      <c r="B772" s="157" t="s">
        <v>1215</v>
      </c>
      <c r="C772" s="91" t="s">
        <v>56</v>
      </c>
      <c r="D772" s="90">
        <v>50.79</v>
      </c>
    </row>
    <row r="773" spans="1:4">
      <c r="A773" s="90">
        <v>89238</v>
      </c>
      <c r="B773" s="157" t="s">
        <v>1216</v>
      </c>
      <c r="C773" s="91" t="s">
        <v>56</v>
      </c>
      <c r="D773" s="90">
        <v>302.23</v>
      </c>
    </row>
    <row r="774" spans="1:4">
      <c r="A774" s="90">
        <v>89239</v>
      </c>
      <c r="B774" s="157" t="s">
        <v>1217</v>
      </c>
      <c r="C774" s="91" t="s">
        <v>56</v>
      </c>
      <c r="D774" s="90">
        <v>266.63</v>
      </c>
    </row>
    <row r="775" spans="1:4">
      <c r="A775" s="90">
        <v>89240</v>
      </c>
      <c r="B775" s="157" t="s">
        <v>1218</v>
      </c>
      <c r="C775" s="91" t="s">
        <v>56</v>
      </c>
      <c r="D775" s="90">
        <v>52</v>
      </c>
    </row>
    <row r="776" spans="1:4">
      <c r="A776" s="90">
        <v>89241</v>
      </c>
      <c r="B776" s="157" t="s">
        <v>1219</v>
      </c>
      <c r="C776" s="91" t="s">
        <v>56</v>
      </c>
      <c r="D776" s="90">
        <v>17.809999999999999</v>
      </c>
    </row>
    <row r="777" spans="1:4">
      <c r="A777" s="90">
        <v>89246</v>
      </c>
      <c r="B777" s="157" t="s">
        <v>1220</v>
      </c>
      <c r="C777" s="91" t="s">
        <v>56</v>
      </c>
      <c r="D777" s="90">
        <v>147.22999999999999</v>
      </c>
    </row>
    <row r="778" spans="1:4">
      <c r="A778" s="90">
        <v>89247</v>
      </c>
      <c r="B778" s="157" t="s">
        <v>1221</v>
      </c>
      <c r="C778" s="91" t="s">
        <v>56</v>
      </c>
      <c r="D778" s="90">
        <v>44.13</v>
      </c>
    </row>
    <row r="779" spans="1:4">
      <c r="A779" s="90">
        <v>89248</v>
      </c>
      <c r="B779" s="157" t="s">
        <v>1222</v>
      </c>
      <c r="C779" s="91" t="s">
        <v>56</v>
      </c>
      <c r="D779" s="90">
        <v>262.62</v>
      </c>
    </row>
    <row r="780" spans="1:4">
      <c r="A780" s="90">
        <v>89249</v>
      </c>
      <c r="B780" s="157" t="s">
        <v>1223</v>
      </c>
      <c r="C780" s="91" t="s">
        <v>56</v>
      </c>
      <c r="D780" s="90">
        <v>204.57</v>
      </c>
    </row>
    <row r="781" spans="1:4">
      <c r="A781" s="90">
        <v>89253</v>
      </c>
      <c r="B781" s="157" t="s">
        <v>1224</v>
      </c>
      <c r="C781" s="91" t="s">
        <v>56</v>
      </c>
      <c r="D781" s="90">
        <v>42.61</v>
      </c>
    </row>
    <row r="782" spans="1:4">
      <c r="A782" s="90">
        <v>89254</v>
      </c>
      <c r="B782" s="157" t="s">
        <v>1225</v>
      </c>
      <c r="C782" s="91" t="s">
        <v>56</v>
      </c>
      <c r="D782" s="90">
        <v>14.59</v>
      </c>
    </row>
    <row r="783" spans="1:4">
      <c r="A783" s="90">
        <v>89255</v>
      </c>
      <c r="B783" s="157" t="s">
        <v>1226</v>
      </c>
      <c r="C783" s="91" t="s">
        <v>56</v>
      </c>
      <c r="D783" s="90">
        <v>68.5</v>
      </c>
    </row>
    <row r="784" spans="1:4">
      <c r="A784" s="90">
        <v>89256</v>
      </c>
      <c r="B784" s="157" t="s">
        <v>1227</v>
      </c>
      <c r="C784" s="91" t="s">
        <v>56</v>
      </c>
      <c r="D784" s="90">
        <v>48.48</v>
      </c>
    </row>
    <row r="785" spans="1:4">
      <c r="A785" s="90">
        <v>89259</v>
      </c>
      <c r="B785" s="157" t="s">
        <v>1228</v>
      </c>
      <c r="C785" s="91" t="s">
        <v>56</v>
      </c>
      <c r="D785" s="90">
        <v>9.3000000000000007</v>
      </c>
    </row>
    <row r="786" spans="1:4">
      <c r="A786" s="90">
        <v>89260</v>
      </c>
      <c r="B786" s="157" t="s">
        <v>1229</v>
      </c>
      <c r="C786" s="91" t="s">
        <v>56</v>
      </c>
      <c r="D786" s="90">
        <v>3.71</v>
      </c>
    </row>
    <row r="787" spans="1:4">
      <c r="A787" s="90">
        <v>89262</v>
      </c>
      <c r="B787" s="157" t="s">
        <v>1230</v>
      </c>
      <c r="C787" s="91" t="s">
        <v>56</v>
      </c>
      <c r="D787" s="90">
        <v>17.43</v>
      </c>
    </row>
    <row r="788" spans="1:4">
      <c r="A788" s="90">
        <v>89264</v>
      </c>
      <c r="B788" s="157" t="s">
        <v>1231</v>
      </c>
      <c r="C788" s="91" t="s">
        <v>56</v>
      </c>
      <c r="D788" s="90">
        <v>7.38</v>
      </c>
    </row>
    <row r="789" spans="1:4">
      <c r="A789" s="90">
        <v>89265</v>
      </c>
      <c r="B789" s="157" t="s">
        <v>1232</v>
      </c>
      <c r="C789" s="91" t="s">
        <v>56</v>
      </c>
      <c r="D789" s="90">
        <v>2.94</v>
      </c>
    </row>
    <row r="790" spans="1:4">
      <c r="A790" s="90">
        <v>89266</v>
      </c>
      <c r="B790" s="157" t="s">
        <v>1233</v>
      </c>
      <c r="C790" s="91" t="s">
        <v>56</v>
      </c>
      <c r="D790" s="90">
        <v>0.59</v>
      </c>
    </row>
    <row r="791" spans="1:4">
      <c r="A791" s="90">
        <v>89267</v>
      </c>
      <c r="B791" s="157" t="s">
        <v>1234</v>
      </c>
      <c r="C791" s="91" t="s">
        <v>56</v>
      </c>
      <c r="D791" s="90">
        <v>25.05</v>
      </c>
    </row>
    <row r="792" spans="1:4">
      <c r="A792" s="90">
        <v>89268</v>
      </c>
      <c r="B792" s="157" t="s">
        <v>1235</v>
      </c>
      <c r="C792" s="91" t="s">
        <v>56</v>
      </c>
      <c r="D792" s="90">
        <v>8.57</v>
      </c>
    </row>
    <row r="793" spans="1:4">
      <c r="A793" s="90">
        <v>89269</v>
      </c>
      <c r="B793" s="157" t="s">
        <v>1236</v>
      </c>
      <c r="C793" s="91" t="s">
        <v>56</v>
      </c>
      <c r="D793" s="90">
        <v>1.75</v>
      </c>
    </row>
    <row r="794" spans="1:4">
      <c r="A794" s="90">
        <v>89270</v>
      </c>
      <c r="B794" s="157" t="s">
        <v>1237</v>
      </c>
      <c r="C794" s="91" t="s">
        <v>56</v>
      </c>
      <c r="D794" s="90">
        <v>40.26</v>
      </c>
    </row>
    <row r="795" spans="1:4">
      <c r="A795" s="90">
        <v>89271</v>
      </c>
      <c r="B795" s="157" t="s">
        <v>1238</v>
      </c>
      <c r="C795" s="91" t="s">
        <v>56</v>
      </c>
      <c r="D795" s="90">
        <v>63.03</v>
      </c>
    </row>
    <row r="796" spans="1:4">
      <c r="A796" s="90">
        <v>89274</v>
      </c>
      <c r="B796" s="157" t="s">
        <v>1239</v>
      </c>
      <c r="C796" s="91" t="s">
        <v>56</v>
      </c>
      <c r="D796" s="90">
        <v>0.97</v>
      </c>
    </row>
    <row r="797" spans="1:4">
      <c r="A797" s="90">
        <v>89275</v>
      </c>
      <c r="B797" s="157" t="s">
        <v>1240</v>
      </c>
      <c r="C797" s="91" t="s">
        <v>56</v>
      </c>
      <c r="D797" s="90">
        <v>0.21</v>
      </c>
    </row>
    <row r="798" spans="1:4">
      <c r="A798" s="90">
        <v>89276</v>
      </c>
      <c r="B798" s="157" t="s">
        <v>1241</v>
      </c>
      <c r="C798" s="91" t="s">
        <v>56</v>
      </c>
      <c r="D798" s="90">
        <v>0.91</v>
      </c>
    </row>
    <row r="799" spans="1:4">
      <c r="A799" s="90">
        <v>89277</v>
      </c>
      <c r="B799" s="157" t="s">
        <v>1242</v>
      </c>
      <c r="C799" s="91" t="s">
        <v>56</v>
      </c>
      <c r="D799" s="90">
        <v>4.83</v>
      </c>
    </row>
    <row r="800" spans="1:4">
      <c r="A800" s="90">
        <v>89280</v>
      </c>
      <c r="B800" s="157" t="s">
        <v>1243</v>
      </c>
      <c r="C800" s="91" t="s">
        <v>56</v>
      </c>
      <c r="D800" s="90">
        <v>18.84</v>
      </c>
    </row>
    <row r="801" spans="1:4">
      <c r="A801" s="90">
        <v>89281</v>
      </c>
      <c r="B801" s="157" t="s">
        <v>1244</v>
      </c>
      <c r="C801" s="91" t="s">
        <v>56</v>
      </c>
      <c r="D801" s="90">
        <v>4.95</v>
      </c>
    </row>
    <row r="802" spans="1:4">
      <c r="A802" s="90">
        <v>89870</v>
      </c>
      <c r="B802" s="157" t="s">
        <v>1245</v>
      </c>
      <c r="C802" s="91" t="s">
        <v>56</v>
      </c>
      <c r="D802" s="90">
        <v>17.96</v>
      </c>
    </row>
    <row r="803" spans="1:4">
      <c r="A803" s="90">
        <v>89871</v>
      </c>
      <c r="B803" s="157" t="s">
        <v>1246</v>
      </c>
      <c r="C803" s="91" t="s">
        <v>56</v>
      </c>
      <c r="D803" s="90">
        <v>6.28</v>
      </c>
    </row>
    <row r="804" spans="1:4">
      <c r="A804" s="90">
        <v>89872</v>
      </c>
      <c r="B804" s="157" t="s">
        <v>1247</v>
      </c>
      <c r="C804" s="91" t="s">
        <v>56</v>
      </c>
      <c r="D804" s="90">
        <v>1.29</v>
      </c>
    </row>
    <row r="805" spans="1:4">
      <c r="A805" s="90">
        <v>89873</v>
      </c>
      <c r="B805" s="157" t="s">
        <v>1248</v>
      </c>
      <c r="C805" s="91" t="s">
        <v>56</v>
      </c>
      <c r="D805" s="90">
        <v>33.69</v>
      </c>
    </row>
    <row r="806" spans="1:4">
      <c r="A806" s="90">
        <v>89874</v>
      </c>
      <c r="B806" s="157" t="s">
        <v>1249</v>
      </c>
      <c r="C806" s="91" t="s">
        <v>56</v>
      </c>
      <c r="D806" s="90">
        <v>136.78</v>
      </c>
    </row>
    <row r="807" spans="1:4">
      <c r="A807" s="90">
        <v>89878</v>
      </c>
      <c r="B807" s="157" t="s">
        <v>1250</v>
      </c>
      <c r="C807" s="91" t="s">
        <v>56</v>
      </c>
      <c r="D807" s="90">
        <v>18.829999999999998</v>
      </c>
    </row>
    <row r="808" spans="1:4">
      <c r="A808" s="90">
        <v>89879</v>
      </c>
      <c r="B808" s="157" t="s">
        <v>1251</v>
      </c>
      <c r="C808" s="91" t="s">
        <v>56</v>
      </c>
      <c r="D808" s="90">
        <v>6.59</v>
      </c>
    </row>
    <row r="809" spans="1:4">
      <c r="A809" s="90">
        <v>89880</v>
      </c>
      <c r="B809" s="157" t="s">
        <v>1252</v>
      </c>
      <c r="C809" s="91" t="s">
        <v>56</v>
      </c>
      <c r="D809" s="90">
        <v>1.36</v>
      </c>
    </row>
    <row r="810" spans="1:4">
      <c r="A810" s="90">
        <v>89881</v>
      </c>
      <c r="B810" s="157" t="s">
        <v>1253</v>
      </c>
      <c r="C810" s="91" t="s">
        <v>56</v>
      </c>
      <c r="D810" s="90">
        <v>35.33</v>
      </c>
    </row>
    <row r="811" spans="1:4">
      <c r="A811" s="90">
        <v>89882</v>
      </c>
      <c r="B811" s="157" t="s">
        <v>1254</v>
      </c>
      <c r="C811" s="91" t="s">
        <v>56</v>
      </c>
      <c r="D811" s="90">
        <v>157.82</v>
      </c>
    </row>
    <row r="812" spans="1:4">
      <c r="A812" s="90">
        <v>90582</v>
      </c>
      <c r="B812" s="157" t="s">
        <v>1255</v>
      </c>
      <c r="C812" s="91" t="s">
        <v>56</v>
      </c>
      <c r="D812" s="90">
        <v>0.25</v>
      </c>
    </row>
    <row r="813" spans="1:4">
      <c r="A813" s="90">
        <v>90583</v>
      </c>
      <c r="B813" s="157" t="s">
        <v>1256</v>
      </c>
      <c r="C813" s="91" t="s">
        <v>56</v>
      </c>
      <c r="D813" s="90">
        <v>0.05</v>
      </c>
    </row>
    <row r="814" spans="1:4">
      <c r="A814" s="90">
        <v>90584</v>
      </c>
      <c r="B814" s="157" t="s">
        <v>1257</v>
      </c>
      <c r="C814" s="91" t="s">
        <v>56</v>
      </c>
      <c r="D814" s="90">
        <v>0.19</v>
      </c>
    </row>
    <row r="815" spans="1:4">
      <c r="A815" s="90">
        <v>90585</v>
      </c>
      <c r="B815" s="157" t="s">
        <v>1258</v>
      </c>
      <c r="C815" s="91" t="s">
        <v>56</v>
      </c>
      <c r="D815" s="90">
        <v>1.06</v>
      </c>
    </row>
    <row r="816" spans="1:4">
      <c r="A816" s="90">
        <v>90621</v>
      </c>
      <c r="B816" s="157" t="s">
        <v>1259</v>
      </c>
      <c r="C816" s="91" t="s">
        <v>56</v>
      </c>
      <c r="D816" s="90">
        <v>1.04</v>
      </c>
    </row>
    <row r="817" spans="1:4">
      <c r="A817" s="90">
        <v>90622</v>
      </c>
      <c r="B817" s="157" t="s">
        <v>1260</v>
      </c>
      <c r="C817" s="91" t="s">
        <v>56</v>
      </c>
      <c r="D817" s="90">
        <v>0.23</v>
      </c>
    </row>
    <row r="818" spans="1:4">
      <c r="A818" s="90">
        <v>90623</v>
      </c>
      <c r="B818" s="157" t="s">
        <v>1261</v>
      </c>
      <c r="C818" s="91" t="s">
        <v>56</v>
      </c>
      <c r="D818" s="90">
        <v>1.31</v>
      </c>
    </row>
    <row r="819" spans="1:4">
      <c r="A819" s="90">
        <v>90624</v>
      </c>
      <c r="B819" s="157" t="s">
        <v>1262</v>
      </c>
      <c r="C819" s="91" t="s">
        <v>56</v>
      </c>
      <c r="D819" s="90">
        <v>2.66</v>
      </c>
    </row>
    <row r="820" spans="1:4">
      <c r="A820" s="90">
        <v>90627</v>
      </c>
      <c r="B820" s="157" t="s">
        <v>1263</v>
      </c>
      <c r="C820" s="91" t="s">
        <v>56</v>
      </c>
      <c r="D820" s="90">
        <v>21.86</v>
      </c>
    </row>
    <row r="821" spans="1:4">
      <c r="A821" s="90">
        <v>90628</v>
      </c>
      <c r="B821" s="157" t="s">
        <v>1264</v>
      </c>
      <c r="C821" s="91" t="s">
        <v>56</v>
      </c>
      <c r="D821" s="90">
        <v>5.74</v>
      </c>
    </row>
    <row r="822" spans="1:4">
      <c r="A822" s="90">
        <v>90629</v>
      </c>
      <c r="B822" s="157" t="s">
        <v>1265</v>
      </c>
      <c r="C822" s="91" t="s">
        <v>56</v>
      </c>
      <c r="D822" s="90">
        <v>27.35</v>
      </c>
    </row>
    <row r="823" spans="1:4">
      <c r="A823" s="90">
        <v>90630</v>
      </c>
      <c r="B823" s="157" t="s">
        <v>1266</v>
      </c>
      <c r="C823" s="91" t="s">
        <v>56</v>
      </c>
      <c r="D823" s="90">
        <v>10.77</v>
      </c>
    </row>
    <row r="824" spans="1:4">
      <c r="A824" s="90">
        <v>90633</v>
      </c>
      <c r="B824" s="157" t="s">
        <v>1267</v>
      </c>
      <c r="C824" s="91" t="s">
        <v>56</v>
      </c>
      <c r="D824" s="90">
        <v>2.46</v>
      </c>
    </row>
    <row r="825" spans="1:4">
      <c r="A825" s="90">
        <v>90634</v>
      </c>
      <c r="B825" s="157" t="s">
        <v>1268</v>
      </c>
      <c r="C825" s="91" t="s">
        <v>56</v>
      </c>
      <c r="D825" s="90">
        <v>0.55000000000000004</v>
      </c>
    </row>
    <row r="826" spans="1:4">
      <c r="A826" s="90">
        <v>90635</v>
      </c>
      <c r="B826" s="157" t="s">
        <v>1269</v>
      </c>
      <c r="C826" s="91" t="s">
        <v>56</v>
      </c>
      <c r="D826" s="90">
        <v>2.7</v>
      </c>
    </row>
    <row r="827" spans="1:4">
      <c r="A827" s="90">
        <v>90636</v>
      </c>
      <c r="B827" s="157" t="s">
        <v>1270</v>
      </c>
      <c r="C827" s="91" t="s">
        <v>56</v>
      </c>
      <c r="D827" s="90">
        <v>5.32</v>
      </c>
    </row>
    <row r="828" spans="1:4">
      <c r="A828" s="90">
        <v>90639</v>
      </c>
      <c r="B828" s="157" t="s">
        <v>1271</v>
      </c>
      <c r="C828" s="91" t="s">
        <v>56</v>
      </c>
      <c r="D828" s="90">
        <v>3.68</v>
      </c>
    </row>
    <row r="829" spans="1:4">
      <c r="A829" s="90">
        <v>90640</v>
      </c>
      <c r="B829" s="157" t="s">
        <v>1272</v>
      </c>
      <c r="C829" s="91" t="s">
        <v>56</v>
      </c>
      <c r="D829" s="90">
        <v>0.82</v>
      </c>
    </row>
    <row r="830" spans="1:4">
      <c r="A830" s="90">
        <v>90641</v>
      </c>
      <c r="B830" s="157" t="s">
        <v>1273</v>
      </c>
      <c r="C830" s="91" t="s">
        <v>56</v>
      </c>
      <c r="D830" s="90">
        <v>4.03</v>
      </c>
    </row>
    <row r="831" spans="1:4">
      <c r="A831" s="90">
        <v>90642</v>
      </c>
      <c r="B831" s="157" t="s">
        <v>1274</v>
      </c>
      <c r="C831" s="91" t="s">
        <v>56</v>
      </c>
      <c r="D831" s="90">
        <v>5.27</v>
      </c>
    </row>
    <row r="832" spans="1:4">
      <c r="A832" s="90">
        <v>90646</v>
      </c>
      <c r="B832" s="157" t="s">
        <v>1275</v>
      </c>
      <c r="C832" s="91" t="s">
        <v>56</v>
      </c>
      <c r="D832" s="90">
        <v>0.57999999999999996</v>
      </c>
    </row>
    <row r="833" spans="1:4">
      <c r="A833" s="90">
        <v>90647</v>
      </c>
      <c r="B833" s="157" t="s">
        <v>1276</v>
      </c>
      <c r="C833" s="91" t="s">
        <v>56</v>
      </c>
      <c r="D833" s="90">
        <v>0.13</v>
      </c>
    </row>
    <row r="834" spans="1:4">
      <c r="A834" s="90">
        <v>90648</v>
      </c>
      <c r="B834" s="157" t="s">
        <v>1277</v>
      </c>
      <c r="C834" s="91" t="s">
        <v>56</v>
      </c>
      <c r="D834" s="90">
        <v>0.63</v>
      </c>
    </row>
    <row r="835" spans="1:4">
      <c r="A835" s="90">
        <v>90649</v>
      </c>
      <c r="B835" s="157" t="s">
        <v>1278</v>
      </c>
      <c r="C835" s="91" t="s">
        <v>56</v>
      </c>
      <c r="D835" s="90">
        <v>8.27</v>
      </c>
    </row>
    <row r="836" spans="1:4">
      <c r="A836" s="90">
        <v>90652</v>
      </c>
      <c r="B836" s="157" t="s">
        <v>1279</v>
      </c>
      <c r="C836" s="91" t="s">
        <v>56</v>
      </c>
      <c r="D836" s="90">
        <v>2.39</v>
      </c>
    </row>
    <row r="837" spans="1:4">
      <c r="A837" s="90">
        <v>90653</v>
      </c>
      <c r="B837" s="157" t="s">
        <v>1280</v>
      </c>
      <c r="C837" s="91" t="s">
        <v>56</v>
      </c>
      <c r="D837" s="90">
        <v>0.53</v>
      </c>
    </row>
    <row r="838" spans="1:4">
      <c r="A838" s="90">
        <v>90654</v>
      </c>
      <c r="B838" s="157" t="s">
        <v>1281</v>
      </c>
      <c r="C838" s="91" t="s">
        <v>56</v>
      </c>
      <c r="D838" s="90">
        <v>2.62</v>
      </c>
    </row>
    <row r="839" spans="1:4">
      <c r="A839" s="90">
        <v>90655</v>
      </c>
      <c r="B839" s="157" t="s">
        <v>1282</v>
      </c>
      <c r="C839" s="91" t="s">
        <v>56</v>
      </c>
      <c r="D839" s="90">
        <v>5.44</v>
      </c>
    </row>
    <row r="840" spans="1:4">
      <c r="A840" s="90">
        <v>90658</v>
      </c>
      <c r="B840" s="157" t="s">
        <v>1283</v>
      </c>
      <c r="C840" s="91" t="s">
        <v>56</v>
      </c>
      <c r="D840" s="90">
        <v>2.57</v>
      </c>
    </row>
    <row r="841" spans="1:4">
      <c r="A841" s="90">
        <v>90659</v>
      </c>
      <c r="B841" s="157" t="s">
        <v>1284</v>
      </c>
      <c r="C841" s="91" t="s">
        <v>56</v>
      </c>
      <c r="D841" s="90">
        <v>0.56999999999999995</v>
      </c>
    </row>
    <row r="842" spans="1:4">
      <c r="A842" s="90">
        <v>90660</v>
      </c>
      <c r="B842" s="157" t="s">
        <v>1285</v>
      </c>
      <c r="C842" s="91" t="s">
        <v>56</v>
      </c>
      <c r="D842" s="90">
        <v>2.81</v>
      </c>
    </row>
    <row r="843" spans="1:4">
      <c r="A843" s="90">
        <v>90661</v>
      </c>
      <c r="B843" s="157" t="s">
        <v>1286</v>
      </c>
      <c r="C843" s="91" t="s">
        <v>56</v>
      </c>
      <c r="D843" s="90">
        <v>5.44</v>
      </c>
    </row>
    <row r="844" spans="1:4">
      <c r="A844" s="90">
        <v>90664</v>
      </c>
      <c r="B844" s="157" t="s">
        <v>1287</v>
      </c>
      <c r="C844" s="91" t="s">
        <v>56</v>
      </c>
      <c r="D844" s="90">
        <v>3.13</v>
      </c>
    </row>
    <row r="845" spans="1:4">
      <c r="A845" s="90">
        <v>90665</v>
      </c>
      <c r="B845" s="157" t="s">
        <v>1288</v>
      </c>
      <c r="C845" s="91" t="s">
        <v>56</v>
      </c>
      <c r="D845" s="90">
        <v>0.69</v>
      </c>
    </row>
    <row r="846" spans="1:4">
      <c r="A846" s="90">
        <v>90666</v>
      </c>
      <c r="B846" s="157" t="s">
        <v>1289</v>
      </c>
      <c r="C846" s="91" t="s">
        <v>56</v>
      </c>
      <c r="D846" s="90">
        <v>3.42</v>
      </c>
    </row>
    <row r="847" spans="1:4">
      <c r="A847" s="90">
        <v>90667</v>
      </c>
      <c r="B847" s="157" t="s">
        <v>1290</v>
      </c>
      <c r="C847" s="91" t="s">
        <v>56</v>
      </c>
      <c r="D847" s="90">
        <v>9.56</v>
      </c>
    </row>
    <row r="848" spans="1:4">
      <c r="A848" s="90">
        <v>90670</v>
      </c>
      <c r="B848" s="157" t="s">
        <v>1291</v>
      </c>
      <c r="C848" s="91" t="s">
        <v>56</v>
      </c>
      <c r="D848" s="90">
        <v>100.32</v>
      </c>
    </row>
    <row r="849" spans="1:4">
      <c r="A849" s="90">
        <v>90671</v>
      </c>
      <c r="B849" s="157" t="s">
        <v>1292</v>
      </c>
      <c r="C849" s="91" t="s">
        <v>56</v>
      </c>
      <c r="D849" s="90">
        <v>26.35</v>
      </c>
    </row>
    <row r="850" spans="1:4">
      <c r="A850" s="90">
        <v>90672</v>
      </c>
      <c r="B850" s="157" t="s">
        <v>1293</v>
      </c>
      <c r="C850" s="91" t="s">
        <v>56</v>
      </c>
      <c r="D850" s="90">
        <v>125.54</v>
      </c>
    </row>
    <row r="851" spans="1:4">
      <c r="A851" s="90">
        <v>90673</v>
      </c>
      <c r="B851" s="157" t="s">
        <v>1294</v>
      </c>
      <c r="C851" s="91" t="s">
        <v>56</v>
      </c>
      <c r="D851" s="90">
        <v>129.91999999999999</v>
      </c>
    </row>
    <row r="852" spans="1:4">
      <c r="A852" s="90">
        <v>90676</v>
      </c>
      <c r="B852" s="157" t="s">
        <v>1295</v>
      </c>
      <c r="C852" s="91" t="s">
        <v>56</v>
      </c>
      <c r="D852" s="90">
        <v>53.82</v>
      </c>
    </row>
    <row r="853" spans="1:4">
      <c r="A853" s="90">
        <v>90677</v>
      </c>
      <c r="B853" s="157" t="s">
        <v>1296</v>
      </c>
      <c r="C853" s="91" t="s">
        <v>56</v>
      </c>
      <c r="D853" s="90">
        <v>14.13</v>
      </c>
    </row>
    <row r="854" spans="1:4">
      <c r="A854" s="90">
        <v>90678</v>
      </c>
      <c r="B854" s="157" t="s">
        <v>1297</v>
      </c>
      <c r="C854" s="91" t="s">
        <v>56</v>
      </c>
      <c r="D854" s="90">
        <v>67.349999999999994</v>
      </c>
    </row>
    <row r="855" spans="1:4">
      <c r="A855" s="90">
        <v>90679</v>
      </c>
      <c r="B855" s="157" t="s">
        <v>1298</v>
      </c>
      <c r="C855" s="91" t="s">
        <v>56</v>
      </c>
      <c r="D855" s="90">
        <v>66.42</v>
      </c>
    </row>
    <row r="856" spans="1:4">
      <c r="A856" s="90">
        <v>90682</v>
      </c>
      <c r="B856" s="157" t="s">
        <v>1299</v>
      </c>
      <c r="C856" s="91" t="s">
        <v>56</v>
      </c>
      <c r="D856" s="90">
        <v>28.67</v>
      </c>
    </row>
    <row r="857" spans="1:4">
      <c r="A857" s="90">
        <v>90683</v>
      </c>
      <c r="B857" s="157" t="s">
        <v>1300</v>
      </c>
      <c r="C857" s="91" t="s">
        <v>56</v>
      </c>
      <c r="D857" s="90">
        <v>6.45</v>
      </c>
    </row>
    <row r="858" spans="1:4">
      <c r="A858" s="90">
        <v>90684</v>
      </c>
      <c r="B858" s="157" t="s">
        <v>1301</v>
      </c>
      <c r="C858" s="91" t="s">
        <v>56</v>
      </c>
      <c r="D858" s="90">
        <v>31.36</v>
      </c>
    </row>
    <row r="859" spans="1:4">
      <c r="A859" s="90">
        <v>90685</v>
      </c>
      <c r="B859" s="157" t="s">
        <v>1302</v>
      </c>
      <c r="C859" s="91" t="s">
        <v>56</v>
      </c>
      <c r="D859" s="90">
        <v>41.19</v>
      </c>
    </row>
    <row r="860" spans="1:4">
      <c r="A860" s="90">
        <v>90688</v>
      </c>
      <c r="B860" s="157" t="s">
        <v>1303</v>
      </c>
      <c r="C860" s="91" t="s">
        <v>56</v>
      </c>
      <c r="D860" s="90">
        <v>14.4</v>
      </c>
    </row>
    <row r="861" spans="1:4">
      <c r="A861" s="90">
        <v>90689</v>
      </c>
      <c r="B861" s="157" t="s">
        <v>1304</v>
      </c>
      <c r="C861" s="91" t="s">
        <v>56</v>
      </c>
      <c r="D861" s="90">
        <v>2.77</v>
      </c>
    </row>
    <row r="862" spans="1:4">
      <c r="A862" s="90">
        <v>90690</v>
      </c>
      <c r="B862" s="157" t="s">
        <v>1305</v>
      </c>
      <c r="C862" s="91" t="s">
        <v>56</v>
      </c>
      <c r="D862" s="90">
        <v>18</v>
      </c>
    </row>
    <row r="863" spans="1:4">
      <c r="A863" s="90">
        <v>90691</v>
      </c>
      <c r="B863" s="157" t="s">
        <v>1306</v>
      </c>
      <c r="C863" s="91" t="s">
        <v>56</v>
      </c>
      <c r="D863" s="90">
        <v>22.77</v>
      </c>
    </row>
    <row r="864" spans="1:4">
      <c r="A864" s="90">
        <v>90957</v>
      </c>
      <c r="B864" s="157" t="s">
        <v>1307</v>
      </c>
      <c r="C864" s="91" t="s">
        <v>56</v>
      </c>
      <c r="D864" s="90">
        <v>1.93</v>
      </c>
    </row>
    <row r="865" spans="1:4">
      <c r="A865" s="90">
        <v>90958</v>
      </c>
      <c r="B865" s="157" t="s">
        <v>1308</v>
      </c>
      <c r="C865" s="91" t="s">
        <v>56</v>
      </c>
      <c r="D865" s="90">
        <v>0.5</v>
      </c>
    </row>
    <row r="866" spans="1:4">
      <c r="A866" s="90">
        <v>90960</v>
      </c>
      <c r="B866" s="157" t="s">
        <v>1309</v>
      </c>
      <c r="C866" s="91" t="s">
        <v>56</v>
      </c>
      <c r="D866" s="90">
        <v>2.59</v>
      </c>
    </row>
    <row r="867" spans="1:4">
      <c r="A867" s="90">
        <v>90961</v>
      </c>
      <c r="B867" s="157" t="s">
        <v>1310</v>
      </c>
      <c r="C867" s="91" t="s">
        <v>56</v>
      </c>
      <c r="D867" s="90">
        <v>0.68</v>
      </c>
    </row>
    <row r="868" spans="1:4">
      <c r="A868" s="90">
        <v>90962</v>
      </c>
      <c r="B868" s="157" t="s">
        <v>1311</v>
      </c>
      <c r="C868" s="91" t="s">
        <v>56</v>
      </c>
      <c r="D868" s="90">
        <v>3.24</v>
      </c>
    </row>
    <row r="869" spans="1:4">
      <c r="A869" s="90">
        <v>90963</v>
      </c>
      <c r="B869" s="157" t="s">
        <v>1312</v>
      </c>
      <c r="C869" s="91" t="s">
        <v>56</v>
      </c>
      <c r="D869" s="90">
        <v>9.56</v>
      </c>
    </row>
    <row r="870" spans="1:4">
      <c r="A870" s="90">
        <v>90968</v>
      </c>
      <c r="B870" s="157" t="s">
        <v>1313</v>
      </c>
      <c r="C870" s="91" t="s">
        <v>56</v>
      </c>
      <c r="D870" s="90">
        <v>2.59</v>
      </c>
    </row>
    <row r="871" spans="1:4">
      <c r="A871" s="90">
        <v>90969</v>
      </c>
      <c r="B871" s="157" t="s">
        <v>1314</v>
      </c>
      <c r="C871" s="91" t="s">
        <v>56</v>
      </c>
      <c r="D871" s="90">
        <v>0.68</v>
      </c>
    </row>
    <row r="872" spans="1:4">
      <c r="A872" s="90">
        <v>90970</v>
      </c>
      <c r="B872" s="157" t="s">
        <v>1315</v>
      </c>
      <c r="C872" s="91" t="s">
        <v>56</v>
      </c>
      <c r="D872" s="90">
        <v>3.25</v>
      </c>
    </row>
    <row r="873" spans="1:4">
      <c r="A873" s="90">
        <v>90971</v>
      </c>
      <c r="B873" s="157" t="s">
        <v>1316</v>
      </c>
      <c r="C873" s="91" t="s">
        <v>56</v>
      </c>
      <c r="D873" s="90">
        <v>38.729999999999997</v>
      </c>
    </row>
    <row r="874" spans="1:4">
      <c r="A874" s="90">
        <v>90975</v>
      </c>
      <c r="B874" s="157" t="s">
        <v>1317</v>
      </c>
      <c r="C874" s="91" t="s">
        <v>56</v>
      </c>
      <c r="D874" s="90">
        <v>6.59</v>
      </c>
    </row>
    <row r="875" spans="1:4">
      <c r="A875" s="90">
        <v>90976</v>
      </c>
      <c r="B875" s="157" t="s">
        <v>1318</v>
      </c>
      <c r="C875" s="91" t="s">
        <v>56</v>
      </c>
      <c r="D875" s="90">
        <v>1.73</v>
      </c>
    </row>
    <row r="876" spans="1:4">
      <c r="A876" s="90">
        <v>90977</v>
      </c>
      <c r="B876" s="157" t="s">
        <v>1319</v>
      </c>
      <c r="C876" s="91" t="s">
        <v>56</v>
      </c>
      <c r="D876" s="90">
        <v>8.25</v>
      </c>
    </row>
    <row r="877" spans="1:4">
      <c r="A877" s="90">
        <v>90978</v>
      </c>
      <c r="B877" s="157" t="s">
        <v>1320</v>
      </c>
      <c r="C877" s="91" t="s">
        <v>56</v>
      </c>
      <c r="D877" s="90">
        <v>100.43</v>
      </c>
    </row>
    <row r="878" spans="1:4">
      <c r="A878" s="90">
        <v>90992</v>
      </c>
      <c r="B878" s="157" t="s">
        <v>1321</v>
      </c>
      <c r="C878" s="91" t="s">
        <v>56</v>
      </c>
      <c r="D878" s="90">
        <v>3.08</v>
      </c>
    </row>
    <row r="879" spans="1:4">
      <c r="A879" s="90">
        <v>90993</v>
      </c>
      <c r="B879" s="157" t="s">
        <v>1322</v>
      </c>
      <c r="C879" s="91" t="s">
        <v>56</v>
      </c>
      <c r="D879" s="90">
        <v>0.8</v>
      </c>
    </row>
    <row r="880" spans="1:4">
      <c r="A880" s="90">
        <v>90994</v>
      </c>
      <c r="B880" s="157" t="s">
        <v>1323</v>
      </c>
      <c r="C880" s="91" t="s">
        <v>56</v>
      </c>
      <c r="D880" s="90">
        <v>3.85</v>
      </c>
    </row>
    <row r="881" spans="1:4">
      <c r="A881" s="90">
        <v>90995</v>
      </c>
      <c r="B881" s="157" t="s">
        <v>1324</v>
      </c>
      <c r="C881" s="91" t="s">
        <v>56</v>
      </c>
      <c r="D881" s="90">
        <v>52.59</v>
      </c>
    </row>
    <row r="882" spans="1:4">
      <c r="A882" s="90">
        <v>91021</v>
      </c>
      <c r="B882" s="157" t="s">
        <v>1325</v>
      </c>
      <c r="C882" s="91" t="s">
        <v>56</v>
      </c>
      <c r="D882" s="90">
        <v>2.92</v>
      </c>
    </row>
    <row r="883" spans="1:4">
      <c r="A883" s="90">
        <v>91026</v>
      </c>
      <c r="B883" s="157" t="s">
        <v>1326</v>
      </c>
      <c r="C883" s="91" t="s">
        <v>56</v>
      </c>
      <c r="D883" s="90">
        <v>10.48</v>
      </c>
    </row>
    <row r="884" spans="1:4">
      <c r="A884" s="90">
        <v>91027</v>
      </c>
      <c r="B884" s="157" t="s">
        <v>1327</v>
      </c>
      <c r="C884" s="91" t="s">
        <v>56</v>
      </c>
      <c r="D884" s="90">
        <v>4.18</v>
      </c>
    </row>
    <row r="885" spans="1:4">
      <c r="A885" s="90">
        <v>91028</v>
      </c>
      <c r="B885" s="157" t="s">
        <v>1328</v>
      </c>
      <c r="C885" s="91" t="s">
        <v>56</v>
      </c>
      <c r="D885" s="90">
        <v>0.85</v>
      </c>
    </row>
    <row r="886" spans="1:4">
      <c r="A886" s="90">
        <v>91029</v>
      </c>
      <c r="B886" s="157" t="s">
        <v>1329</v>
      </c>
      <c r="C886" s="91" t="s">
        <v>56</v>
      </c>
      <c r="D886" s="90">
        <v>19.66</v>
      </c>
    </row>
    <row r="887" spans="1:4">
      <c r="A887" s="90">
        <v>91030</v>
      </c>
      <c r="B887" s="157" t="s">
        <v>1330</v>
      </c>
      <c r="C887" s="91" t="s">
        <v>56</v>
      </c>
      <c r="D887" s="90">
        <v>110.46</v>
      </c>
    </row>
    <row r="888" spans="1:4">
      <c r="A888" s="90">
        <v>91273</v>
      </c>
      <c r="B888" s="157" t="s">
        <v>1331</v>
      </c>
      <c r="C888" s="91" t="s">
        <v>56</v>
      </c>
      <c r="D888" s="90">
        <v>0.67</v>
      </c>
    </row>
    <row r="889" spans="1:4">
      <c r="A889" s="90">
        <v>91274</v>
      </c>
      <c r="B889" s="157" t="s">
        <v>1332</v>
      </c>
      <c r="C889" s="91" t="s">
        <v>56</v>
      </c>
      <c r="D889" s="90">
        <v>0.17</v>
      </c>
    </row>
    <row r="890" spans="1:4">
      <c r="A890" s="90">
        <v>91275</v>
      </c>
      <c r="B890" s="157" t="s">
        <v>1333</v>
      </c>
      <c r="C890" s="91" t="s">
        <v>56</v>
      </c>
      <c r="D890" s="90">
        <v>0.83</v>
      </c>
    </row>
    <row r="891" spans="1:4">
      <c r="A891" s="90">
        <v>91276</v>
      </c>
      <c r="B891" s="157" t="s">
        <v>1334</v>
      </c>
      <c r="C891" s="91" t="s">
        <v>56</v>
      </c>
      <c r="D891" s="90">
        <v>3.76</v>
      </c>
    </row>
    <row r="892" spans="1:4">
      <c r="A892" s="90">
        <v>91279</v>
      </c>
      <c r="B892" s="157" t="s">
        <v>1335</v>
      </c>
      <c r="C892" s="91" t="s">
        <v>56</v>
      </c>
      <c r="D892" s="90">
        <v>0.53</v>
      </c>
    </row>
    <row r="893" spans="1:4">
      <c r="A893" s="90">
        <v>91280</v>
      </c>
      <c r="B893" s="157" t="s">
        <v>1336</v>
      </c>
      <c r="C893" s="91" t="s">
        <v>56</v>
      </c>
      <c r="D893" s="90">
        <v>0.11</v>
      </c>
    </row>
    <row r="894" spans="1:4">
      <c r="A894" s="90">
        <v>91281</v>
      </c>
      <c r="B894" s="157" t="s">
        <v>1337</v>
      </c>
      <c r="C894" s="91" t="s">
        <v>56</v>
      </c>
      <c r="D894" s="90">
        <v>0.67</v>
      </c>
    </row>
    <row r="895" spans="1:4">
      <c r="A895" s="90">
        <v>91282</v>
      </c>
      <c r="B895" s="157" t="s">
        <v>1338</v>
      </c>
      <c r="C895" s="91" t="s">
        <v>56</v>
      </c>
      <c r="D895" s="90">
        <v>9.02</v>
      </c>
    </row>
    <row r="896" spans="1:4">
      <c r="A896" s="90">
        <v>91354</v>
      </c>
      <c r="B896" s="157" t="s">
        <v>1339</v>
      </c>
      <c r="C896" s="91" t="s">
        <v>56</v>
      </c>
      <c r="D896" s="90">
        <v>8.2100000000000009</v>
      </c>
    </row>
    <row r="897" spans="1:4">
      <c r="A897" s="90">
        <v>91355</v>
      </c>
      <c r="B897" s="157" t="s">
        <v>1340</v>
      </c>
      <c r="C897" s="91" t="s">
        <v>56</v>
      </c>
      <c r="D897" s="90">
        <v>3.28</v>
      </c>
    </row>
    <row r="898" spans="1:4">
      <c r="A898" s="90">
        <v>91356</v>
      </c>
      <c r="B898" s="157" t="s">
        <v>1341</v>
      </c>
      <c r="C898" s="91" t="s">
        <v>56</v>
      </c>
      <c r="D898" s="90">
        <v>0.67</v>
      </c>
    </row>
    <row r="899" spans="1:4">
      <c r="A899" s="90">
        <v>91359</v>
      </c>
      <c r="B899" s="157" t="s">
        <v>1342</v>
      </c>
      <c r="C899" s="91" t="s">
        <v>56</v>
      </c>
      <c r="D899" s="90">
        <v>9.19</v>
      </c>
    </row>
    <row r="900" spans="1:4">
      <c r="A900" s="90">
        <v>91360</v>
      </c>
      <c r="B900" s="157" t="s">
        <v>1343</v>
      </c>
      <c r="C900" s="91" t="s">
        <v>56</v>
      </c>
      <c r="D900" s="90">
        <v>3.67</v>
      </c>
    </row>
    <row r="901" spans="1:4">
      <c r="A901" s="90">
        <v>91361</v>
      </c>
      <c r="B901" s="157" t="s">
        <v>1344</v>
      </c>
      <c r="C901" s="91" t="s">
        <v>56</v>
      </c>
      <c r="D901" s="90">
        <v>0.74</v>
      </c>
    </row>
    <row r="902" spans="1:4">
      <c r="A902" s="90">
        <v>91367</v>
      </c>
      <c r="B902" s="157" t="s">
        <v>1345</v>
      </c>
      <c r="C902" s="91" t="s">
        <v>56</v>
      </c>
      <c r="D902" s="90">
        <v>11.79</v>
      </c>
    </row>
    <row r="903" spans="1:4">
      <c r="A903" s="90">
        <v>91368</v>
      </c>
      <c r="B903" s="157" t="s">
        <v>1346</v>
      </c>
      <c r="C903" s="91" t="s">
        <v>56</v>
      </c>
      <c r="D903" s="90">
        <v>4.13</v>
      </c>
    </row>
    <row r="904" spans="1:4">
      <c r="A904" s="90">
        <v>91369</v>
      </c>
      <c r="B904" s="157" t="s">
        <v>1347</v>
      </c>
      <c r="C904" s="91" t="s">
        <v>56</v>
      </c>
      <c r="D904" s="90">
        <v>0.85</v>
      </c>
    </row>
    <row r="905" spans="1:4">
      <c r="A905" s="90">
        <v>91375</v>
      </c>
      <c r="B905" s="157" t="s">
        <v>1348</v>
      </c>
      <c r="C905" s="91" t="s">
        <v>56</v>
      </c>
      <c r="D905" s="90">
        <v>6.92</v>
      </c>
    </row>
    <row r="906" spans="1:4">
      <c r="A906" s="90">
        <v>91376</v>
      </c>
      <c r="B906" s="157" t="s">
        <v>1349</v>
      </c>
      <c r="C906" s="91" t="s">
        <v>56</v>
      </c>
      <c r="D906" s="90">
        <v>2.76</v>
      </c>
    </row>
    <row r="907" spans="1:4">
      <c r="A907" s="90">
        <v>91377</v>
      </c>
      <c r="B907" s="157" t="s">
        <v>1350</v>
      </c>
      <c r="C907" s="91" t="s">
        <v>56</v>
      </c>
      <c r="D907" s="90">
        <v>0.56000000000000005</v>
      </c>
    </row>
    <row r="908" spans="1:4">
      <c r="A908" s="90">
        <v>91380</v>
      </c>
      <c r="B908" s="157" t="s">
        <v>1351</v>
      </c>
      <c r="C908" s="91" t="s">
        <v>56</v>
      </c>
      <c r="D908" s="90">
        <v>13.28</v>
      </c>
    </row>
    <row r="909" spans="1:4">
      <c r="A909" s="90">
        <v>91381</v>
      </c>
      <c r="B909" s="157" t="s">
        <v>1352</v>
      </c>
      <c r="C909" s="91" t="s">
        <v>56</v>
      </c>
      <c r="D909" s="90">
        <v>4.6399999999999997</v>
      </c>
    </row>
    <row r="910" spans="1:4">
      <c r="A910" s="90">
        <v>91382</v>
      </c>
      <c r="B910" s="157" t="s">
        <v>1353</v>
      </c>
      <c r="C910" s="91" t="s">
        <v>56</v>
      </c>
      <c r="D910" s="90">
        <v>0.95</v>
      </c>
    </row>
    <row r="911" spans="1:4">
      <c r="A911" s="90">
        <v>91383</v>
      </c>
      <c r="B911" s="157" t="s">
        <v>1354</v>
      </c>
      <c r="C911" s="91" t="s">
        <v>56</v>
      </c>
      <c r="D911" s="90">
        <v>24.9</v>
      </c>
    </row>
    <row r="912" spans="1:4">
      <c r="A912" s="90">
        <v>91384</v>
      </c>
      <c r="B912" s="157" t="s">
        <v>1355</v>
      </c>
      <c r="C912" s="91" t="s">
        <v>56</v>
      </c>
      <c r="D912" s="90">
        <v>109.99</v>
      </c>
    </row>
    <row r="913" spans="1:4">
      <c r="A913" s="90">
        <v>91390</v>
      </c>
      <c r="B913" s="157" t="s">
        <v>1356</v>
      </c>
      <c r="C913" s="91" t="s">
        <v>56</v>
      </c>
      <c r="D913" s="90">
        <v>8.7899999999999991</v>
      </c>
    </row>
    <row r="914" spans="1:4">
      <c r="A914" s="90">
        <v>91391</v>
      </c>
      <c r="B914" s="157" t="s">
        <v>1357</v>
      </c>
      <c r="C914" s="91" t="s">
        <v>56</v>
      </c>
      <c r="D914" s="90">
        <v>3.51</v>
      </c>
    </row>
    <row r="915" spans="1:4">
      <c r="A915" s="90">
        <v>91392</v>
      </c>
      <c r="B915" s="157" t="s">
        <v>1358</v>
      </c>
      <c r="C915" s="91" t="s">
        <v>56</v>
      </c>
      <c r="D915" s="90">
        <v>0.71</v>
      </c>
    </row>
    <row r="916" spans="1:4">
      <c r="A916" s="90">
        <v>91396</v>
      </c>
      <c r="B916" s="157" t="s">
        <v>1359</v>
      </c>
      <c r="C916" s="91" t="s">
        <v>56</v>
      </c>
      <c r="D916" s="90">
        <v>11.8</v>
      </c>
    </row>
    <row r="917" spans="1:4">
      <c r="A917" s="90">
        <v>91397</v>
      </c>
      <c r="B917" s="157" t="s">
        <v>1360</v>
      </c>
      <c r="C917" s="91" t="s">
        <v>56</v>
      </c>
      <c r="D917" s="90">
        <v>4.71</v>
      </c>
    </row>
    <row r="918" spans="1:4">
      <c r="A918" s="90">
        <v>91398</v>
      </c>
      <c r="B918" s="157" t="s">
        <v>1361</v>
      </c>
      <c r="C918" s="91" t="s">
        <v>56</v>
      </c>
      <c r="D918" s="90">
        <v>0.96</v>
      </c>
    </row>
    <row r="919" spans="1:4">
      <c r="A919" s="90">
        <v>91402</v>
      </c>
      <c r="B919" s="157" t="s">
        <v>1362</v>
      </c>
      <c r="C919" s="91" t="s">
        <v>56</v>
      </c>
      <c r="D919" s="90">
        <v>0.81</v>
      </c>
    </row>
    <row r="920" spans="1:4">
      <c r="A920" s="90">
        <v>91466</v>
      </c>
      <c r="B920" s="157" t="s">
        <v>1363</v>
      </c>
      <c r="C920" s="91" t="s">
        <v>56</v>
      </c>
      <c r="D920" s="90">
        <v>0.75</v>
      </c>
    </row>
    <row r="921" spans="1:4">
      <c r="A921" s="90">
        <v>91467</v>
      </c>
      <c r="B921" s="157" t="s">
        <v>1364</v>
      </c>
      <c r="C921" s="91" t="s">
        <v>56</v>
      </c>
      <c r="D921" s="90">
        <v>90.39</v>
      </c>
    </row>
    <row r="922" spans="1:4">
      <c r="A922" s="90">
        <v>91468</v>
      </c>
      <c r="B922" s="157" t="s">
        <v>1365</v>
      </c>
      <c r="C922" s="91" t="s">
        <v>56</v>
      </c>
      <c r="D922" s="90">
        <v>13.2</v>
      </c>
    </row>
    <row r="923" spans="1:4">
      <c r="A923" s="90">
        <v>91469</v>
      </c>
      <c r="B923" s="157" t="s">
        <v>1366</v>
      </c>
      <c r="C923" s="91" t="s">
        <v>56</v>
      </c>
      <c r="D923" s="90">
        <v>4.47</v>
      </c>
    </row>
    <row r="924" spans="1:4">
      <c r="A924" s="90">
        <v>91484</v>
      </c>
      <c r="B924" s="157" t="s">
        <v>1367</v>
      </c>
      <c r="C924" s="91" t="s">
        <v>56</v>
      </c>
      <c r="D924" s="90">
        <v>0.91</v>
      </c>
    </row>
    <row r="925" spans="1:4">
      <c r="A925" s="90">
        <v>91485</v>
      </c>
      <c r="B925" s="157" t="s">
        <v>1368</v>
      </c>
      <c r="C925" s="91" t="s">
        <v>56</v>
      </c>
      <c r="D925" s="90">
        <v>124.58</v>
      </c>
    </row>
    <row r="926" spans="1:4">
      <c r="A926" s="90">
        <v>91529</v>
      </c>
      <c r="B926" s="157" t="s">
        <v>1369</v>
      </c>
      <c r="C926" s="91" t="s">
        <v>56</v>
      </c>
      <c r="D926" s="90">
        <v>0.99</v>
      </c>
    </row>
    <row r="927" spans="1:4">
      <c r="A927" s="90">
        <v>91530</v>
      </c>
      <c r="B927" s="157" t="s">
        <v>1370</v>
      </c>
      <c r="C927" s="91" t="s">
        <v>56</v>
      </c>
      <c r="D927" s="90">
        <v>0.26</v>
      </c>
    </row>
    <row r="928" spans="1:4">
      <c r="A928" s="90">
        <v>91531</v>
      </c>
      <c r="B928" s="157" t="s">
        <v>1371</v>
      </c>
      <c r="C928" s="91" t="s">
        <v>56</v>
      </c>
      <c r="D928" s="90">
        <v>1.23</v>
      </c>
    </row>
    <row r="929" spans="1:4">
      <c r="A929" s="90">
        <v>91532</v>
      </c>
      <c r="B929" s="157" t="s">
        <v>1372</v>
      </c>
      <c r="C929" s="91" t="s">
        <v>56</v>
      </c>
      <c r="D929" s="90">
        <v>2.74</v>
      </c>
    </row>
    <row r="930" spans="1:4">
      <c r="A930" s="90">
        <v>91629</v>
      </c>
      <c r="B930" s="157" t="s">
        <v>1373</v>
      </c>
      <c r="C930" s="91" t="s">
        <v>56</v>
      </c>
      <c r="D930" s="90">
        <v>8.61</v>
      </c>
    </row>
    <row r="931" spans="1:4">
      <c r="A931" s="90">
        <v>91630</v>
      </c>
      <c r="B931" s="157" t="s">
        <v>1374</v>
      </c>
      <c r="C931" s="91" t="s">
        <v>56</v>
      </c>
      <c r="D931" s="90">
        <v>3.43</v>
      </c>
    </row>
    <row r="932" spans="1:4">
      <c r="A932" s="90">
        <v>91631</v>
      </c>
      <c r="B932" s="157" t="s">
        <v>1375</v>
      </c>
      <c r="C932" s="91" t="s">
        <v>56</v>
      </c>
      <c r="D932" s="90">
        <v>0.69</v>
      </c>
    </row>
    <row r="933" spans="1:4">
      <c r="A933" s="90">
        <v>91632</v>
      </c>
      <c r="B933" s="157" t="s">
        <v>1376</v>
      </c>
      <c r="C933" s="91" t="s">
        <v>56</v>
      </c>
      <c r="D933" s="90">
        <v>16.14</v>
      </c>
    </row>
    <row r="934" spans="1:4">
      <c r="A934" s="90">
        <v>91633</v>
      </c>
      <c r="B934" s="157" t="s">
        <v>1377</v>
      </c>
      <c r="C934" s="91" t="s">
        <v>56</v>
      </c>
      <c r="D934" s="90">
        <v>76.53</v>
      </c>
    </row>
    <row r="935" spans="1:4">
      <c r="A935" s="90">
        <v>91640</v>
      </c>
      <c r="B935" s="157" t="s">
        <v>1378</v>
      </c>
      <c r="C935" s="91" t="s">
        <v>56</v>
      </c>
      <c r="D935" s="90">
        <v>19.62</v>
      </c>
    </row>
    <row r="936" spans="1:4">
      <c r="A936" s="90">
        <v>91641</v>
      </c>
      <c r="B936" s="157" t="s">
        <v>1379</v>
      </c>
      <c r="C936" s="91" t="s">
        <v>56</v>
      </c>
      <c r="D936" s="90">
        <v>7.83</v>
      </c>
    </row>
    <row r="937" spans="1:4">
      <c r="A937" s="90">
        <v>91642</v>
      </c>
      <c r="B937" s="157" t="s">
        <v>1380</v>
      </c>
      <c r="C937" s="91" t="s">
        <v>56</v>
      </c>
      <c r="D937" s="90">
        <v>1.6</v>
      </c>
    </row>
    <row r="938" spans="1:4">
      <c r="A938" s="90">
        <v>91643</v>
      </c>
      <c r="B938" s="157" t="s">
        <v>1381</v>
      </c>
      <c r="C938" s="91" t="s">
        <v>56</v>
      </c>
      <c r="D938" s="90">
        <v>36.799999999999997</v>
      </c>
    </row>
    <row r="939" spans="1:4">
      <c r="A939" s="90">
        <v>91644</v>
      </c>
      <c r="B939" s="157" t="s">
        <v>1382</v>
      </c>
      <c r="C939" s="91" t="s">
        <v>56</v>
      </c>
      <c r="D939" s="90">
        <v>172.16</v>
      </c>
    </row>
    <row r="940" spans="1:4">
      <c r="A940" s="90">
        <v>91688</v>
      </c>
      <c r="B940" s="157" t="s">
        <v>1383</v>
      </c>
      <c r="C940" s="91" t="s">
        <v>56</v>
      </c>
      <c r="D940" s="90">
        <v>0.06</v>
      </c>
    </row>
    <row r="941" spans="1:4">
      <c r="A941" s="90">
        <v>91689</v>
      </c>
      <c r="B941" s="157" t="s">
        <v>1384</v>
      </c>
      <c r="C941" s="91" t="s">
        <v>56</v>
      </c>
      <c r="D941" s="90">
        <v>0.01</v>
      </c>
    </row>
    <row r="942" spans="1:4">
      <c r="A942" s="90">
        <v>91690</v>
      </c>
      <c r="B942" s="157" t="s">
        <v>1385</v>
      </c>
      <c r="C942" s="91" t="s">
        <v>56</v>
      </c>
      <c r="D942" s="90">
        <v>0.04</v>
      </c>
    </row>
    <row r="943" spans="1:4">
      <c r="A943" s="90">
        <v>91691</v>
      </c>
      <c r="B943" s="157" t="s">
        <v>1386</v>
      </c>
      <c r="C943" s="91" t="s">
        <v>56</v>
      </c>
      <c r="D943" s="90">
        <v>2.69</v>
      </c>
    </row>
    <row r="944" spans="1:4">
      <c r="A944" s="90">
        <v>92040</v>
      </c>
      <c r="B944" s="157" t="s">
        <v>1387</v>
      </c>
      <c r="C944" s="91" t="s">
        <v>56</v>
      </c>
      <c r="D944" s="90">
        <v>4.13</v>
      </c>
    </row>
    <row r="945" spans="1:4">
      <c r="A945" s="90">
        <v>92041</v>
      </c>
      <c r="B945" s="157" t="s">
        <v>1388</v>
      </c>
      <c r="C945" s="91" t="s">
        <v>56</v>
      </c>
      <c r="D945" s="90">
        <v>0.82</v>
      </c>
    </row>
    <row r="946" spans="1:4">
      <c r="A946" s="90">
        <v>92042</v>
      </c>
      <c r="B946" s="157" t="s">
        <v>1389</v>
      </c>
      <c r="C946" s="91" t="s">
        <v>56</v>
      </c>
      <c r="D946" s="90">
        <v>3.44</v>
      </c>
    </row>
    <row r="947" spans="1:4">
      <c r="A947" s="90">
        <v>92101</v>
      </c>
      <c r="B947" s="157" t="s">
        <v>1390</v>
      </c>
      <c r="C947" s="91" t="s">
        <v>56</v>
      </c>
      <c r="D947" s="90">
        <v>13.47</v>
      </c>
    </row>
    <row r="948" spans="1:4">
      <c r="A948" s="90">
        <v>92102</v>
      </c>
      <c r="B948" s="157" t="s">
        <v>1391</v>
      </c>
      <c r="C948" s="91" t="s">
        <v>56</v>
      </c>
      <c r="D948" s="90">
        <v>5.38</v>
      </c>
    </row>
    <row r="949" spans="1:4">
      <c r="A949" s="90">
        <v>92103</v>
      </c>
      <c r="B949" s="157" t="s">
        <v>1392</v>
      </c>
      <c r="C949" s="91" t="s">
        <v>56</v>
      </c>
      <c r="D949" s="90">
        <v>1.0900000000000001</v>
      </c>
    </row>
    <row r="950" spans="1:4">
      <c r="A950" s="90">
        <v>92104</v>
      </c>
      <c r="B950" s="157" t="s">
        <v>1393</v>
      </c>
      <c r="C950" s="91" t="s">
        <v>56</v>
      </c>
      <c r="D950" s="90">
        <v>25.27</v>
      </c>
    </row>
    <row r="951" spans="1:4">
      <c r="A951" s="90">
        <v>92105</v>
      </c>
      <c r="B951" s="157" t="s">
        <v>22711</v>
      </c>
      <c r="C951" s="91" t="s">
        <v>56</v>
      </c>
      <c r="D951" s="90">
        <v>109.99</v>
      </c>
    </row>
    <row r="952" spans="1:4">
      <c r="A952" s="90">
        <v>92108</v>
      </c>
      <c r="B952" s="157" t="s">
        <v>1394</v>
      </c>
      <c r="C952" s="91" t="s">
        <v>56</v>
      </c>
      <c r="D952" s="90">
        <v>0.56999999999999995</v>
      </c>
    </row>
    <row r="953" spans="1:4">
      <c r="A953" s="90">
        <v>92109</v>
      </c>
      <c r="B953" s="157" t="s">
        <v>1395</v>
      </c>
      <c r="C953" s="91" t="s">
        <v>56</v>
      </c>
      <c r="D953" s="90">
        <v>0.12</v>
      </c>
    </row>
    <row r="954" spans="1:4">
      <c r="A954" s="90">
        <v>92110</v>
      </c>
      <c r="B954" s="157" t="s">
        <v>1396</v>
      </c>
      <c r="C954" s="91" t="s">
        <v>56</v>
      </c>
      <c r="D954" s="90">
        <v>0.45</v>
      </c>
    </row>
    <row r="955" spans="1:4">
      <c r="A955" s="90">
        <v>92111</v>
      </c>
      <c r="B955" s="157" t="s">
        <v>1397</v>
      </c>
      <c r="C955" s="91" t="s">
        <v>56</v>
      </c>
      <c r="D955" s="90">
        <v>1.06</v>
      </c>
    </row>
    <row r="956" spans="1:4">
      <c r="A956" s="90">
        <v>92114</v>
      </c>
      <c r="B956" s="157" t="s">
        <v>1398</v>
      </c>
      <c r="C956" s="91" t="s">
        <v>56</v>
      </c>
      <c r="D956" s="90">
        <v>0.06</v>
      </c>
    </row>
    <row r="957" spans="1:4">
      <c r="A957" s="90">
        <v>92115</v>
      </c>
      <c r="B957" s="157" t="s">
        <v>1399</v>
      </c>
      <c r="C957" s="91" t="s">
        <v>56</v>
      </c>
      <c r="D957" s="90">
        <v>0.01</v>
      </c>
    </row>
    <row r="958" spans="1:4">
      <c r="A958" s="90">
        <v>92116</v>
      </c>
      <c r="B958" s="157" t="s">
        <v>1400</v>
      </c>
      <c r="C958" s="91" t="s">
        <v>56</v>
      </c>
      <c r="D958" s="90">
        <v>0.08</v>
      </c>
    </row>
    <row r="959" spans="1:4">
      <c r="A959" s="90">
        <v>92133</v>
      </c>
      <c r="B959" s="157" t="s">
        <v>1401</v>
      </c>
      <c r="C959" s="91" t="s">
        <v>56</v>
      </c>
      <c r="D959" s="90">
        <v>7.27</v>
      </c>
    </row>
    <row r="960" spans="1:4">
      <c r="A960" s="90">
        <v>92134</v>
      </c>
      <c r="B960" s="157" t="s">
        <v>1402</v>
      </c>
      <c r="C960" s="91" t="s">
        <v>56</v>
      </c>
      <c r="D960" s="90">
        <v>2.1800000000000002</v>
      </c>
    </row>
    <row r="961" spans="1:4">
      <c r="A961" s="90">
        <v>92135</v>
      </c>
      <c r="B961" s="157" t="s">
        <v>1403</v>
      </c>
      <c r="C961" s="91" t="s">
        <v>56</v>
      </c>
      <c r="D961" s="90">
        <v>0.45</v>
      </c>
    </row>
    <row r="962" spans="1:4">
      <c r="A962" s="90">
        <v>92136</v>
      </c>
      <c r="B962" s="157" t="s">
        <v>1404</v>
      </c>
      <c r="C962" s="91" t="s">
        <v>56</v>
      </c>
      <c r="D962" s="90">
        <v>9.08</v>
      </c>
    </row>
    <row r="963" spans="1:4">
      <c r="A963" s="90">
        <v>92137</v>
      </c>
      <c r="B963" s="157" t="s">
        <v>1405</v>
      </c>
      <c r="C963" s="91" t="s">
        <v>56</v>
      </c>
      <c r="D963" s="90">
        <v>86.09</v>
      </c>
    </row>
    <row r="964" spans="1:4">
      <c r="A964" s="90">
        <v>92140</v>
      </c>
      <c r="B964" s="157" t="s">
        <v>1406</v>
      </c>
      <c r="C964" s="91" t="s">
        <v>56</v>
      </c>
      <c r="D964" s="90">
        <v>2.21</v>
      </c>
    </row>
    <row r="965" spans="1:4">
      <c r="A965" s="90">
        <v>92141</v>
      </c>
      <c r="B965" s="157" t="s">
        <v>1407</v>
      </c>
      <c r="C965" s="91" t="s">
        <v>56</v>
      </c>
      <c r="D965" s="90">
        <v>0.66</v>
      </c>
    </row>
    <row r="966" spans="1:4">
      <c r="A966" s="90">
        <v>92142</v>
      </c>
      <c r="B966" s="157" t="s">
        <v>1408</v>
      </c>
      <c r="C966" s="91" t="s">
        <v>56</v>
      </c>
      <c r="D966" s="90">
        <v>0.13</v>
      </c>
    </row>
    <row r="967" spans="1:4">
      <c r="A967" s="90">
        <v>92143</v>
      </c>
      <c r="B967" s="157" t="s">
        <v>1409</v>
      </c>
      <c r="C967" s="91" t="s">
        <v>56</v>
      </c>
      <c r="D967" s="90">
        <v>2.77</v>
      </c>
    </row>
    <row r="968" spans="1:4">
      <c r="A968" s="90">
        <v>92144</v>
      </c>
      <c r="B968" s="157" t="s">
        <v>1410</v>
      </c>
      <c r="C968" s="91" t="s">
        <v>56</v>
      </c>
      <c r="D968" s="90">
        <v>69.14</v>
      </c>
    </row>
    <row r="969" spans="1:4">
      <c r="A969" s="90">
        <v>92237</v>
      </c>
      <c r="B969" s="157" t="s">
        <v>1411</v>
      </c>
      <c r="C969" s="91" t="s">
        <v>56</v>
      </c>
      <c r="D969" s="90">
        <v>14.33</v>
      </c>
    </row>
    <row r="970" spans="1:4">
      <c r="A970" s="90">
        <v>92238</v>
      </c>
      <c r="B970" s="157" t="s">
        <v>1412</v>
      </c>
      <c r="C970" s="91" t="s">
        <v>56</v>
      </c>
      <c r="D970" s="90">
        <v>5.72</v>
      </c>
    </row>
    <row r="971" spans="1:4">
      <c r="A971" s="90">
        <v>92239</v>
      </c>
      <c r="B971" s="157" t="s">
        <v>1413</v>
      </c>
      <c r="C971" s="91" t="s">
        <v>56</v>
      </c>
      <c r="D971" s="90">
        <v>1.17</v>
      </c>
    </row>
    <row r="972" spans="1:4">
      <c r="A972" s="90">
        <v>92240</v>
      </c>
      <c r="B972" s="157" t="s">
        <v>1414</v>
      </c>
      <c r="C972" s="91" t="s">
        <v>56</v>
      </c>
      <c r="D972" s="90">
        <v>26.88</v>
      </c>
    </row>
    <row r="973" spans="1:4">
      <c r="A973" s="90">
        <v>92241</v>
      </c>
      <c r="B973" s="157" t="s">
        <v>1415</v>
      </c>
      <c r="C973" s="91" t="s">
        <v>56</v>
      </c>
      <c r="D973" s="90">
        <v>157.82</v>
      </c>
    </row>
    <row r="974" spans="1:4">
      <c r="A974" s="90">
        <v>92712</v>
      </c>
      <c r="B974" s="157" t="s">
        <v>1416</v>
      </c>
      <c r="C974" s="91" t="s">
        <v>56</v>
      </c>
      <c r="D974" s="90">
        <v>0.22</v>
      </c>
    </row>
    <row r="975" spans="1:4">
      <c r="A975" s="90">
        <v>92713</v>
      </c>
      <c r="B975" s="157" t="s">
        <v>1417</v>
      </c>
      <c r="C975" s="91" t="s">
        <v>56</v>
      </c>
      <c r="D975" s="90">
        <v>0.05</v>
      </c>
    </row>
    <row r="976" spans="1:4">
      <c r="A976" s="90">
        <v>92714</v>
      </c>
      <c r="B976" s="157" t="s">
        <v>1418</v>
      </c>
      <c r="C976" s="91" t="s">
        <v>56</v>
      </c>
      <c r="D976" s="90">
        <v>0.28000000000000003</v>
      </c>
    </row>
    <row r="977" spans="1:4">
      <c r="A977" s="90">
        <v>92715</v>
      </c>
      <c r="B977" s="157" t="s">
        <v>1419</v>
      </c>
      <c r="C977" s="91" t="s">
        <v>56</v>
      </c>
      <c r="D977" s="90">
        <v>21.3</v>
      </c>
    </row>
    <row r="978" spans="1:4">
      <c r="A978" s="90">
        <v>92956</v>
      </c>
      <c r="B978" s="157" t="s">
        <v>1420</v>
      </c>
      <c r="C978" s="91" t="s">
        <v>56</v>
      </c>
      <c r="D978" s="90">
        <v>2.19</v>
      </c>
    </row>
    <row r="979" spans="1:4">
      <c r="A979" s="90">
        <v>92957</v>
      </c>
      <c r="B979" s="157" t="s">
        <v>1421</v>
      </c>
      <c r="C979" s="91" t="s">
        <v>56</v>
      </c>
      <c r="D979" s="90">
        <v>0.49</v>
      </c>
    </row>
    <row r="980" spans="1:4">
      <c r="A980" s="90">
        <v>92958</v>
      </c>
      <c r="B980" s="157" t="s">
        <v>1422</v>
      </c>
      <c r="C980" s="91" t="s">
        <v>56</v>
      </c>
      <c r="D980" s="90">
        <v>2.39</v>
      </c>
    </row>
    <row r="981" spans="1:4">
      <c r="A981" s="90">
        <v>92959</v>
      </c>
      <c r="B981" s="157" t="s">
        <v>1423</v>
      </c>
      <c r="C981" s="91" t="s">
        <v>56</v>
      </c>
      <c r="D981" s="90">
        <v>6.67</v>
      </c>
    </row>
    <row r="982" spans="1:4">
      <c r="A982" s="90">
        <v>92963</v>
      </c>
      <c r="B982" s="157" t="s">
        <v>1424</v>
      </c>
      <c r="C982" s="91" t="s">
        <v>56</v>
      </c>
      <c r="D982" s="90">
        <v>0.81</v>
      </c>
    </row>
    <row r="983" spans="1:4">
      <c r="A983" s="90">
        <v>92964</v>
      </c>
      <c r="B983" s="157" t="s">
        <v>1425</v>
      </c>
      <c r="C983" s="91" t="s">
        <v>56</v>
      </c>
      <c r="D983" s="90">
        <v>0.18</v>
      </c>
    </row>
    <row r="984" spans="1:4">
      <c r="A984" s="90">
        <v>92965</v>
      </c>
      <c r="B984" s="157" t="s">
        <v>1426</v>
      </c>
      <c r="C984" s="91" t="s">
        <v>56</v>
      </c>
      <c r="D984" s="90">
        <v>1.01</v>
      </c>
    </row>
    <row r="985" spans="1:4">
      <c r="A985" s="90">
        <v>93220</v>
      </c>
      <c r="B985" s="157" t="s">
        <v>1427</v>
      </c>
      <c r="C985" s="91" t="s">
        <v>56</v>
      </c>
      <c r="D985" s="90">
        <v>155.99</v>
      </c>
    </row>
    <row r="986" spans="1:4">
      <c r="A986" s="90">
        <v>93221</v>
      </c>
      <c r="B986" s="157" t="s">
        <v>1428</v>
      </c>
      <c r="C986" s="91" t="s">
        <v>56</v>
      </c>
      <c r="D986" s="90">
        <v>40.97</v>
      </c>
    </row>
    <row r="987" spans="1:4">
      <c r="A987" s="90">
        <v>93222</v>
      </c>
      <c r="B987" s="157" t="s">
        <v>1429</v>
      </c>
      <c r="C987" s="91" t="s">
        <v>56</v>
      </c>
      <c r="D987" s="90">
        <v>195.21</v>
      </c>
    </row>
    <row r="988" spans="1:4">
      <c r="A988" s="90">
        <v>93223</v>
      </c>
      <c r="B988" s="157" t="s">
        <v>22106</v>
      </c>
      <c r="C988" s="91" t="s">
        <v>56</v>
      </c>
      <c r="D988" s="90">
        <v>169.67</v>
      </c>
    </row>
    <row r="989" spans="1:4">
      <c r="A989" s="90">
        <v>93229</v>
      </c>
      <c r="B989" s="157" t="s">
        <v>1430</v>
      </c>
      <c r="C989" s="91" t="s">
        <v>56</v>
      </c>
      <c r="D989" s="90">
        <v>0.24</v>
      </c>
    </row>
    <row r="990" spans="1:4">
      <c r="A990" s="90">
        <v>93230</v>
      </c>
      <c r="B990" s="157" t="s">
        <v>1431</v>
      </c>
      <c r="C990" s="91" t="s">
        <v>56</v>
      </c>
      <c r="D990" s="90">
        <v>0.05</v>
      </c>
    </row>
    <row r="991" spans="1:4">
      <c r="A991" s="90">
        <v>93231</v>
      </c>
      <c r="B991" s="157" t="s">
        <v>1432</v>
      </c>
      <c r="C991" s="91" t="s">
        <v>56</v>
      </c>
      <c r="D991" s="90">
        <v>0.23</v>
      </c>
    </row>
    <row r="992" spans="1:4">
      <c r="A992" s="90">
        <v>93232</v>
      </c>
      <c r="B992" s="157" t="s">
        <v>1433</v>
      </c>
      <c r="C992" s="91" t="s">
        <v>56</v>
      </c>
      <c r="D992" s="90">
        <v>3.81</v>
      </c>
    </row>
    <row r="993" spans="1:4">
      <c r="A993" s="90">
        <v>93235</v>
      </c>
      <c r="B993" s="157" t="s">
        <v>1434</v>
      </c>
      <c r="C993" s="91" t="s">
        <v>56</v>
      </c>
      <c r="D993" s="90">
        <v>0.85</v>
      </c>
    </row>
    <row r="994" spans="1:4">
      <c r="A994" s="90">
        <v>93238</v>
      </c>
      <c r="B994" s="157" t="s">
        <v>1435</v>
      </c>
      <c r="C994" s="91" t="s">
        <v>56</v>
      </c>
      <c r="D994" s="90">
        <v>1.21</v>
      </c>
    </row>
    <row r="995" spans="1:4">
      <c r="A995" s="90">
        <v>93239</v>
      </c>
      <c r="B995" s="157" t="s">
        <v>1436</v>
      </c>
      <c r="C995" s="91" t="s">
        <v>56</v>
      </c>
      <c r="D995" s="90">
        <v>5.5</v>
      </c>
    </row>
    <row r="996" spans="1:4">
      <c r="A996" s="90">
        <v>93240</v>
      </c>
      <c r="B996" s="157" t="s">
        <v>1437</v>
      </c>
      <c r="C996" s="91" t="s">
        <v>56</v>
      </c>
      <c r="D996" s="90">
        <v>8.1199999999999992</v>
      </c>
    </row>
    <row r="997" spans="1:4">
      <c r="A997" s="90">
        <v>93267</v>
      </c>
      <c r="B997" s="157" t="s">
        <v>22107</v>
      </c>
      <c r="C997" s="91" t="s">
        <v>56</v>
      </c>
      <c r="D997" s="90">
        <v>22.92</v>
      </c>
    </row>
    <row r="998" spans="1:4">
      <c r="A998" s="90">
        <v>93269</v>
      </c>
      <c r="B998" s="157" t="s">
        <v>1438</v>
      </c>
      <c r="C998" s="91" t="s">
        <v>56</v>
      </c>
      <c r="D998" s="90">
        <v>5.15</v>
      </c>
    </row>
    <row r="999" spans="1:4">
      <c r="A999" s="90">
        <v>93270</v>
      </c>
      <c r="B999" s="157" t="s">
        <v>1439</v>
      </c>
      <c r="C999" s="91" t="s">
        <v>56</v>
      </c>
      <c r="D999" s="90">
        <v>25.06</v>
      </c>
    </row>
    <row r="1000" spans="1:4">
      <c r="A1000" s="90">
        <v>93271</v>
      </c>
      <c r="B1000" s="157" t="s">
        <v>1440</v>
      </c>
      <c r="C1000" s="91" t="s">
        <v>56</v>
      </c>
      <c r="D1000" s="90">
        <v>7.94</v>
      </c>
    </row>
    <row r="1001" spans="1:4">
      <c r="A1001" s="90">
        <v>93277</v>
      </c>
      <c r="B1001" s="157" t="s">
        <v>1441</v>
      </c>
      <c r="C1001" s="91" t="s">
        <v>56</v>
      </c>
      <c r="D1001" s="90">
        <v>0.32</v>
      </c>
    </row>
    <row r="1002" spans="1:4">
      <c r="A1002" s="90">
        <v>93278</v>
      </c>
      <c r="B1002" s="157" t="s">
        <v>1442</v>
      </c>
      <c r="C1002" s="91" t="s">
        <v>56</v>
      </c>
      <c r="D1002" s="90">
        <v>7.0000000000000007E-2</v>
      </c>
    </row>
    <row r="1003" spans="1:4">
      <c r="A1003" s="90">
        <v>93279</v>
      </c>
      <c r="B1003" s="157" t="s">
        <v>1443</v>
      </c>
      <c r="C1003" s="91" t="s">
        <v>56</v>
      </c>
      <c r="D1003" s="90">
        <v>0.3</v>
      </c>
    </row>
    <row r="1004" spans="1:4">
      <c r="A1004" s="90">
        <v>93280</v>
      </c>
      <c r="B1004" s="157" t="s">
        <v>1444</v>
      </c>
      <c r="C1004" s="91" t="s">
        <v>56</v>
      </c>
      <c r="D1004" s="90">
        <v>0.66</v>
      </c>
    </row>
    <row r="1005" spans="1:4">
      <c r="A1005" s="90">
        <v>93283</v>
      </c>
      <c r="B1005" s="157" t="s">
        <v>1445</v>
      </c>
      <c r="C1005" s="91" t="s">
        <v>56</v>
      </c>
      <c r="D1005" s="90">
        <v>48.17</v>
      </c>
    </row>
    <row r="1006" spans="1:4">
      <c r="A1006" s="90">
        <v>93284</v>
      </c>
      <c r="B1006" s="157" t="s">
        <v>1446</v>
      </c>
      <c r="C1006" s="91" t="s">
        <v>56</v>
      </c>
      <c r="D1006" s="90">
        <v>16.489999999999998</v>
      </c>
    </row>
    <row r="1007" spans="1:4">
      <c r="A1007" s="90">
        <v>93285</v>
      </c>
      <c r="B1007" s="157" t="s">
        <v>1447</v>
      </c>
      <c r="C1007" s="91" t="s">
        <v>56</v>
      </c>
      <c r="D1007" s="90">
        <v>77.44</v>
      </c>
    </row>
    <row r="1008" spans="1:4">
      <c r="A1008" s="90">
        <v>93286</v>
      </c>
      <c r="B1008" s="157" t="s">
        <v>1448</v>
      </c>
      <c r="C1008" s="91" t="s">
        <v>56</v>
      </c>
      <c r="D1008" s="90">
        <v>187.85</v>
      </c>
    </row>
    <row r="1009" spans="1:4">
      <c r="A1009" s="90">
        <v>93296</v>
      </c>
      <c r="B1009" s="157" t="s">
        <v>1449</v>
      </c>
      <c r="C1009" s="91" t="s">
        <v>56</v>
      </c>
      <c r="D1009" s="90">
        <v>3.37</v>
      </c>
    </row>
    <row r="1010" spans="1:4">
      <c r="A1010" s="90">
        <v>93397</v>
      </c>
      <c r="B1010" s="157" t="s">
        <v>1450</v>
      </c>
      <c r="C1010" s="91" t="s">
        <v>56</v>
      </c>
      <c r="D1010" s="90">
        <v>8.61</v>
      </c>
    </row>
    <row r="1011" spans="1:4">
      <c r="A1011" s="90">
        <v>93398</v>
      </c>
      <c r="B1011" s="157" t="s">
        <v>1451</v>
      </c>
      <c r="C1011" s="91" t="s">
        <v>56</v>
      </c>
      <c r="D1011" s="90">
        <v>3.43</v>
      </c>
    </row>
    <row r="1012" spans="1:4">
      <c r="A1012" s="90">
        <v>93399</v>
      </c>
      <c r="B1012" s="157" t="s">
        <v>22108</v>
      </c>
      <c r="C1012" s="91" t="s">
        <v>56</v>
      </c>
      <c r="D1012" s="90">
        <v>0.69</v>
      </c>
    </row>
    <row r="1013" spans="1:4">
      <c r="A1013" s="90">
        <v>93400</v>
      </c>
      <c r="B1013" s="157" t="s">
        <v>1452</v>
      </c>
      <c r="C1013" s="91" t="s">
        <v>56</v>
      </c>
      <c r="D1013" s="90">
        <v>16.14</v>
      </c>
    </row>
    <row r="1014" spans="1:4">
      <c r="A1014" s="90">
        <v>93401</v>
      </c>
      <c r="B1014" s="157" t="s">
        <v>1453</v>
      </c>
      <c r="C1014" s="91" t="s">
        <v>56</v>
      </c>
      <c r="D1014" s="90">
        <v>90.39</v>
      </c>
    </row>
    <row r="1015" spans="1:4">
      <c r="A1015" s="90">
        <v>93404</v>
      </c>
      <c r="B1015" s="157" t="s">
        <v>22109</v>
      </c>
      <c r="C1015" s="91" t="s">
        <v>56</v>
      </c>
      <c r="D1015" s="90">
        <v>3.65</v>
      </c>
    </row>
    <row r="1016" spans="1:4">
      <c r="A1016" s="90">
        <v>93405</v>
      </c>
      <c r="B1016" s="157" t="s">
        <v>22110</v>
      </c>
      <c r="C1016" s="91" t="s">
        <v>56</v>
      </c>
      <c r="D1016" s="90">
        <v>0.72</v>
      </c>
    </row>
    <row r="1017" spans="1:4">
      <c r="A1017" s="90">
        <v>93406</v>
      </c>
      <c r="B1017" s="157" t="s">
        <v>22111</v>
      </c>
      <c r="C1017" s="91" t="s">
        <v>56</v>
      </c>
      <c r="D1017" s="90">
        <v>4.5599999999999996</v>
      </c>
    </row>
    <row r="1018" spans="1:4">
      <c r="A1018" s="90">
        <v>93407</v>
      </c>
      <c r="B1018" s="157" t="s">
        <v>22112</v>
      </c>
      <c r="C1018" s="91" t="s">
        <v>56</v>
      </c>
      <c r="D1018" s="90">
        <v>30.14</v>
      </c>
    </row>
    <row r="1019" spans="1:4">
      <c r="A1019" s="90">
        <v>93411</v>
      </c>
      <c r="B1019" s="157" t="s">
        <v>1454</v>
      </c>
      <c r="C1019" s="91" t="s">
        <v>56</v>
      </c>
      <c r="D1019" s="90">
        <v>0.12</v>
      </c>
    </row>
    <row r="1020" spans="1:4">
      <c r="A1020" s="90">
        <v>93412</v>
      </c>
      <c r="B1020" s="157" t="s">
        <v>1455</v>
      </c>
      <c r="C1020" s="91" t="s">
        <v>56</v>
      </c>
      <c r="D1020" s="90">
        <v>0.04</v>
      </c>
    </row>
    <row r="1021" spans="1:4">
      <c r="A1021" s="90">
        <v>93413</v>
      </c>
      <c r="B1021" s="157" t="s">
        <v>1456</v>
      </c>
      <c r="C1021" s="91" t="s">
        <v>56</v>
      </c>
      <c r="D1021" s="90">
        <v>0.1</v>
      </c>
    </row>
    <row r="1022" spans="1:4">
      <c r="A1022" s="90">
        <v>93414</v>
      </c>
      <c r="B1022" s="157" t="s">
        <v>1457</v>
      </c>
      <c r="C1022" s="91" t="s">
        <v>56</v>
      </c>
      <c r="D1022" s="90">
        <v>8.8800000000000008</v>
      </c>
    </row>
    <row r="1023" spans="1:4">
      <c r="A1023" s="90">
        <v>93417</v>
      </c>
      <c r="B1023" s="157" t="s">
        <v>1458</v>
      </c>
      <c r="C1023" s="91" t="s">
        <v>56</v>
      </c>
      <c r="D1023" s="90">
        <v>1.57</v>
      </c>
    </row>
    <row r="1024" spans="1:4">
      <c r="A1024" s="90">
        <v>93418</v>
      </c>
      <c r="B1024" s="157" t="s">
        <v>1459</v>
      </c>
      <c r="C1024" s="91" t="s">
        <v>56</v>
      </c>
      <c r="D1024" s="90">
        <v>0.53</v>
      </c>
    </row>
    <row r="1025" spans="1:4">
      <c r="A1025" s="90">
        <v>93419</v>
      </c>
      <c r="B1025" s="157" t="s">
        <v>1460</v>
      </c>
      <c r="C1025" s="91" t="s">
        <v>56</v>
      </c>
      <c r="D1025" s="90">
        <v>1.4</v>
      </c>
    </row>
    <row r="1026" spans="1:4">
      <c r="A1026" s="90">
        <v>93420</v>
      </c>
      <c r="B1026" s="157" t="s">
        <v>1461</v>
      </c>
      <c r="C1026" s="91" t="s">
        <v>56</v>
      </c>
      <c r="D1026" s="90">
        <v>38.33</v>
      </c>
    </row>
    <row r="1027" spans="1:4">
      <c r="A1027" s="90">
        <v>93423</v>
      </c>
      <c r="B1027" s="157" t="s">
        <v>1462</v>
      </c>
      <c r="C1027" s="91" t="s">
        <v>56</v>
      </c>
      <c r="D1027" s="90">
        <v>2.2200000000000002</v>
      </c>
    </row>
    <row r="1028" spans="1:4">
      <c r="A1028" s="90">
        <v>93424</v>
      </c>
      <c r="B1028" s="157" t="s">
        <v>1463</v>
      </c>
      <c r="C1028" s="91" t="s">
        <v>56</v>
      </c>
      <c r="D1028" s="90">
        <v>0.76</v>
      </c>
    </row>
    <row r="1029" spans="1:4">
      <c r="A1029" s="90">
        <v>93425</v>
      </c>
      <c r="B1029" s="157" t="s">
        <v>1464</v>
      </c>
      <c r="C1029" s="91" t="s">
        <v>56</v>
      </c>
      <c r="D1029" s="90">
        <v>1.98</v>
      </c>
    </row>
    <row r="1030" spans="1:4">
      <c r="A1030" s="90">
        <v>93426</v>
      </c>
      <c r="B1030" s="157" t="s">
        <v>1465</v>
      </c>
      <c r="C1030" s="91" t="s">
        <v>56</v>
      </c>
      <c r="D1030" s="90">
        <v>91.62</v>
      </c>
    </row>
    <row r="1031" spans="1:4">
      <c r="A1031" s="90">
        <v>93429</v>
      </c>
      <c r="B1031" s="157" t="s">
        <v>1466</v>
      </c>
      <c r="C1031" s="91" t="s">
        <v>56</v>
      </c>
      <c r="D1031" s="90">
        <v>64</v>
      </c>
    </row>
    <row r="1032" spans="1:4">
      <c r="A1032" s="90">
        <v>93430</v>
      </c>
      <c r="B1032" s="157" t="s">
        <v>1467</v>
      </c>
      <c r="C1032" s="91" t="s">
        <v>56</v>
      </c>
      <c r="D1032" s="90">
        <v>21.92</v>
      </c>
    </row>
    <row r="1033" spans="1:4">
      <c r="A1033" s="90">
        <v>93431</v>
      </c>
      <c r="B1033" s="157" t="s">
        <v>1468</v>
      </c>
      <c r="C1033" s="91" t="s">
        <v>56</v>
      </c>
      <c r="D1033" s="90">
        <v>102.88</v>
      </c>
    </row>
    <row r="1034" spans="1:4">
      <c r="A1034" s="90">
        <v>93432</v>
      </c>
      <c r="B1034" s="157" t="s">
        <v>1469</v>
      </c>
      <c r="C1034" s="91" t="s">
        <v>56</v>
      </c>
      <c r="D1034" s="160">
        <v>1732.8</v>
      </c>
    </row>
    <row r="1035" spans="1:4">
      <c r="A1035" s="90">
        <v>93435</v>
      </c>
      <c r="B1035" s="157" t="s">
        <v>1470</v>
      </c>
      <c r="C1035" s="91" t="s">
        <v>56</v>
      </c>
      <c r="D1035" s="90">
        <v>3.46</v>
      </c>
    </row>
    <row r="1036" spans="1:4">
      <c r="A1036" s="90">
        <v>93436</v>
      </c>
      <c r="B1036" s="157" t="s">
        <v>1471</v>
      </c>
      <c r="C1036" s="91" t="s">
        <v>56</v>
      </c>
      <c r="D1036" s="90">
        <v>1.38</v>
      </c>
    </row>
    <row r="1037" spans="1:4">
      <c r="A1037" s="90">
        <v>93437</v>
      </c>
      <c r="B1037" s="157" t="s">
        <v>1472</v>
      </c>
      <c r="C1037" s="91" t="s">
        <v>56</v>
      </c>
      <c r="D1037" s="90">
        <v>6.49</v>
      </c>
    </row>
    <row r="1038" spans="1:4">
      <c r="A1038" s="90">
        <v>93438</v>
      </c>
      <c r="B1038" s="157" t="s">
        <v>1473</v>
      </c>
      <c r="C1038" s="91" t="s">
        <v>56</v>
      </c>
      <c r="D1038" s="90">
        <v>17</v>
      </c>
    </row>
    <row r="1039" spans="1:4">
      <c r="A1039" s="90">
        <v>95114</v>
      </c>
      <c r="B1039" s="157" t="s">
        <v>1474</v>
      </c>
      <c r="C1039" s="91" t="s">
        <v>56</v>
      </c>
      <c r="D1039" s="90">
        <v>0.78</v>
      </c>
    </row>
    <row r="1040" spans="1:4">
      <c r="A1040" s="90">
        <v>95115</v>
      </c>
      <c r="B1040" s="157" t="s">
        <v>1475</v>
      </c>
      <c r="C1040" s="91" t="s">
        <v>56</v>
      </c>
      <c r="D1040" s="90">
        <v>0.17</v>
      </c>
    </row>
    <row r="1041" spans="1:4">
      <c r="A1041" s="90">
        <v>95116</v>
      </c>
      <c r="B1041" s="157" t="s">
        <v>1476</v>
      </c>
      <c r="C1041" s="91" t="s">
        <v>56</v>
      </c>
      <c r="D1041" s="90">
        <v>31.99</v>
      </c>
    </row>
    <row r="1042" spans="1:4">
      <c r="A1042" s="90">
        <v>95117</v>
      </c>
      <c r="B1042" s="157" t="s">
        <v>1477</v>
      </c>
      <c r="C1042" s="91" t="s">
        <v>56</v>
      </c>
      <c r="D1042" s="90">
        <v>9.59</v>
      </c>
    </row>
    <row r="1043" spans="1:4">
      <c r="A1043" s="90">
        <v>95118</v>
      </c>
      <c r="B1043" s="157" t="s">
        <v>1478</v>
      </c>
      <c r="C1043" s="91" t="s">
        <v>56</v>
      </c>
      <c r="D1043" s="90">
        <v>33.01</v>
      </c>
    </row>
    <row r="1044" spans="1:4">
      <c r="A1044" s="90">
        <v>95119</v>
      </c>
      <c r="B1044" s="157" t="s">
        <v>1479</v>
      </c>
      <c r="C1044" s="91" t="s">
        <v>56</v>
      </c>
      <c r="D1044" s="90">
        <v>11.3</v>
      </c>
    </row>
    <row r="1045" spans="1:4">
      <c r="A1045" s="90">
        <v>95120</v>
      </c>
      <c r="B1045" s="157" t="s">
        <v>1480</v>
      </c>
      <c r="C1045" s="91" t="s">
        <v>56</v>
      </c>
      <c r="D1045" s="90">
        <v>54.18</v>
      </c>
    </row>
    <row r="1046" spans="1:4">
      <c r="A1046" s="90">
        <v>95123</v>
      </c>
      <c r="B1046" s="157" t="s">
        <v>1481</v>
      </c>
      <c r="C1046" s="91" t="s">
        <v>56</v>
      </c>
      <c r="D1046" s="90">
        <v>11.4</v>
      </c>
    </row>
    <row r="1047" spans="1:4">
      <c r="A1047" s="90">
        <v>95124</v>
      </c>
      <c r="B1047" s="157" t="s">
        <v>1482</v>
      </c>
      <c r="C1047" s="91" t="s">
        <v>56</v>
      </c>
      <c r="D1047" s="90">
        <v>3.41</v>
      </c>
    </row>
    <row r="1048" spans="1:4">
      <c r="A1048" s="90">
        <v>95125</v>
      </c>
      <c r="B1048" s="157" t="s">
        <v>1483</v>
      </c>
      <c r="C1048" s="91" t="s">
        <v>56</v>
      </c>
      <c r="D1048" s="90">
        <v>12.47</v>
      </c>
    </row>
    <row r="1049" spans="1:4">
      <c r="A1049" s="90">
        <v>95126</v>
      </c>
      <c r="B1049" s="157" t="s">
        <v>22113</v>
      </c>
      <c r="C1049" s="91" t="s">
        <v>56</v>
      </c>
      <c r="D1049" s="90">
        <v>84.18</v>
      </c>
    </row>
    <row r="1050" spans="1:4">
      <c r="A1050" s="90">
        <v>95129</v>
      </c>
      <c r="B1050" s="157" t="s">
        <v>1484</v>
      </c>
      <c r="C1050" s="91" t="s">
        <v>56</v>
      </c>
      <c r="D1050" s="90">
        <v>20.23</v>
      </c>
    </row>
    <row r="1051" spans="1:4">
      <c r="A1051" s="90">
        <v>95130</v>
      </c>
      <c r="B1051" s="157" t="s">
        <v>1485</v>
      </c>
      <c r="C1051" s="91" t="s">
        <v>56</v>
      </c>
      <c r="D1051" s="90">
        <v>7.08</v>
      </c>
    </row>
    <row r="1052" spans="1:4">
      <c r="A1052" s="90">
        <v>95131</v>
      </c>
      <c r="B1052" s="157" t="s">
        <v>1486</v>
      </c>
      <c r="C1052" s="91" t="s">
        <v>56</v>
      </c>
      <c r="D1052" s="90">
        <v>37.94</v>
      </c>
    </row>
    <row r="1053" spans="1:4">
      <c r="A1053" s="90">
        <v>95132</v>
      </c>
      <c r="B1053" s="157" t="s">
        <v>1487</v>
      </c>
      <c r="C1053" s="91" t="s">
        <v>56</v>
      </c>
      <c r="D1053" s="90">
        <v>18.41</v>
      </c>
    </row>
    <row r="1054" spans="1:4">
      <c r="A1054" s="90">
        <v>95136</v>
      </c>
      <c r="B1054" s="157" t="s">
        <v>1488</v>
      </c>
      <c r="C1054" s="91" t="s">
        <v>56</v>
      </c>
      <c r="D1054" s="90">
        <v>0.03</v>
      </c>
    </row>
    <row r="1055" spans="1:4">
      <c r="A1055" s="90">
        <v>95137</v>
      </c>
      <c r="B1055" s="157" t="s">
        <v>1489</v>
      </c>
      <c r="C1055" s="91" t="s">
        <v>56</v>
      </c>
      <c r="D1055" s="90">
        <v>0.01</v>
      </c>
    </row>
    <row r="1056" spans="1:4">
      <c r="A1056" s="90">
        <v>95138</v>
      </c>
      <c r="B1056" s="157" t="s">
        <v>1490</v>
      </c>
      <c r="C1056" s="91" t="s">
        <v>56</v>
      </c>
      <c r="D1056" s="90">
        <v>0.02</v>
      </c>
    </row>
    <row r="1057" spans="1:4">
      <c r="A1057" s="90">
        <v>95208</v>
      </c>
      <c r="B1057" s="157" t="s">
        <v>22114</v>
      </c>
      <c r="C1057" s="91" t="s">
        <v>56</v>
      </c>
      <c r="D1057" s="90">
        <v>25.96</v>
      </c>
    </row>
    <row r="1058" spans="1:4">
      <c r="A1058" s="90">
        <v>95209</v>
      </c>
      <c r="B1058" s="157" t="s">
        <v>22115</v>
      </c>
      <c r="C1058" s="91" t="s">
        <v>56</v>
      </c>
      <c r="D1058" s="90">
        <v>5.84</v>
      </c>
    </row>
    <row r="1059" spans="1:4">
      <c r="A1059" s="90">
        <v>95210</v>
      </c>
      <c r="B1059" s="157" t="s">
        <v>22116</v>
      </c>
      <c r="C1059" s="91" t="s">
        <v>56</v>
      </c>
      <c r="D1059" s="90">
        <v>28.4</v>
      </c>
    </row>
    <row r="1060" spans="1:4">
      <c r="A1060" s="90">
        <v>95211</v>
      </c>
      <c r="B1060" s="157" t="s">
        <v>22117</v>
      </c>
      <c r="C1060" s="91" t="s">
        <v>56</v>
      </c>
      <c r="D1060" s="90">
        <v>7.94</v>
      </c>
    </row>
    <row r="1061" spans="1:4">
      <c r="A1061" s="90">
        <v>95214</v>
      </c>
      <c r="B1061" s="157" t="s">
        <v>1491</v>
      </c>
      <c r="C1061" s="91" t="s">
        <v>56</v>
      </c>
      <c r="D1061" s="90">
        <v>0.21</v>
      </c>
    </row>
    <row r="1062" spans="1:4">
      <c r="A1062" s="90">
        <v>95215</v>
      </c>
      <c r="B1062" s="157" t="s">
        <v>1492</v>
      </c>
      <c r="C1062" s="91" t="s">
        <v>56</v>
      </c>
      <c r="D1062" s="90">
        <v>0.04</v>
      </c>
    </row>
    <row r="1063" spans="1:4">
      <c r="A1063" s="90">
        <v>95216</v>
      </c>
      <c r="B1063" s="157" t="s">
        <v>1493</v>
      </c>
      <c r="C1063" s="91" t="s">
        <v>56</v>
      </c>
      <c r="D1063" s="90">
        <v>0.14000000000000001</v>
      </c>
    </row>
    <row r="1064" spans="1:4">
      <c r="A1064" s="90">
        <v>95217</v>
      </c>
      <c r="B1064" s="157" t="s">
        <v>1494</v>
      </c>
      <c r="C1064" s="91" t="s">
        <v>56</v>
      </c>
      <c r="D1064" s="90">
        <v>0.53</v>
      </c>
    </row>
    <row r="1065" spans="1:4">
      <c r="A1065" s="90">
        <v>95255</v>
      </c>
      <c r="B1065" s="157" t="s">
        <v>1495</v>
      </c>
      <c r="C1065" s="91" t="s">
        <v>56</v>
      </c>
      <c r="D1065" s="90">
        <v>0.7</v>
      </c>
    </row>
    <row r="1066" spans="1:4">
      <c r="A1066" s="90">
        <v>95256</v>
      </c>
      <c r="B1066" s="157" t="s">
        <v>1496</v>
      </c>
      <c r="C1066" s="91" t="s">
        <v>56</v>
      </c>
      <c r="D1066" s="90">
        <v>0.15</v>
      </c>
    </row>
    <row r="1067" spans="1:4">
      <c r="A1067" s="90">
        <v>95257</v>
      </c>
      <c r="B1067" s="157" t="s">
        <v>1497</v>
      </c>
      <c r="C1067" s="91" t="s">
        <v>56</v>
      </c>
      <c r="D1067" s="90">
        <v>0.87</v>
      </c>
    </row>
    <row r="1068" spans="1:4">
      <c r="A1068" s="90">
        <v>95260</v>
      </c>
      <c r="B1068" s="157" t="s">
        <v>1498</v>
      </c>
      <c r="C1068" s="91" t="s">
        <v>56</v>
      </c>
      <c r="D1068" s="90">
        <v>0.79</v>
      </c>
    </row>
    <row r="1069" spans="1:4">
      <c r="A1069" s="90">
        <v>95261</v>
      </c>
      <c r="B1069" s="157" t="s">
        <v>1499</v>
      </c>
      <c r="C1069" s="91" t="s">
        <v>56</v>
      </c>
      <c r="D1069" s="90">
        <v>0.15</v>
      </c>
    </row>
    <row r="1070" spans="1:4">
      <c r="A1070" s="90">
        <v>95262</v>
      </c>
      <c r="B1070" s="157" t="s">
        <v>1500</v>
      </c>
      <c r="C1070" s="91" t="s">
        <v>56</v>
      </c>
      <c r="D1070" s="90">
        <v>0.72</v>
      </c>
    </row>
    <row r="1071" spans="1:4">
      <c r="A1071" s="90">
        <v>95263</v>
      </c>
      <c r="B1071" s="157" t="s">
        <v>1501</v>
      </c>
      <c r="C1071" s="91" t="s">
        <v>56</v>
      </c>
      <c r="D1071" s="90">
        <v>2.04</v>
      </c>
    </row>
    <row r="1072" spans="1:4">
      <c r="A1072" s="90">
        <v>95266</v>
      </c>
      <c r="B1072" s="157" t="s">
        <v>1502</v>
      </c>
      <c r="C1072" s="91" t="s">
        <v>56</v>
      </c>
      <c r="D1072" s="90">
        <v>0.55000000000000004</v>
      </c>
    </row>
    <row r="1073" spans="1:4">
      <c r="A1073" s="90">
        <v>95267</v>
      </c>
      <c r="B1073" s="157" t="s">
        <v>1503</v>
      </c>
      <c r="C1073" s="91" t="s">
        <v>56</v>
      </c>
      <c r="D1073" s="90">
        <v>0.11</v>
      </c>
    </row>
    <row r="1074" spans="1:4">
      <c r="A1074" s="90">
        <v>95268</v>
      </c>
      <c r="B1074" s="157" t="s">
        <v>1504</v>
      </c>
      <c r="C1074" s="91" t="s">
        <v>56</v>
      </c>
      <c r="D1074" s="90">
        <v>0.54</v>
      </c>
    </row>
    <row r="1075" spans="1:4">
      <c r="A1075" s="90">
        <v>95269</v>
      </c>
      <c r="B1075" s="157" t="s">
        <v>22118</v>
      </c>
      <c r="C1075" s="91" t="s">
        <v>56</v>
      </c>
      <c r="D1075" s="90">
        <v>3.81</v>
      </c>
    </row>
    <row r="1076" spans="1:4">
      <c r="A1076" s="90">
        <v>95272</v>
      </c>
      <c r="B1076" s="157" t="s">
        <v>1505</v>
      </c>
      <c r="C1076" s="91" t="s">
        <v>56</v>
      </c>
      <c r="D1076" s="90">
        <v>0.54</v>
      </c>
    </row>
    <row r="1077" spans="1:4">
      <c r="A1077" s="90">
        <v>95273</v>
      </c>
      <c r="B1077" s="157" t="s">
        <v>1506</v>
      </c>
      <c r="C1077" s="91" t="s">
        <v>56</v>
      </c>
      <c r="D1077" s="90">
        <v>0.12</v>
      </c>
    </row>
    <row r="1078" spans="1:4">
      <c r="A1078" s="90">
        <v>95274</v>
      </c>
      <c r="B1078" s="157" t="s">
        <v>1507</v>
      </c>
      <c r="C1078" s="91" t="s">
        <v>56</v>
      </c>
      <c r="D1078" s="90">
        <v>0.42</v>
      </c>
    </row>
    <row r="1079" spans="1:4">
      <c r="A1079" s="90">
        <v>95275</v>
      </c>
      <c r="B1079" s="157" t="s">
        <v>22119</v>
      </c>
      <c r="C1079" s="91" t="s">
        <v>56</v>
      </c>
      <c r="D1079" s="90">
        <v>2.15</v>
      </c>
    </row>
    <row r="1080" spans="1:4">
      <c r="A1080" s="90">
        <v>95278</v>
      </c>
      <c r="B1080" s="157" t="s">
        <v>1508</v>
      </c>
      <c r="C1080" s="91" t="s">
        <v>56</v>
      </c>
      <c r="D1080" s="90">
        <v>0.59</v>
      </c>
    </row>
    <row r="1081" spans="1:4">
      <c r="A1081" s="90">
        <v>95279</v>
      </c>
      <c r="B1081" s="157" t="s">
        <v>1509</v>
      </c>
      <c r="C1081" s="91" t="s">
        <v>56</v>
      </c>
      <c r="D1081" s="90">
        <v>0.13</v>
      </c>
    </row>
    <row r="1082" spans="1:4">
      <c r="A1082" s="90">
        <v>95280</v>
      </c>
      <c r="B1082" s="157" t="s">
        <v>1510</v>
      </c>
      <c r="C1082" s="91" t="s">
        <v>56</v>
      </c>
      <c r="D1082" s="90">
        <v>0.46</v>
      </c>
    </row>
    <row r="1083" spans="1:4">
      <c r="A1083" s="90">
        <v>95281</v>
      </c>
      <c r="B1083" s="157" t="s">
        <v>22120</v>
      </c>
      <c r="C1083" s="91" t="s">
        <v>56</v>
      </c>
      <c r="D1083" s="90">
        <v>3.81</v>
      </c>
    </row>
    <row r="1084" spans="1:4">
      <c r="A1084" s="90">
        <v>95617</v>
      </c>
      <c r="B1084" s="157" t="s">
        <v>1511</v>
      </c>
      <c r="C1084" s="91" t="s">
        <v>56</v>
      </c>
      <c r="D1084" s="90">
        <v>0.56999999999999995</v>
      </c>
    </row>
    <row r="1085" spans="1:4">
      <c r="A1085" s="90">
        <v>95618</v>
      </c>
      <c r="B1085" s="157" t="s">
        <v>1512</v>
      </c>
      <c r="C1085" s="91" t="s">
        <v>56</v>
      </c>
      <c r="D1085" s="90">
        <v>0.12</v>
      </c>
    </row>
    <row r="1086" spans="1:4">
      <c r="A1086" s="90">
        <v>95619</v>
      </c>
      <c r="B1086" s="157" t="s">
        <v>1513</v>
      </c>
      <c r="C1086" s="91" t="s">
        <v>56</v>
      </c>
      <c r="D1086" s="90">
        <v>0.71</v>
      </c>
    </row>
    <row r="1087" spans="1:4">
      <c r="A1087" s="90">
        <v>95627</v>
      </c>
      <c r="B1087" s="157" t="s">
        <v>1514</v>
      </c>
      <c r="C1087" s="91" t="s">
        <v>56</v>
      </c>
      <c r="D1087" s="90">
        <v>22.95</v>
      </c>
    </row>
    <row r="1088" spans="1:4">
      <c r="A1088" s="90">
        <v>95628</v>
      </c>
      <c r="B1088" s="157" t="s">
        <v>1515</v>
      </c>
      <c r="C1088" s="91" t="s">
        <v>56</v>
      </c>
      <c r="D1088" s="90">
        <v>6.03</v>
      </c>
    </row>
    <row r="1089" spans="1:4">
      <c r="A1089" s="90">
        <v>95629</v>
      </c>
      <c r="B1089" s="157" t="s">
        <v>1516</v>
      </c>
      <c r="C1089" s="91" t="s">
        <v>56</v>
      </c>
      <c r="D1089" s="90">
        <v>28.72</v>
      </c>
    </row>
    <row r="1090" spans="1:4">
      <c r="A1090" s="90">
        <v>95630</v>
      </c>
      <c r="B1090" s="157" t="s">
        <v>1517</v>
      </c>
      <c r="C1090" s="91" t="s">
        <v>56</v>
      </c>
      <c r="D1090" s="90">
        <v>60.61</v>
      </c>
    </row>
    <row r="1091" spans="1:4">
      <c r="A1091" s="90">
        <v>95698</v>
      </c>
      <c r="B1091" s="157" t="s">
        <v>1518</v>
      </c>
      <c r="C1091" s="91" t="s">
        <v>56</v>
      </c>
      <c r="D1091" s="90">
        <v>2.3199999999999998</v>
      </c>
    </row>
    <row r="1092" spans="1:4">
      <c r="A1092" s="90">
        <v>95699</v>
      </c>
      <c r="B1092" s="157" t="s">
        <v>1519</v>
      </c>
      <c r="C1092" s="91" t="s">
        <v>56</v>
      </c>
      <c r="D1092" s="90">
        <v>0.52</v>
      </c>
    </row>
    <row r="1093" spans="1:4">
      <c r="A1093" s="90">
        <v>95700</v>
      </c>
      <c r="B1093" s="157" t="s">
        <v>1520</v>
      </c>
      <c r="C1093" s="91" t="s">
        <v>56</v>
      </c>
      <c r="D1093" s="90">
        <v>2.9</v>
      </c>
    </row>
    <row r="1094" spans="1:4">
      <c r="A1094" s="90">
        <v>95701</v>
      </c>
      <c r="B1094" s="157" t="s">
        <v>1521</v>
      </c>
      <c r="C1094" s="91" t="s">
        <v>56</v>
      </c>
      <c r="D1094" s="90">
        <v>2.66</v>
      </c>
    </row>
    <row r="1095" spans="1:4">
      <c r="A1095" s="90">
        <v>95704</v>
      </c>
      <c r="B1095" s="157" t="s">
        <v>22121</v>
      </c>
      <c r="C1095" s="91" t="s">
        <v>56</v>
      </c>
      <c r="D1095" s="90">
        <v>20.95</v>
      </c>
    </row>
    <row r="1096" spans="1:4">
      <c r="A1096" s="90">
        <v>95705</v>
      </c>
      <c r="B1096" s="157" t="s">
        <v>22122</v>
      </c>
      <c r="C1096" s="91" t="s">
        <v>56</v>
      </c>
      <c r="D1096" s="90">
        <v>5.5</v>
      </c>
    </row>
    <row r="1097" spans="1:4">
      <c r="A1097" s="90">
        <v>95706</v>
      </c>
      <c r="B1097" s="157" t="s">
        <v>22123</v>
      </c>
      <c r="C1097" s="91" t="s">
        <v>56</v>
      </c>
      <c r="D1097" s="90">
        <v>26.21</v>
      </c>
    </row>
    <row r="1098" spans="1:4">
      <c r="A1098" s="90">
        <v>95707</v>
      </c>
      <c r="B1098" s="157" t="s">
        <v>22124</v>
      </c>
      <c r="C1098" s="91" t="s">
        <v>56</v>
      </c>
      <c r="D1098" s="90">
        <v>29.64</v>
      </c>
    </row>
    <row r="1099" spans="1:4">
      <c r="A1099" s="90">
        <v>95710</v>
      </c>
      <c r="B1099" s="157" t="s">
        <v>1522</v>
      </c>
      <c r="C1099" s="91" t="s">
        <v>56</v>
      </c>
      <c r="D1099" s="90">
        <v>25.18</v>
      </c>
    </row>
    <row r="1100" spans="1:4">
      <c r="A1100" s="90">
        <v>95711</v>
      </c>
      <c r="B1100" s="157" t="s">
        <v>1523</v>
      </c>
      <c r="C1100" s="91" t="s">
        <v>56</v>
      </c>
      <c r="D1100" s="90">
        <v>6.47</v>
      </c>
    </row>
    <row r="1101" spans="1:4">
      <c r="A1101" s="90">
        <v>95712</v>
      </c>
      <c r="B1101" s="157" t="s">
        <v>1524</v>
      </c>
      <c r="C1101" s="91" t="s">
        <v>56</v>
      </c>
      <c r="D1101" s="90">
        <v>31.47</v>
      </c>
    </row>
    <row r="1102" spans="1:4">
      <c r="A1102" s="90">
        <v>95713</v>
      </c>
      <c r="B1102" s="157" t="s">
        <v>1525</v>
      </c>
      <c r="C1102" s="91" t="s">
        <v>56</v>
      </c>
      <c r="D1102" s="90">
        <v>75.12</v>
      </c>
    </row>
    <row r="1103" spans="1:4">
      <c r="A1103" s="90">
        <v>95716</v>
      </c>
      <c r="B1103" s="157" t="s">
        <v>1526</v>
      </c>
      <c r="C1103" s="91" t="s">
        <v>56</v>
      </c>
      <c r="D1103" s="90">
        <v>24.24</v>
      </c>
    </row>
    <row r="1104" spans="1:4">
      <c r="A1104" s="90">
        <v>95717</v>
      </c>
      <c r="B1104" s="157" t="s">
        <v>1527</v>
      </c>
      <c r="C1104" s="91" t="s">
        <v>56</v>
      </c>
      <c r="D1104" s="90">
        <v>6.23</v>
      </c>
    </row>
    <row r="1105" spans="1:4">
      <c r="A1105" s="90">
        <v>95718</v>
      </c>
      <c r="B1105" s="157" t="s">
        <v>1528</v>
      </c>
      <c r="C1105" s="91" t="s">
        <v>56</v>
      </c>
      <c r="D1105" s="90">
        <v>30.3</v>
      </c>
    </row>
    <row r="1106" spans="1:4">
      <c r="A1106" s="90">
        <v>95719</v>
      </c>
      <c r="B1106" s="157" t="s">
        <v>1529</v>
      </c>
      <c r="C1106" s="91" t="s">
        <v>56</v>
      </c>
      <c r="D1106" s="90">
        <v>75.12</v>
      </c>
    </row>
    <row r="1107" spans="1:4">
      <c r="A1107" s="90">
        <v>95869</v>
      </c>
      <c r="B1107" s="157" t="s">
        <v>1530</v>
      </c>
      <c r="C1107" s="91" t="s">
        <v>56</v>
      </c>
      <c r="D1107" s="90">
        <v>1.21</v>
      </c>
    </row>
    <row r="1108" spans="1:4">
      <c r="A1108" s="90">
        <v>95870</v>
      </c>
      <c r="B1108" s="157" t="s">
        <v>1531</v>
      </c>
      <c r="C1108" s="91" t="s">
        <v>56</v>
      </c>
      <c r="D1108" s="90">
        <v>3.17</v>
      </c>
    </row>
    <row r="1109" spans="1:4">
      <c r="A1109" s="90">
        <v>95871</v>
      </c>
      <c r="B1109" s="157" t="s">
        <v>1532</v>
      </c>
      <c r="C1109" s="91" t="s">
        <v>56</v>
      </c>
      <c r="D1109" s="90">
        <v>156.09</v>
      </c>
    </row>
    <row r="1110" spans="1:4">
      <c r="A1110" s="90">
        <v>95874</v>
      </c>
      <c r="B1110" s="157" t="s">
        <v>1533</v>
      </c>
      <c r="C1110" s="91" t="s">
        <v>56</v>
      </c>
      <c r="D1110" s="90">
        <v>3.56</v>
      </c>
    </row>
    <row r="1111" spans="1:4">
      <c r="A1111" s="90">
        <v>96008</v>
      </c>
      <c r="B1111" s="157" t="s">
        <v>1534</v>
      </c>
      <c r="C1111" s="91" t="s">
        <v>56</v>
      </c>
      <c r="D1111" s="90">
        <v>11.63</v>
      </c>
    </row>
    <row r="1112" spans="1:4">
      <c r="A1112" s="90">
        <v>96009</v>
      </c>
      <c r="B1112" s="157" t="s">
        <v>1535</v>
      </c>
      <c r="C1112" s="91" t="s">
        <v>56</v>
      </c>
      <c r="D1112" s="90">
        <v>3.05</v>
      </c>
    </row>
    <row r="1113" spans="1:4">
      <c r="A1113" s="90">
        <v>96011</v>
      </c>
      <c r="B1113" s="157" t="s">
        <v>1536</v>
      </c>
      <c r="C1113" s="91" t="s">
        <v>56</v>
      </c>
      <c r="D1113" s="90">
        <v>12.71</v>
      </c>
    </row>
    <row r="1114" spans="1:4">
      <c r="A1114" s="90">
        <v>96012</v>
      </c>
      <c r="B1114" s="157" t="s">
        <v>1537</v>
      </c>
      <c r="C1114" s="91" t="s">
        <v>56</v>
      </c>
      <c r="D1114" s="90">
        <v>58.33</v>
      </c>
    </row>
    <row r="1115" spans="1:4">
      <c r="A1115" s="90">
        <v>96015</v>
      </c>
      <c r="B1115" s="157" t="s">
        <v>1538</v>
      </c>
      <c r="C1115" s="91" t="s">
        <v>56</v>
      </c>
      <c r="D1115" s="90">
        <v>11.52</v>
      </c>
    </row>
    <row r="1116" spans="1:4">
      <c r="A1116" s="90">
        <v>96016</v>
      </c>
      <c r="B1116" s="157" t="s">
        <v>1539</v>
      </c>
      <c r="C1116" s="91" t="s">
        <v>56</v>
      </c>
      <c r="D1116" s="90">
        <v>3.02</v>
      </c>
    </row>
    <row r="1117" spans="1:4">
      <c r="A1117" s="90">
        <v>96018</v>
      </c>
      <c r="B1117" s="157" t="s">
        <v>1540</v>
      </c>
      <c r="C1117" s="91" t="s">
        <v>56</v>
      </c>
      <c r="D1117" s="90">
        <v>12.6</v>
      </c>
    </row>
    <row r="1118" spans="1:4">
      <c r="A1118" s="90">
        <v>96019</v>
      </c>
      <c r="B1118" s="157" t="s">
        <v>1541</v>
      </c>
      <c r="C1118" s="91" t="s">
        <v>56</v>
      </c>
      <c r="D1118" s="90">
        <v>58.33</v>
      </c>
    </row>
    <row r="1119" spans="1:4">
      <c r="A1119" s="90">
        <v>96023</v>
      </c>
      <c r="B1119" s="157" t="s">
        <v>1542</v>
      </c>
      <c r="C1119" s="91" t="s">
        <v>56</v>
      </c>
      <c r="D1119" s="90">
        <v>8.91</v>
      </c>
    </row>
    <row r="1120" spans="1:4">
      <c r="A1120" s="90">
        <v>96024</v>
      </c>
      <c r="B1120" s="157" t="s">
        <v>1543</v>
      </c>
      <c r="C1120" s="91" t="s">
        <v>56</v>
      </c>
      <c r="D1120" s="90">
        <v>2.33</v>
      </c>
    </row>
    <row r="1121" spans="1:4">
      <c r="A1121" s="90">
        <v>96026</v>
      </c>
      <c r="B1121" s="157" t="s">
        <v>1544</v>
      </c>
      <c r="C1121" s="91" t="s">
        <v>56</v>
      </c>
      <c r="D1121" s="90">
        <v>9.75</v>
      </c>
    </row>
    <row r="1122" spans="1:4">
      <c r="A1122" s="90">
        <v>96027</v>
      </c>
      <c r="B1122" s="157" t="s">
        <v>1545</v>
      </c>
      <c r="C1122" s="91" t="s">
        <v>56</v>
      </c>
      <c r="D1122" s="90">
        <v>40.64</v>
      </c>
    </row>
    <row r="1123" spans="1:4">
      <c r="A1123" s="90">
        <v>96030</v>
      </c>
      <c r="B1123" s="157" t="s">
        <v>1546</v>
      </c>
      <c r="C1123" s="91" t="s">
        <v>56</v>
      </c>
      <c r="D1123" s="90">
        <v>15.57</v>
      </c>
    </row>
    <row r="1124" spans="1:4">
      <c r="A1124" s="90">
        <v>96031</v>
      </c>
      <c r="B1124" s="157" t="s">
        <v>1547</v>
      </c>
      <c r="C1124" s="91" t="s">
        <v>56</v>
      </c>
      <c r="D1124" s="90">
        <v>5.44</v>
      </c>
    </row>
    <row r="1125" spans="1:4">
      <c r="A1125" s="90">
        <v>96032</v>
      </c>
      <c r="B1125" s="157" t="s">
        <v>1548</v>
      </c>
      <c r="C1125" s="91" t="s">
        <v>56</v>
      </c>
      <c r="D1125" s="90">
        <v>1.1100000000000001</v>
      </c>
    </row>
    <row r="1126" spans="1:4">
      <c r="A1126" s="90">
        <v>96033</v>
      </c>
      <c r="B1126" s="157" t="s">
        <v>1549</v>
      </c>
      <c r="C1126" s="91" t="s">
        <v>56</v>
      </c>
      <c r="D1126" s="90">
        <v>29.2</v>
      </c>
    </row>
    <row r="1127" spans="1:4">
      <c r="A1127" s="90">
        <v>96034</v>
      </c>
      <c r="B1127" s="157" t="s">
        <v>1550</v>
      </c>
      <c r="C1127" s="91" t="s">
        <v>56</v>
      </c>
      <c r="D1127" s="90">
        <v>109.99</v>
      </c>
    </row>
    <row r="1128" spans="1:4">
      <c r="A1128" s="90">
        <v>96053</v>
      </c>
      <c r="B1128" s="157" t="s">
        <v>1551</v>
      </c>
      <c r="C1128" s="91" t="s">
        <v>56</v>
      </c>
      <c r="D1128" s="90">
        <v>9.02</v>
      </c>
    </row>
    <row r="1129" spans="1:4">
      <c r="A1129" s="90">
        <v>96054</v>
      </c>
      <c r="B1129" s="157" t="s">
        <v>1552</v>
      </c>
      <c r="C1129" s="91" t="s">
        <v>56</v>
      </c>
      <c r="D1129" s="90">
        <v>17.21</v>
      </c>
    </row>
    <row r="1130" spans="1:4">
      <c r="A1130" s="90">
        <v>96055</v>
      </c>
      <c r="B1130" s="157" t="s">
        <v>1553</v>
      </c>
      <c r="C1130" s="91" t="s">
        <v>56</v>
      </c>
      <c r="D1130" s="90">
        <v>2.36</v>
      </c>
    </row>
    <row r="1131" spans="1:4">
      <c r="A1131" s="90">
        <v>96056</v>
      </c>
      <c r="B1131" s="157" t="s">
        <v>1554</v>
      </c>
      <c r="C1131" s="91" t="s">
        <v>56</v>
      </c>
      <c r="D1131" s="90">
        <v>9.86</v>
      </c>
    </row>
    <row r="1132" spans="1:4">
      <c r="A1132" s="90">
        <v>96057</v>
      </c>
      <c r="B1132" s="157" t="s">
        <v>1555</v>
      </c>
      <c r="C1132" s="91" t="s">
        <v>56</v>
      </c>
      <c r="D1132" s="90">
        <v>40.64</v>
      </c>
    </row>
    <row r="1133" spans="1:4">
      <c r="A1133" s="90">
        <v>96060</v>
      </c>
      <c r="B1133" s="157" t="s">
        <v>1556</v>
      </c>
      <c r="C1133" s="91" t="s">
        <v>56</v>
      </c>
      <c r="D1133" s="90">
        <v>3.31</v>
      </c>
    </row>
    <row r="1134" spans="1:4">
      <c r="A1134" s="90">
        <v>96061</v>
      </c>
      <c r="B1134" s="157" t="s">
        <v>1557</v>
      </c>
      <c r="C1134" s="91" t="s">
        <v>56</v>
      </c>
      <c r="D1134" s="90">
        <v>21.51</v>
      </c>
    </row>
    <row r="1135" spans="1:4">
      <c r="A1135" s="90">
        <v>96062</v>
      </c>
      <c r="B1135" s="157" t="s">
        <v>1558</v>
      </c>
      <c r="C1135" s="91" t="s">
        <v>56</v>
      </c>
      <c r="D1135" s="90">
        <v>22.77</v>
      </c>
    </row>
    <row r="1136" spans="1:4">
      <c r="A1136" s="90">
        <v>96241</v>
      </c>
      <c r="B1136" s="157" t="s">
        <v>1559</v>
      </c>
      <c r="C1136" s="91" t="s">
        <v>56</v>
      </c>
      <c r="D1136" s="90">
        <v>15.3</v>
      </c>
    </row>
    <row r="1137" spans="1:4">
      <c r="A1137" s="90">
        <v>96242</v>
      </c>
      <c r="B1137" s="157" t="s">
        <v>1560</v>
      </c>
      <c r="C1137" s="91" t="s">
        <v>56</v>
      </c>
      <c r="D1137" s="90">
        <v>3.93</v>
      </c>
    </row>
    <row r="1138" spans="1:4">
      <c r="A1138" s="90">
        <v>96243</v>
      </c>
      <c r="B1138" s="157" t="s">
        <v>1561</v>
      </c>
      <c r="C1138" s="91" t="s">
        <v>56</v>
      </c>
      <c r="D1138" s="90">
        <v>19.12</v>
      </c>
    </row>
    <row r="1139" spans="1:4">
      <c r="A1139" s="90">
        <v>96244</v>
      </c>
      <c r="B1139" s="157" t="s">
        <v>1562</v>
      </c>
      <c r="C1139" s="91" t="s">
        <v>56</v>
      </c>
      <c r="D1139" s="90">
        <v>14.54</v>
      </c>
    </row>
    <row r="1140" spans="1:4">
      <c r="A1140" s="90">
        <v>96298</v>
      </c>
      <c r="B1140" s="157" t="s">
        <v>1563</v>
      </c>
      <c r="C1140" s="91" t="s">
        <v>56</v>
      </c>
      <c r="D1140" s="90">
        <v>32.71</v>
      </c>
    </row>
    <row r="1141" spans="1:4">
      <c r="A1141" s="90">
        <v>96299</v>
      </c>
      <c r="B1141" s="157" t="s">
        <v>1564</v>
      </c>
      <c r="C1141" s="91" t="s">
        <v>56</v>
      </c>
      <c r="D1141" s="90">
        <v>8.59</v>
      </c>
    </row>
    <row r="1142" spans="1:4">
      <c r="A1142" s="90">
        <v>96300</v>
      </c>
      <c r="B1142" s="157" t="s">
        <v>1565</v>
      </c>
      <c r="C1142" s="91" t="s">
        <v>56</v>
      </c>
      <c r="D1142" s="90">
        <v>40.93</v>
      </c>
    </row>
    <row r="1143" spans="1:4">
      <c r="A1143" s="90">
        <v>96301</v>
      </c>
      <c r="B1143" s="157" t="s">
        <v>1566</v>
      </c>
      <c r="C1143" s="91" t="s">
        <v>56</v>
      </c>
      <c r="D1143" s="90">
        <v>53.31</v>
      </c>
    </row>
    <row r="1144" spans="1:4">
      <c r="A1144" s="90">
        <v>96304</v>
      </c>
      <c r="B1144" s="157" t="s">
        <v>1567</v>
      </c>
      <c r="C1144" s="91" t="s">
        <v>56</v>
      </c>
      <c r="D1144" s="90">
        <v>0.09</v>
      </c>
    </row>
    <row r="1145" spans="1:4">
      <c r="A1145" s="90">
        <v>96305</v>
      </c>
      <c r="B1145" s="157" t="s">
        <v>1568</v>
      </c>
      <c r="C1145" s="91" t="s">
        <v>56</v>
      </c>
      <c r="D1145" s="90">
        <v>0.02</v>
      </c>
    </row>
    <row r="1146" spans="1:4">
      <c r="A1146" s="90">
        <v>96306</v>
      </c>
      <c r="B1146" s="157" t="s">
        <v>1569</v>
      </c>
      <c r="C1146" s="91" t="s">
        <v>56</v>
      </c>
      <c r="D1146" s="90">
        <v>0.12</v>
      </c>
    </row>
    <row r="1147" spans="1:4">
      <c r="A1147" s="90">
        <v>96307</v>
      </c>
      <c r="B1147" s="157" t="s">
        <v>1570</v>
      </c>
      <c r="C1147" s="91" t="s">
        <v>56</v>
      </c>
      <c r="D1147" s="90">
        <v>1.07</v>
      </c>
    </row>
    <row r="1148" spans="1:4">
      <c r="A1148" s="90">
        <v>96457</v>
      </c>
      <c r="B1148" s="157" t="s">
        <v>21545</v>
      </c>
      <c r="C1148" s="91" t="s">
        <v>56</v>
      </c>
      <c r="D1148" s="90">
        <v>53.31</v>
      </c>
    </row>
    <row r="1149" spans="1:4">
      <c r="A1149" s="90">
        <v>96458</v>
      </c>
      <c r="B1149" s="157" t="s">
        <v>21546</v>
      </c>
      <c r="C1149" s="91" t="s">
        <v>56</v>
      </c>
      <c r="D1149" s="90">
        <v>31.86</v>
      </c>
    </row>
    <row r="1150" spans="1:4">
      <c r="A1150" s="90">
        <v>96459</v>
      </c>
      <c r="B1150" s="157" t="s">
        <v>21547</v>
      </c>
      <c r="C1150" s="91" t="s">
        <v>56</v>
      </c>
      <c r="D1150" s="90">
        <v>6.68</v>
      </c>
    </row>
    <row r="1151" spans="1:4">
      <c r="A1151" s="90">
        <v>96460</v>
      </c>
      <c r="B1151" s="157" t="s">
        <v>21548</v>
      </c>
      <c r="C1151" s="91" t="s">
        <v>56</v>
      </c>
      <c r="D1151" s="90">
        <v>25.46</v>
      </c>
    </row>
    <row r="1152" spans="1:4">
      <c r="A1152" s="90">
        <v>98760</v>
      </c>
      <c r="B1152" s="157" t="s">
        <v>22712</v>
      </c>
      <c r="C1152" s="91" t="s">
        <v>56</v>
      </c>
      <c r="D1152" s="90">
        <v>7.0000000000000007E-2</v>
      </c>
    </row>
    <row r="1153" spans="1:4">
      <c r="A1153" s="90">
        <v>98761</v>
      </c>
      <c r="B1153" s="157" t="s">
        <v>22713</v>
      </c>
      <c r="C1153" s="91" t="s">
        <v>56</v>
      </c>
      <c r="D1153" s="90">
        <v>0.01</v>
      </c>
    </row>
    <row r="1154" spans="1:4">
      <c r="A1154" s="90">
        <v>98762</v>
      </c>
      <c r="B1154" s="157" t="s">
        <v>22714</v>
      </c>
      <c r="C1154" s="91" t="s">
        <v>56</v>
      </c>
      <c r="D1154" s="90">
        <v>0.09</v>
      </c>
    </row>
    <row r="1155" spans="1:4">
      <c r="A1155" s="90">
        <v>98763</v>
      </c>
      <c r="B1155" s="157" t="s">
        <v>22715</v>
      </c>
      <c r="C1155" s="91" t="s">
        <v>56</v>
      </c>
      <c r="D1155" s="90">
        <v>3.9</v>
      </c>
    </row>
    <row r="1156" spans="1:4">
      <c r="A1156" s="90">
        <v>55960</v>
      </c>
      <c r="B1156" s="157" t="s">
        <v>1571</v>
      </c>
      <c r="C1156" s="91" t="s">
        <v>28</v>
      </c>
      <c r="D1156" s="90">
        <v>4.49</v>
      </c>
    </row>
    <row r="1157" spans="1:4">
      <c r="A1157" s="90">
        <v>72085</v>
      </c>
      <c r="B1157" s="157" t="s">
        <v>1572</v>
      </c>
      <c r="C1157" s="91" t="s">
        <v>32</v>
      </c>
      <c r="D1157" s="90">
        <v>1.66</v>
      </c>
    </row>
    <row r="1158" spans="1:4">
      <c r="A1158" s="90">
        <v>72086</v>
      </c>
      <c r="B1158" s="157" t="s">
        <v>1573</v>
      </c>
      <c r="C1158" s="91" t="s">
        <v>32</v>
      </c>
      <c r="D1158" s="90">
        <v>5.08</v>
      </c>
    </row>
    <row r="1159" spans="1:4">
      <c r="A1159" s="90">
        <v>92259</v>
      </c>
      <c r="B1159" s="157" t="s">
        <v>1574</v>
      </c>
      <c r="C1159" s="91" t="s">
        <v>243</v>
      </c>
      <c r="D1159" s="90">
        <v>333.95</v>
      </c>
    </row>
    <row r="1160" spans="1:4">
      <c r="A1160" s="90">
        <v>92260</v>
      </c>
      <c r="B1160" s="157" t="s">
        <v>1575</v>
      </c>
      <c r="C1160" s="91" t="s">
        <v>243</v>
      </c>
      <c r="D1160" s="90">
        <v>377.45</v>
      </c>
    </row>
    <row r="1161" spans="1:4">
      <c r="A1161" s="90">
        <v>92261</v>
      </c>
      <c r="B1161" s="157" t="s">
        <v>1576</v>
      </c>
      <c r="C1161" s="91" t="s">
        <v>243</v>
      </c>
      <c r="D1161" s="90">
        <v>419.63</v>
      </c>
    </row>
    <row r="1162" spans="1:4">
      <c r="A1162" s="90">
        <v>92262</v>
      </c>
      <c r="B1162" s="157" t="s">
        <v>1577</v>
      </c>
      <c r="C1162" s="91" t="s">
        <v>243</v>
      </c>
      <c r="D1162" s="90">
        <v>487.53</v>
      </c>
    </row>
    <row r="1163" spans="1:4">
      <c r="A1163" s="90">
        <v>92539</v>
      </c>
      <c r="B1163" s="157" t="s">
        <v>1578</v>
      </c>
      <c r="C1163" s="91" t="s">
        <v>28</v>
      </c>
      <c r="D1163" s="90">
        <v>56.1</v>
      </c>
    </row>
    <row r="1164" spans="1:4">
      <c r="A1164" s="90">
        <v>92540</v>
      </c>
      <c r="B1164" s="157" t="s">
        <v>1579</v>
      </c>
      <c r="C1164" s="91" t="s">
        <v>28</v>
      </c>
      <c r="D1164" s="90">
        <v>62.6</v>
      </c>
    </row>
    <row r="1165" spans="1:4">
      <c r="A1165" s="90">
        <v>92541</v>
      </c>
      <c r="B1165" s="157" t="s">
        <v>1580</v>
      </c>
      <c r="C1165" s="91" t="s">
        <v>28</v>
      </c>
      <c r="D1165" s="90">
        <v>61.48</v>
      </c>
    </row>
    <row r="1166" spans="1:4">
      <c r="A1166" s="90">
        <v>92542</v>
      </c>
      <c r="B1166" s="157" t="s">
        <v>1581</v>
      </c>
      <c r="C1166" s="91" t="s">
        <v>28</v>
      </c>
      <c r="D1166" s="90">
        <v>74.41</v>
      </c>
    </row>
    <row r="1167" spans="1:4">
      <c r="A1167" s="90">
        <v>92543</v>
      </c>
      <c r="B1167" s="157" t="s">
        <v>1582</v>
      </c>
      <c r="C1167" s="91" t="s">
        <v>28</v>
      </c>
      <c r="D1167" s="90">
        <v>16.55</v>
      </c>
    </row>
    <row r="1168" spans="1:4">
      <c r="A1168" s="90">
        <v>92544</v>
      </c>
      <c r="B1168" s="157" t="s">
        <v>1583</v>
      </c>
      <c r="C1168" s="91" t="s">
        <v>28</v>
      </c>
      <c r="D1168" s="90">
        <v>14.12</v>
      </c>
    </row>
    <row r="1169" spans="1:4">
      <c r="A1169" s="90">
        <v>92545</v>
      </c>
      <c r="B1169" s="157" t="s">
        <v>1584</v>
      </c>
      <c r="C1169" s="91" t="s">
        <v>243</v>
      </c>
      <c r="D1169" s="90">
        <v>709.19</v>
      </c>
    </row>
    <row r="1170" spans="1:4">
      <c r="A1170" s="90">
        <v>92546</v>
      </c>
      <c r="B1170" s="157" t="s">
        <v>1585</v>
      </c>
      <c r="C1170" s="91" t="s">
        <v>243</v>
      </c>
      <c r="D1170" s="90">
        <v>867.76</v>
      </c>
    </row>
    <row r="1171" spans="1:4">
      <c r="A1171" s="90">
        <v>92547</v>
      </c>
      <c r="B1171" s="157" t="s">
        <v>1586</v>
      </c>
      <c r="C1171" s="91" t="s">
        <v>243</v>
      </c>
      <c r="D1171" s="90">
        <v>917.96</v>
      </c>
    </row>
    <row r="1172" spans="1:4">
      <c r="A1172" s="90">
        <v>92548</v>
      </c>
      <c r="B1172" s="157" t="s">
        <v>1587</v>
      </c>
      <c r="C1172" s="91" t="s">
        <v>243</v>
      </c>
      <c r="D1172" s="160">
        <v>1019.56</v>
      </c>
    </row>
    <row r="1173" spans="1:4">
      <c r="A1173" s="90">
        <v>92549</v>
      </c>
      <c r="B1173" s="157" t="s">
        <v>1588</v>
      </c>
      <c r="C1173" s="91" t="s">
        <v>243</v>
      </c>
      <c r="D1173" s="160">
        <v>1278.46</v>
      </c>
    </row>
    <row r="1174" spans="1:4">
      <c r="A1174" s="90">
        <v>92550</v>
      </c>
      <c r="B1174" s="157" t="s">
        <v>1589</v>
      </c>
      <c r="C1174" s="91" t="s">
        <v>243</v>
      </c>
      <c r="D1174" s="160">
        <v>1537.97</v>
      </c>
    </row>
    <row r="1175" spans="1:4">
      <c r="A1175" s="90">
        <v>92551</v>
      </c>
      <c r="B1175" s="157" t="s">
        <v>1590</v>
      </c>
      <c r="C1175" s="91" t="s">
        <v>243</v>
      </c>
      <c r="D1175" s="160">
        <v>1604.87</v>
      </c>
    </row>
    <row r="1176" spans="1:4">
      <c r="A1176" s="90">
        <v>92552</v>
      </c>
      <c r="B1176" s="157" t="s">
        <v>1591</v>
      </c>
      <c r="C1176" s="91" t="s">
        <v>243</v>
      </c>
      <c r="D1176" s="160">
        <v>1749.96</v>
      </c>
    </row>
    <row r="1177" spans="1:4">
      <c r="A1177" s="90">
        <v>92553</v>
      </c>
      <c r="B1177" s="157" t="s">
        <v>1592</v>
      </c>
      <c r="C1177" s="91" t="s">
        <v>243</v>
      </c>
      <c r="D1177" s="160">
        <v>2016.85</v>
      </c>
    </row>
    <row r="1178" spans="1:4">
      <c r="A1178" s="90">
        <v>92554</v>
      </c>
      <c r="B1178" s="157" t="s">
        <v>1593</v>
      </c>
      <c r="C1178" s="91" t="s">
        <v>243</v>
      </c>
      <c r="D1178" s="160">
        <v>2093.0100000000002</v>
      </c>
    </row>
    <row r="1179" spans="1:4">
      <c r="A1179" s="90">
        <v>92555</v>
      </c>
      <c r="B1179" s="157" t="s">
        <v>1594</v>
      </c>
      <c r="C1179" s="91" t="s">
        <v>243</v>
      </c>
      <c r="D1179" s="90">
        <v>698.91</v>
      </c>
    </row>
    <row r="1180" spans="1:4">
      <c r="A1180" s="90">
        <v>92556</v>
      </c>
      <c r="B1180" s="157" t="s">
        <v>1595</v>
      </c>
      <c r="C1180" s="91" t="s">
        <v>243</v>
      </c>
      <c r="D1180" s="90">
        <v>850.78</v>
      </c>
    </row>
    <row r="1181" spans="1:4">
      <c r="A1181" s="90">
        <v>92557</v>
      </c>
      <c r="B1181" s="157" t="s">
        <v>1596</v>
      </c>
      <c r="C1181" s="91" t="s">
        <v>243</v>
      </c>
      <c r="D1181" s="90">
        <v>900.97</v>
      </c>
    </row>
    <row r="1182" spans="1:4">
      <c r="A1182" s="90">
        <v>92558</v>
      </c>
      <c r="B1182" s="157" t="s">
        <v>1597</v>
      </c>
      <c r="C1182" s="91" t="s">
        <v>243</v>
      </c>
      <c r="D1182" s="160">
        <v>1011.65</v>
      </c>
    </row>
    <row r="1183" spans="1:4">
      <c r="A1183" s="90">
        <v>92559</v>
      </c>
      <c r="B1183" s="157" t="s">
        <v>1598</v>
      </c>
      <c r="C1183" s="91" t="s">
        <v>243</v>
      </c>
      <c r="D1183" s="160">
        <v>1260.3599999999999</v>
      </c>
    </row>
    <row r="1184" spans="1:4">
      <c r="A1184" s="90">
        <v>92560</v>
      </c>
      <c r="B1184" s="157" t="s">
        <v>1599</v>
      </c>
      <c r="C1184" s="91" t="s">
        <v>243</v>
      </c>
      <c r="D1184" s="160">
        <v>1510.37</v>
      </c>
    </row>
    <row r="1185" spans="1:4">
      <c r="A1185" s="90">
        <v>92561</v>
      </c>
      <c r="B1185" s="157" t="s">
        <v>1600</v>
      </c>
      <c r="C1185" s="91" t="s">
        <v>243</v>
      </c>
      <c r="D1185" s="160">
        <v>1578.5</v>
      </c>
    </row>
    <row r="1186" spans="1:4">
      <c r="A1186" s="90">
        <v>92562</v>
      </c>
      <c r="B1186" s="157" t="s">
        <v>1601</v>
      </c>
      <c r="C1186" s="91" t="s">
        <v>243</v>
      </c>
      <c r="D1186" s="160">
        <v>1706.61</v>
      </c>
    </row>
    <row r="1187" spans="1:4">
      <c r="A1187" s="90">
        <v>92563</v>
      </c>
      <c r="B1187" s="157" t="s">
        <v>1602</v>
      </c>
      <c r="C1187" s="91" t="s">
        <v>243</v>
      </c>
      <c r="D1187" s="160">
        <v>1964.12</v>
      </c>
    </row>
    <row r="1188" spans="1:4">
      <c r="A1188" s="90">
        <v>92564</v>
      </c>
      <c r="B1188" s="157" t="s">
        <v>1603</v>
      </c>
      <c r="C1188" s="91" t="s">
        <v>243</v>
      </c>
      <c r="D1188" s="160">
        <v>2028.89</v>
      </c>
    </row>
    <row r="1189" spans="1:4">
      <c r="A1189" s="90">
        <v>92565</v>
      </c>
      <c r="B1189" s="157" t="s">
        <v>1604</v>
      </c>
      <c r="C1189" s="91" t="s">
        <v>28</v>
      </c>
      <c r="D1189" s="90">
        <v>26.92</v>
      </c>
    </row>
    <row r="1190" spans="1:4">
      <c r="A1190" s="90">
        <v>92566</v>
      </c>
      <c r="B1190" s="157" t="s">
        <v>1605</v>
      </c>
      <c r="C1190" s="91" t="s">
        <v>28</v>
      </c>
      <c r="D1190" s="90">
        <v>17.04</v>
      </c>
    </row>
    <row r="1191" spans="1:4">
      <c r="A1191" s="90">
        <v>92567</v>
      </c>
      <c r="B1191" s="157" t="s">
        <v>1606</v>
      </c>
      <c r="C1191" s="91" t="s">
        <v>28</v>
      </c>
      <c r="D1191" s="90">
        <v>24.25</v>
      </c>
    </row>
    <row r="1192" spans="1:4">
      <c r="A1192" s="90">
        <v>72089</v>
      </c>
      <c r="B1192" s="157" t="s">
        <v>1607</v>
      </c>
      <c r="C1192" s="91" t="s">
        <v>28</v>
      </c>
      <c r="D1192" s="90">
        <v>11.33</v>
      </c>
    </row>
    <row r="1193" spans="1:4">
      <c r="A1193" s="90">
        <v>94189</v>
      </c>
      <c r="B1193" s="157" t="s">
        <v>1608</v>
      </c>
      <c r="C1193" s="91" t="s">
        <v>28</v>
      </c>
      <c r="D1193" s="90">
        <v>19.05</v>
      </c>
    </row>
    <row r="1194" spans="1:4">
      <c r="A1194" s="90">
        <v>94192</v>
      </c>
      <c r="B1194" s="157" t="s">
        <v>1609</v>
      </c>
      <c r="C1194" s="91" t="s">
        <v>28</v>
      </c>
      <c r="D1194" s="90">
        <v>20.84</v>
      </c>
    </row>
    <row r="1195" spans="1:4">
      <c r="A1195" s="90">
        <v>94195</v>
      </c>
      <c r="B1195" s="157" t="s">
        <v>1610</v>
      </c>
      <c r="C1195" s="91" t="s">
        <v>28</v>
      </c>
      <c r="D1195" s="90">
        <v>24.49</v>
      </c>
    </row>
    <row r="1196" spans="1:4">
      <c r="A1196" s="90">
        <v>94198</v>
      </c>
      <c r="B1196" s="157" t="s">
        <v>1611</v>
      </c>
      <c r="C1196" s="91" t="s">
        <v>28</v>
      </c>
      <c r="D1196" s="90">
        <v>26.87</v>
      </c>
    </row>
    <row r="1197" spans="1:4">
      <c r="A1197" s="90">
        <v>94201</v>
      </c>
      <c r="B1197" s="157" t="s">
        <v>1612</v>
      </c>
      <c r="C1197" s="91" t="s">
        <v>28</v>
      </c>
      <c r="D1197" s="90">
        <v>35.020000000000003</v>
      </c>
    </row>
    <row r="1198" spans="1:4">
      <c r="A1198" s="90">
        <v>94204</v>
      </c>
      <c r="B1198" s="157" t="s">
        <v>1613</v>
      </c>
      <c r="C1198" s="91" t="s">
        <v>28</v>
      </c>
      <c r="D1198" s="90">
        <v>39.06</v>
      </c>
    </row>
    <row r="1199" spans="1:4">
      <c r="A1199" s="90">
        <v>94224</v>
      </c>
      <c r="B1199" s="157" t="s">
        <v>1614</v>
      </c>
      <c r="C1199" s="91" t="s">
        <v>32</v>
      </c>
      <c r="D1199" s="90">
        <v>17.61</v>
      </c>
    </row>
    <row r="1200" spans="1:4">
      <c r="A1200" s="90">
        <v>94225</v>
      </c>
      <c r="B1200" s="157" t="s">
        <v>1615</v>
      </c>
      <c r="C1200" s="91" t="s">
        <v>28</v>
      </c>
      <c r="D1200" s="90">
        <v>16.21</v>
      </c>
    </row>
    <row r="1201" spans="1:4">
      <c r="A1201" s="90">
        <v>94226</v>
      </c>
      <c r="B1201" s="157" t="s">
        <v>1616</v>
      </c>
      <c r="C1201" s="91" t="s">
        <v>28</v>
      </c>
      <c r="D1201" s="90">
        <v>15.24</v>
      </c>
    </row>
    <row r="1202" spans="1:4">
      <c r="A1202" s="90">
        <v>94232</v>
      </c>
      <c r="B1202" s="157" t="s">
        <v>1617</v>
      </c>
      <c r="C1202" s="91" t="s">
        <v>243</v>
      </c>
      <c r="D1202" s="90">
        <v>2.11</v>
      </c>
    </row>
    <row r="1203" spans="1:4">
      <c r="A1203" s="90">
        <v>94440</v>
      </c>
      <c r="B1203" s="157" t="s">
        <v>1618</v>
      </c>
      <c r="C1203" s="91" t="s">
        <v>28</v>
      </c>
      <c r="D1203" s="90">
        <v>24.49</v>
      </c>
    </row>
    <row r="1204" spans="1:4">
      <c r="A1204" s="90">
        <v>94441</v>
      </c>
      <c r="B1204" s="157" t="s">
        <v>1619</v>
      </c>
      <c r="C1204" s="91" t="s">
        <v>28</v>
      </c>
      <c r="D1204" s="90">
        <v>26.87</v>
      </c>
    </row>
    <row r="1205" spans="1:4">
      <c r="A1205" s="90">
        <v>94442</v>
      </c>
      <c r="B1205" s="157" t="s">
        <v>1620</v>
      </c>
      <c r="C1205" s="91" t="s">
        <v>28</v>
      </c>
      <c r="D1205" s="90">
        <v>24.49</v>
      </c>
    </row>
    <row r="1206" spans="1:4">
      <c r="A1206" s="90">
        <v>94443</v>
      </c>
      <c r="B1206" s="157" t="s">
        <v>1621</v>
      </c>
      <c r="C1206" s="91" t="s">
        <v>28</v>
      </c>
      <c r="D1206" s="90">
        <v>26.87</v>
      </c>
    </row>
    <row r="1207" spans="1:4">
      <c r="A1207" s="90">
        <v>94445</v>
      </c>
      <c r="B1207" s="157" t="s">
        <v>1622</v>
      </c>
      <c r="C1207" s="91" t="s">
        <v>28</v>
      </c>
      <c r="D1207" s="90">
        <v>35.020000000000003</v>
      </c>
    </row>
    <row r="1208" spans="1:4">
      <c r="A1208" s="90">
        <v>94446</v>
      </c>
      <c r="B1208" s="157" t="s">
        <v>1623</v>
      </c>
      <c r="C1208" s="91" t="s">
        <v>28</v>
      </c>
      <c r="D1208" s="90">
        <v>39.06</v>
      </c>
    </row>
    <row r="1209" spans="1:4">
      <c r="A1209" s="90">
        <v>94447</v>
      </c>
      <c r="B1209" s="157" t="s">
        <v>1624</v>
      </c>
      <c r="C1209" s="91" t="s">
        <v>28</v>
      </c>
      <c r="D1209" s="90">
        <v>35.020000000000003</v>
      </c>
    </row>
    <row r="1210" spans="1:4">
      <c r="A1210" s="90">
        <v>94448</v>
      </c>
      <c r="B1210" s="157" t="s">
        <v>1625</v>
      </c>
      <c r="C1210" s="91" t="s">
        <v>28</v>
      </c>
      <c r="D1210" s="90">
        <v>39.06</v>
      </c>
    </row>
    <row r="1211" spans="1:4">
      <c r="A1211" s="90">
        <v>94207</v>
      </c>
      <c r="B1211" s="157" t="s">
        <v>1626</v>
      </c>
      <c r="C1211" s="91" t="s">
        <v>28</v>
      </c>
      <c r="D1211" s="90">
        <v>29.31</v>
      </c>
    </row>
    <row r="1212" spans="1:4">
      <c r="A1212" s="90">
        <v>94210</v>
      </c>
      <c r="B1212" s="157" t="s">
        <v>1627</v>
      </c>
      <c r="C1212" s="91" t="s">
        <v>28</v>
      </c>
      <c r="D1212" s="90">
        <v>31.19</v>
      </c>
    </row>
    <row r="1213" spans="1:4">
      <c r="A1213" s="90">
        <v>94218</v>
      </c>
      <c r="B1213" s="157" t="s">
        <v>1628</v>
      </c>
      <c r="C1213" s="91" t="s">
        <v>28</v>
      </c>
      <c r="D1213" s="90">
        <v>63.71</v>
      </c>
    </row>
    <row r="1214" spans="1:4">
      <c r="A1214" s="159" t="s">
        <v>258</v>
      </c>
      <c r="B1214" s="157" t="s">
        <v>1629</v>
      </c>
      <c r="C1214" s="91" t="s">
        <v>28</v>
      </c>
      <c r="D1214" s="90">
        <v>541.30999999999995</v>
      </c>
    </row>
    <row r="1215" spans="1:4">
      <c r="A1215" s="159" t="s">
        <v>259</v>
      </c>
      <c r="B1215" s="157" t="s">
        <v>1630</v>
      </c>
      <c r="C1215" s="91" t="s">
        <v>28</v>
      </c>
      <c r="D1215" s="90">
        <v>575.65</v>
      </c>
    </row>
    <row r="1216" spans="1:4">
      <c r="A1216" s="159" t="s">
        <v>260</v>
      </c>
      <c r="B1216" s="157" t="s">
        <v>1631</v>
      </c>
      <c r="C1216" s="91" t="s">
        <v>28</v>
      </c>
      <c r="D1216" s="90">
        <v>603.87</v>
      </c>
    </row>
    <row r="1217" spans="1:4">
      <c r="A1217" s="159" t="s">
        <v>261</v>
      </c>
      <c r="B1217" s="157" t="s">
        <v>1632</v>
      </c>
      <c r="C1217" s="91" t="s">
        <v>28</v>
      </c>
      <c r="D1217" s="90">
        <v>646.13</v>
      </c>
    </row>
    <row r="1218" spans="1:4">
      <c r="A1218" s="159" t="s">
        <v>262</v>
      </c>
      <c r="B1218" s="157" t="s">
        <v>1633</v>
      </c>
      <c r="C1218" s="91" t="s">
        <v>28</v>
      </c>
      <c r="D1218" s="90">
        <v>781.01</v>
      </c>
    </row>
    <row r="1219" spans="1:4">
      <c r="A1219" s="159" t="s">
        <v>263</v>
      </c>
      <c r="B1219" s="157" t="s">
        <v>1634</v>
      </c>
      <c r="C1219" s="91" t="s">
        <v>28</v>
      </c>
      <c r="D1219" s="90">
        <v>810.05</v>
      </c>
    </row>
    <row r="1220" spans="1:4">
      <c r="A1220" s="159" t="s">
        <v>264</v>
      </c>
      <c r="B1220" s="157" t="s">
        <v>1635</v>
      </c>
      <c r="C1220" s="91" t="s">
        <v>28</v>
      </c>
      <c r="D1220" s="90">
        <v>255.21</v>
      </c>
    </row>
    <row r="1221" spans="1:4">
      <c r="A1221" s="159" t="s">
        <v>265</v>
      </c>
      <c r="B1221" s="157" t="s">
        <v>1636</v>
      </c>
      <c r="C1221" s="91" t="s">
        <v>28</v>
      </c>
      <c r="D1221" s="90">
        <v>286.89</v>
      </c>
    </row>
    <row r="1222" spans="1:4">
      <c r="A1222" s="159" t="s">
        <v>266</v>
      </c>
      <c r="B1222" s="157" t="s">
        <v>1637</v>
      </c>
      <c r="C1222" s="91" t="s">
        <v>28</v>
      </c>
      <c r="D1222" s="90">
        <v>357.29</v>
      </c>
    </row>
    <row r="1223" spans="1:4">
      <c r="A1223" s="159" t="s">
        <v>267</v>
      </c>
      <c r="B1223" s="157" t="s">
        <v>1638</v>
      </c>
      <c r="C1223" s="91" t="s">
        <v>28</v>
      </c>
      <c r="D1223" s="90">
        <v>371.37</v>
      </c>
    </row>
    <row r="1224" spans="1:4">
      <c r="A1224" s="90">
        <v>75220</v>
      </c>
      <c r="B1224" s="157" t="s">
        <v>1639</v>
      </c>
      <c r="C1224" s="91" t="s">
        <v>32</v>
      </c>
      <c r="D1224" s="90">
        <v>45.94</v>
      </c>
    </row>
    <row r="1225" spans="1:4">
      <c r="A1225" s="90">
        <v>94213</v>
      </c>
      <c r="B1225" s="157" t="s">
        <v>1640</v>
      </c>
      <c r="C1225" s="91" t="s">
        <v>28</v>
      </c>
      <c r="D1225" s="90">
        <v>37.74</v>
      </c>
    </row>
    <row r="1226" spans="1:4">
      <c r="A1226" s="90">
        <v>94216</v>
      </c>
      <c r="B1226" s="157" t="s">
        <v>1641</v>
      </c>
      <c r="C1226" s="91" t="s">
        <v>28</v>
      </c>
      <c r="D1226" s="90">
        <v>146.09</v>
      </c>
    </row>
    <row r="1227" spans="1:4">
      <c r="A1227" s="90">
        <v>94219</v>
      </c>
      <c r="B1227" s="157" t="s">
        <v>1642</v>
      </c>
      <c r="C1227" s="91" t="s">
        <v>32</v>
      </c>
      <c r="D1227" s="90">
        <v>22.12</v>
      </c>
    </row>
    <row r="1228" spans="1:4">
      <c r="A1228" s="90">
        <v>94220</v>
      </c>
      <c r="B1228" s="157" t="s">
        <v>1643</v>
      </c>
      <c r="C1228" s="91" t="s">
        <v>32</v>
      </c>
      <c r="D1228" s="90">
        <v>29.89</v>
      </c>
    </row>
    <row r="1229" spans="1:4">
      <c r="A1229" s="90">
        <v>94221</v>
      </c>
      <c r="B1229" s="157" t="s">
        <v>1644</v>
      </c>
      <c r="C1229" s="91" t="s">
        <v>32</v>
      </c>
      <c r="D1229" s="90">
        <v>17.43</v>
      </c>
    </row>
    <row r="1230" spans="1:4">
      <c r="A1230" s="90">
        <v>94222</v>
      </c>
      <c r="B1230" s="157" t="s">
        <v>1645</v>
      </c>
      <c r="C1230" s="91" t="s">
        <v>32</v>
      </c>
      <c r="D1230" s="90">
        <v>25.2</v>
      </c>
    </row>
    <row r="1231" spans="1:4">
      <c r="A1231" s="159" t="s">
        <v>268</v>
      </c>
      <c r="B1231" s="157" t="s">
        <v>1646</v>
      </c>
      <c r="C1231" s="91" t="s">
        <v>32</v>
      </c>
      <c r="D1231" s="90">
        <v>37.630000000000003</v>
      </c>
    </row>
    <row r="1232" spans="1:4">
      <c r="A1232" s="90">
        <v>94223</v>
      </c>
      <c r="B1232" s="157" t="s">
        <v>1647</v>
      </c>
      <c r="C1232" s="91" t="s">
        <v>32</v>
      </c>
      <c r="D1232" s="90">
        <v>38.1</v>
      </c>
    </row>
    <row r="1233" spans="1:4">
      <c r="A1233" s="90">
        <v>94451</v>
      </c>
      <c r="B1233" s="157" t="s">
        <v>1648</v>
      </c>
      <c r="C1233" s="91" t="s">
        <v>32</v>
      </c>
      <c r="D1233" s="90">
        <v>83.88</v>
      </c>
    </row>
    <row r="1234" spans="1:4">
      <c r="A1234" s="90">
        <v>94230</v>
      </c>
      <c r="B1234" s="157" t="s">
        <v>1649</v>
      </c>
      <c r="C1234" s="91" t="s">
        <v>32</v>
      </c>
      <c r="D1234" s="90">
        <v>69.48</v>
      </c>
    </row>
    <row r="1235" spans="1:4">
      <c r="A1235" s="90">
        <v>94227</v>
      </c>
      <c r="B1235" s="157" t="s">
        <v>1650</v>
      </c>
      <c r="C1235" s="91" t="s">
        <v>32</v>
      </c>
      <c r="D1235" s="90">
        <v>41.65</v>
      </c>
    </row>
    <row r="1236" spans="1:4">
      <c r="A1236" s="90">
        <v>94228</v>
      </c>
      <c r="B1236" s="157" t="s">
        <v>1651</v>
      </c>
      <c r="C1236" s="91" t="s">
        <v>32</v>
      </c>
      <c r="D1236" s="90">
        <v>62.32</v>
      </c>
    </row>
    <row r="1237" spans="1:4">
      <c r="A1237" s="90">
        <v>94229</v>
      </c>
      <c r="B1237" s="157" t="s">
        <v>1652</v>
      </c>
      <c r="C1237" s="91" t="s">
        <v>32</v>
      </c>
      <c r="D1237" s="90">
        <v>122.06</v>
      </c>
    </row>
    <row r="1238" spans="1:4">
      <c r="A1238" s="90">
        <v>94231</v>
      </c>
      <c r="B1238" s="157" t="s">
        <v>1653</v>
      </c>
      <c r="C1238" s="91" t="s">
        <v>32</v>
      </c>
      <c r="D1238" s="90">
        <v>31.2</v>
      </c>
    </row>
    <row r="1239" spans="1:4">
      <c r="A1239" s="90">
        <v>94450</v>
      </c>
      <c r="B1239" s="157" t="s">
        <v>1654</v>
      </c>
      <c r="C1239" s="91" t="s">
        <v>32</v>
      </c>
      <c r="D1239" s="90">
        <v>38.92</v>
      </c>
    </row>
    <row r="1240" spans="1:4">
      <c r="A1240" s="90">
        <v>94449</v>
      </c>
      <c r="B1240" s="157" t="s">
        <v>1655</v>
      </c>
      <c r="C1240" s="91" t="s">
        <v>28</v>
      </c>
      <c r="D1240" s="90">
        <v>45.93</v>
      </c>
    </row>
    <row r="1241" spans="1:4">
      <c r="A1241" s="159" t="s">
        <v>269</v>
      </c>
      <c r="B1241" s="157" t="s">
        <v>22125</v>
      </c>
      <c r="C1241" s="91" t="s">
        <v>33</v>
      </c>
      <c r="D1241" s="90">
        <v>10.5</v>
      </c>
    </row>
    <row r="1242" spans="1:4">
      <c r="A1242" s="159" t="s">
        <v>270</v>
      </c>
      <c r="B1242" s="157" t="s">
        <v>22126</v>
      </c>
      <c r="C1242" s="91" t="s">
        <v>33</v>
      </c>
      <c r="D1242" s="90">
        <v>7.98</v>
      </c>
    </row>
    <row r="1243" spans="1:4">
      <c r="A1243" s="90">
        <v>92255</v>
      </c>
      <c r="B1243" s="157" t="s">
        <v>1656</v>
      </c>
      <c r="C1243" s="91" t="s">
        <v>243</v>
      </c>
      <c r="D1243" s="90">
        <v>135.68</v>
      </c>
    </row>
    <row r="1244" spans="1:4">
      <c r="A1244" s="90">
        <v>92256</v>
      </c>
      <c r="B1244" s="157" t="s">
        <v>1657</v>
      </c>
      <c r="C1244" s="91" t="s">
        <v>243</v>
      </c>
      <c r="D1244" s="90">
        <v>167.58</v>
      </c>
    </row>
    <row r="1245" spans="1:4">
      <c r="A1245" s="90">
        <v>92257</v>
      </c>
      <c r="B1245" s="157" t="s">
        <v>1658</v>
      </c>
      <c r="C1245" s="91" t="s">
        <v>243</v>
      </c>
      <c r="D1245" s="90">
        <v>199.04</v>
      </c>
    </row>
    <row r="1246" spans="1:4">
      <c r="A1246" s="90">
        <v>92258</v>
      </c>
      <c r="B1246" s="157" t="s">
        <v>1659</v>
      </c>
      <c r="C1246" s="91" t="s">
        <v>243</v>
      </c>
      <c r="D1246" s="90">
        <v>249.64</v>
      </c>
    </row>
    <row r="1247" spans="1:4">
      <c r="A1247" s="90">
        <v>92568</v>
      </c>
      <c r="B1247" s="157" t="s">
        <v>1660</v>
      </c>
      <c r="C1247" s="91" t="s">
        <v>28</v>
      </c>
      <c r="D1247" s="90">
        <v>73.66</v>
      </c>
    </row>
    <row r="1248" spans="1:4">
      <c r="A1248" s="90">
        <v>92569</v>
      </c>
      <c r="B1248" s="157" t="s">
        <v>1661</v>
      </c>
      <c r="C1248" s="91" t="s">
        <v>28</v>
      </c>
      <c r="D1248" s="90">
        <v>33.47</v>
      </c>
    </row>
    <row r="1249" spans="1:4">
      <c r="A1249" s="90">
        <v>92570</v>
      </c>
      <c r="B1249" s="157" t="s">
        <v>1662</v>
      </c>
      <c r="C1249" s="91" t="s">
        <v>28</v>
      </c>
      <c r="D1249" s="90">
        <v>15.17</v>
      </c>
    </row>
    <row r="1250" spans="1:4">
      <c r="A1250" s="90">
        <v>92571</v>
      </c>
      <c r="B1250" s="157" t="s">
        <v>1663</v>
      </c>
      <c r="C1250" s="91" t="s">
        <v>28</v>
      </c>
      <c r="D1250" s="90">
        <v>79.69</v>
      </c>
    </row>
    <row r="1251" spans="1:4">
      <c r="A1251" s="90">
        <v>92572</v>
      </c>
      <c r="B1251" s="157" t="s">
        <v>1664</v>
      </c>
      <c r="C1251" s="91" t="s">
        <v>28</v>
      </c>
      <c r="D1251" s="90">
        <v>37.090000000000003</v>
      </c>
    </row>
    <row r="1252" spans="1:4">
      <c r="A1252" s="90">
        <v>92573</v>
      </c>
      <c r="B1252" s="157" t="s">
        <v>1665</v>
      </c>
      <c r="C1252" s="91" t="s">
        <v>28</v>
      </c>
      <c r="D1252" s="90">
        <v>17.690000000000001</v>
      </c>
    </row>
    <row r="1253" spans="1:4">
      <c r="A1253" s="90">
        <v>92574</v>
      </c>
      <c r="B1253" s="157" t="s">
        <v>1666</v>
      </c>
      <c r="C1253" s="91" t="s">
        <v>28</v>
      </c>
      <c r="D1253" s="90">
        <v>80.48</v>
      </c>
    </row>
    <row r="1254" spans="1:4">
      <c r="A1254" s="90">
        <v>92575</v>
      </c>
      <c r="B1254" s="157" t="s">
        <v>1667</v>
      </c>
      <c r="C1254" s="91" t="s">
        <v>28</v>
      </c>
      <c r="D1254" s="90">
        <v>33.54</v>
      </c>
    </row>
    <row r="1255" spans="1:4">
      <c r="A1255" s="90">
        <v>92576</v>
      </c>
      <c r="B1255" s="157" t="s">
        <v>1668</v>
      </c>
      <c r="C1255" s="91" t="s">
        <v>28</v>
      </c>
      <c r="D1255" s="90">
        <v>12.3</v>
      </c>
    </row>
    <row r="1256" spans="1:4">
      <c r="A1256" s="90">
        <v>92577</v>
      </c>
      <c r="B1256" s="157" t="s">
        <v>1669</v>
      </c>
      <c r="C1256" s="91" t="s">
        <v>28</v>
      </c>
      <c r="D1256" s="90">
        <v>86.85</v>
      </c>
    </row>
    <row r="1257" spans="1:4">
      <c r="A1257" s="90">
        <v>92578</v>
      </c>
      <c r="B1257" s="157" t="s">
        <v>1670</v>
      </c>
      <c r="C1257" s="91" t="s">
        <v>28</v>
      </c>
      <c r="D1257" s="90">
        <v>37.049999999999997</v>
      </c>
    </row>
    <row r="1258" spans="1:4">
      <c r="A1258" s="90">
        <v>92579</v>
      </c>
      <c r="B1258" s="157" t="s">
        <v>1671</v>
      </c>
      <c r="C1258" s="91" t="s">
        <v>28</v>
      </c>
      <c r="D1258" s="90">
        <v>14.32</v>
      </c>
    </row>
    <row r="1259" spans="1:4">
      <c r="A1259" s="90">
        <v>92580</v>
      </c>
      <c r="B1259" s="157" t="s">
        <v>1672</v>
      </c>
      <c r="C1259" s="91" t="s">
        <v>28</v>
      </c>
      <c r="D1259" s="90">
        <v>35.58</v>
      </c>
    </row>
    <row r="1260" spans="1:4">
      <c r="A1260" s="90">
        <v>92581</v>
      </c>
      <c r="B1260" s="157" t="s">
        <v>1673</v>
      </c>
      <c r="C1260" s="91" t="s">
        <v>28</v>
      </c>
      <c r="D1260" s="90">
        <v>37.130000000000003</v>
      </c>
    </row>
    <row r="1261" spans="1:4">
      <c r="A1261" s="90">
        <v>92582</v>
      </c>
      <c r="B1261" s="157" t="s">
        <v>1674</v>
      </c>
      <c r="C1261" s="91" t="s">
        <v>243</v>
      </c>
      <c r="D1261" s="90">
        <v>509.81</v>
      </c>
    </row>
    <row r="1262" spans="1:4">
      <c r="A1262" s="90">
        <v>92584</v>
      </c>
      <c r="B1262" s="157" t="s">
        <v>1675</v>
      </c>
      <c r="C1262" s="91" t="s">
        <v>243</v>
      </c>
      <c r="D1262" s="90">
        <v>596.35</v>
      </c>
    </row>
    <row r="1263" spans="1:4">
      <c r="A1263" s="90">
        <v>92586</v>
      </c>
      <c r="B1263" s="157" t="s">
        <v>1676</v>
      </c>
      <c r="C1263" s="91" t="s">
        <v>243</v>
      </c>
      <c r="D1263" s="90">
        <v>682.89</v>
      </c>
    </row>
    <row r="1264" spans="1:4">
      <c r="A1264" s="90">
        <v>92588</v>
      </c>
      <c r="B1264" s="157" t="s">
        <v>1677</v>
      </c>
      <c r="C1264" s="91" t="s">
        <v>243</v>
      </c>
      <c r="D1264" s="90">
        <v>853.52</v>
      </c>
    </row>
    <row r="1265" spans="1:4">
      <c r="A1265" s="90">
        <v>92590</v>
      </c>
      <c r="B1265" s="157" t="s">
        <v>1678</v>
      </c>
      <c r="C1265" s="91" t="s">
        <v>243</v>
      </c>
      <c r="D1265" s="90">
        <v>940.06</v>
      </c>
    </row>
    <row r="1266" spans="1:4">
      <c r="A1266" s="90">
        <v>92592</v>
      </c>
      <c r="B1266" s="157" t="s">
        <v>1679</v>
      </c>
      <c r="C1266" s="91" t="s">
        <v>243</v>
      </c>
      <c r="D1266" s="160">
        <v>1058.05</v>
      </c>
    </row>
    <row r="1267" spans="1:4">
      <c r="A1267" s="90">
        <v>92593</v>
      </c>
      <c r="B1267" s="157" t="s">
        <v>1680</v>
      </c>
      <c r="C1267" s="91" t="s">
        <v>33</v>
      </c>
      <c r="D1267" s="90">
        <v>8.01</v>
      </c>
    </row>
    <row r="1268" spans="1:4">
      <c r="A1268" s="90">
        <v>92594</v>
      </c>
      <c r="B1268" s="157" t="s">
        <v>1681</v>
      </c>
      <c r="C1268" s="91" t="s">
        <v>243</v>
      </c>
      <c r="D1268" s="160">
        <v>1213.68</v>
      </c>
    </row>
    <row r="1269" spans="1:4">
      <c r="A1269" s="90">
        <v>92596</v>
      </c>
      <c r="B1269" s="157" t="s">
        <v>1682</v>
      </c>
      <c r="C1269" s="91" t="s">
        <v>243</v>
      </c>
      <c r="D1269" s="160">
        <v>1353.67</v>
      </c>
    </row>
    <row r="1270" spans="1:4">
      <c r="A1270" s="90">
        <v>92598</v>
      </c>
      <c r="B1270" s="157" t="s">
        <v>1683</v>
      </c>
      <c r="C1270" s="91" t="s">
        <v>243</v>
      </c>
      <c r="D1270" s="160">
        <v>1440.21</v>
      </c>
    </row>
    <row r="1271" spans="1:4">
      <c r="A1271" s="90">
        <v>92600</v>
      </c>
      <c r="B1271" s="157" t="s">
        <v>1684</v>
      </c>
      <c r="C1271" s="91" t="s">
        <v>243</v>
      </c>
      <c r="D1271" s="160">
        <v>1543.63</v>
      </c>
    </row>
    <row r="1272" spans="1:4">
      <c r="A1272" s="90">
        <v>92602</v>
      </c>
      <c r="B1272" s="157" t="s">
        <v>1685</v>
      </c>
      <c r="C1272" s="91" t="s">
        <v>243</v>
      </c>
      <c r="D1272" s="90">
        <v>509.81</v>
      </c>
    </row>
    <row r="1273" spans="1:4">
      <c r="A1273" s="90">
        <v>92604</v>
      </c>
      <c r="B1273" s="157" t="s">
        <v>1686</v>
      </c>
      <c r="C1273" s="91" t="s">
        <v>243</v>
      </c>
      <c r="D1273" s="90">
        <v>579.47</v>
      </c>
    </row>
    <row r="1274" spans="1:4">
      <c r="A1274" s="90">
        <v>92606</v>
      </c>
      <c r="B1274" s="157" t="s">
        <v>1687</v>
      </c>
      <c r="C1274" s="91" t="s">
        <v>243</v>
      </c>
      <c r="D1274" s="90">
        <v>666.02</v>
      </c>
    </row>
    <row r="1275" spans="1:4">
      <c r="A1275" s="90">
        <v>92608</v>
      </c>
      <c r="B1275" s="157" t="s">
        <v>1688</v>
      </c>
      <c r="C1275" s="91" t="s">
        <v>243</v>
      </c>
      <c r="D1275" s="90">
        <v>819.77</v>
      </c>
    </row>
    <row r="1276" spans="1:4">
      <c r="A1276" s="90">
        <v>92610</v>
      </c>
      <c r="B1276" s="157" t="s">
        <v>1689</v>
      </c>
      <c r="C1276" s="91" t="s">
        <v>243</v>
      </c>
      <c r="D1276" s="90">
        <v>906.31</v>
      </c>
    </row>
    <row r="1277" spans="1:4">
      <c r="A1277" s="90">
        <v>92612</v>
      </c>
      <c r="B1277" s="157" t="s">
        <v>1690</v>
      </c>
      <c r="C1277" s="91" t="s">
        <v>243</v>
      </c>
      <c r="D1277" s="160">
        <v>1024.31</v>
      </c>
    </row>
    <row r="1278" spans="1:4">
      <c r="A1278" s="90">
        <v>92614</v>
      </c>
      <c r="B1278" s="157" t="s">
        <v>1691</v>
      </c>
      <c r="C1278" s="91" t="s">
        <v>243</v>
      </c>
      <c r="D1278" s="160">
        <v>1146.19</v>
      </c>
    </row>
    <row r="1279" spans="1:4">
      <c r="A1279" s="90">
        <v>92616</v>
      </c>
      <c r="B1279" s="157" t="s">
        <v>1692</v>
      </c>
      <c r="C1279" s="91" t="s">
        <v>243</v>
      </c>
      <c r="D1279" s="160">
        <v>1303.05</v>
      </c>
    </row>
    <row r="1280" spans="1:4">
      <c r="A1280" s="90">
        <v>92618</v>
      </c>
      <c r="B1280" s="157" t="s">
        <v>1693</v>
      </c>
      <c r="C1280" s="91" t="s">
        <v>243</v>
      </c>
      <c r="D1280" s="160">
        <v>1389.6</v>
      </c>
    </row>
    <row r="1281" spans="1:4">
      <c r="A1281" s="90">
        <v>92620</v>
      </c>
      <c r="B1281" s="157" t="s">
        <v>1694</v>
      </c>
      <c r="C1281" s="91" t="s">
        <v>243</v>
      </c>
      <c r="D1281" s="160">
        <v>1476.14</v>
      </c>
    </row>
    <row r="1282" spans="1:4">
      <c r="A1282" s="90">
        <v>94444</v>
      </c>
      <c r="B1282" s="157" t="s">
        <v>1695</v>
      </c>
      <c r="C1282" s="91" t="s">
        <v>28</v>
      </c>
      <c r="D1282" s="90">
        <v>501.23</v>
      </c>
    </row>
    <row r="1283" spans="1:4">
      <c r="A1283" s="159" t="s">
        <v>271</v>
      </c>
      <c r="B1283" s="157" t="s">
        <v>1696</v>
      </c>
      <c r="C1283" s="91" t="s">
        <v>56</v>
      </c>
      <c r="D1283" s="90">
        <v>5.45</v>
      </c>
    </row>
    <row r="1284" spans="1:4">
      <c r="A1284" s="159" t="s">
        <v>272</v>
      </c>
      <c r="B1284" s="157" t="s">
        <v>1697</v>
      </c>
      <c r="C1284" s="91" t="s">
        <v>32</v>
      </c>
      <c r="D1284" s="90">
        <v>33.97</v>
      </c>
    </row>
    <row r="1285" spans="1:4">
      <c r="A1285" s="159" t="s">
        <v>273</v>
      </c>
      <c r="B1285" s="157" t="s">
        <v>1698</v>
      </c>
      <c r="C1285" s="91" t="s">
        <v>32</v>
      </c>
      <c r="D1285" s="90">
        <v>94.41</v>
      </c>
    </row>
    <row r="1286" spans="1:4">
      <c r="A1286" s="159" t="s">
        <v>274</v>
      </c>
      <c r="B1286" s="157" t="s">
        <v>1699</v>
      </c>
      <c r="C1286" s="91" t="s">
        <v>32</v>
      </c>
      <c r="D1286" s="90">
        <v>27.67</v>
      </c>
    </row>
    <row r="1287" spans="1:4">
      <c r="A1287" s="159" t="s">
        <v>275</v>
      </c>
      <c r="B1287" s="157" t="s">
        <v>1700</v>
      </c>
      <c r="C1287" s="91" t="s">
        <v>32</v>
      </c>
      <c r="D1287" s="90">
        <v>23.14</v>
      </c>
    </row>
    <row r="1288" spans="1:4">
      <c r="A1288" s="159" t="s">
        <v>276</v>
      </c>
      <c r="B1288" s="157" t="s">
        <v>1701</v>
      </c>
      <c r="C1288" s="91" t="s">
        <v>28</v>
      </c>
      <c r="D1288" s="90">
        <v>5.13</v>
      </c>
    </row>
    <row r="1289" spans="1:4">
      <c r="A1289" s="159" t="s">
        <v>277</v>
      </c>
      <c r="B1289" s="157" t="s">
        <v>1702</v>
      </c>
      <c r="C1289" s="91" t="s">
        <v>28</v>
      </c>
      <c r="D1289" s="90">
        <v>10.039999999999999</v>
      </c>
    </row>
    <row r="1290" spans="1:4">
      <c r="A1290" s="159" t="s">
        <v>278</v>
      </c>
      <c r="B1290" s="157" t="s">
        <v>1703</v>
      </c>
      <c r="C1290" s="91" t="s">
        <v>29</v>
      </c>
      <c r="D1290" s="90">
        <v>97.25</v>
      </c>
    </row>
    <row r="1291" spans="1:4">
      <c r="A1291" s="159" t="s">
        <v>279</v>
      </c>
      <c r="B1291" s="157" t="s">
        <v>1704</v>
      </c>
      <c r="C1291" s="91" t="s">
        <v>29</v>
      </c>
      <c r="D1291" s="90">
        <v>104.32</v>
      </c>
    </row>
    <row r="1292" spans="1:4">
      <c r="A1292" s="159" t="s">
        <v>280</v>
      </c>
      <c r="B1292" s="157" t="s">
        <v>1705</v>
      </c>
      <c r="C1292" s="91" t="s">
        <v>29</v>
      </c>
      <c r="D1292" s="90">
        <v>64.38</v>
      </c>
    </row>
    <row r="1293" spans="1:4">
      <c r="A1293" s="159" t="s">
        <v>281</v>
      </c>
      <c r="B1293" s="157" t="s">
        <v>1706</v>
      </c>
      <c r="C1293" s="91" t="s">
        <v>29</v>
      </c>
      <c r="D1293" s="90">
        <v>107.57</v>
      </c>
    </row>
    <row r="1294" spans="1:4">
      <c r="A1294" s="159" t="s">
        <v>282</v>
      </c>
      <c r="B1294" s="157" t="s">
        <v>1707</v>
      </c>
      <c r="C1294" s="91" t="s">
        <v>28</v>
      </c>
      <c r="D1294" s="90">
        <v>40.98</v>
      </c>
    </row>
    <row r="1295" spans="1:4">
      <c r="A1295" s="159" t="s">
        <v>283</v>
      </c>
      <c r="B1295" s="157" t="s">
        <v>1708</v>
      </c>
      <c r="C1295" s="91" t="s">
        <v>32</v>
      </c>
      <c r="D1295" s="90">
        <v>76.16</v>
      </c>
    </row>
    <row r="1296" spans="1:4">
      <c r="A1296" s="159" t="s">
        <v>284</v>
      </c>
      <c r="B1296" s="157" t="s">
        <v>1709</v>
      </c>
      <c r="C1296" s="91" t="s">
        <v>32</v>
      </c>
      <c r="D1296" s="90">
        <v>44.59</v>
      </c>
    </row>
    <row r="1297" spans="1:4">
      <c r="A1297" s="159" t="s">
        <v>285</v>
      </c>
      <c r="B1297" s="157" t="s">
        <v>1710</v>
      </c>
      <c r="C1297" s="91" t="s">
        <v>32</v>
      </c>
      <c r="D1297" s="90">
        <v>63.55</v>
      </c>
    </row>
    <row r="1298" spans="1:4">
      <c r="A1298" s="159" t="s">
        <v>286</v>
      </c>
      <c r="B1298" s="157" t="s">
        <v>1711</v>
      </c>
      <c r="C1298" s="91" t="s">
        <v>32</v>
      </c>
      <c r="D1298" s="90">
        <v>43.86</v>
      </c>
    </row>
    <row r="1299" spans="1:4">
      <c r="A1299" s="90">
        <v>83651</v>
      </c>
      <c r="B1299" s="157" t="s">
        <v>1712</v>
      </c>
      <c r="C1299" s="91" t="s">
        <v>32</v>
      </c>
      <c r="D1299" s="90">
        <v>30.6</v>
      </c>
    </row>
    <row r="1300" spans="1:4">
      <c r="A1300" s="90">
        <v>83656</v>
      </c>
      <c r="B1300" s="157" t="s">
        <v>1713</v>
      </c>
      <c r="C1300" s="91" t="s">
        <v>28</v>
      </c>
      <c r="D1300" s="90">
        <v>37.450000000000003</v>
      </c>
    </row>
    <row r="1301" spans="1:4">
      <c r="A1301" s="90">
        <v>83658</v>
      </c>
      <c r="B1301" s="157" t="s">
        <v>1714</v>
      </c>
      <c r="C1301" s="91" t="s">
        <v>32</v>
      </c>
      <c r="D1301" s="90">
        <v>146.35</v>
      </c>
    </row>
    <row r="1302" spans="1:4">
      <c r="A1302" s="90">
        <v>83661</v>
      </c>
      <c r="B1302" s="157" t="s">
        <v>1715</v>
      </c>
      <c r="C1302" s="91" t="s">
        <v>32</v>
      </c>
      <c r="D1302" s="90">
        <v>113.4</v>
      </c>
    </row>
    <row r="1303" spans="1:4">
      <c r="A1303" s="90">
        <v>83662</v>
      </c>
      <c r="B1303" s="157" t="s">
        <v>1716</v>
      </c>
      <c r="C1303" s="91" t="s">
        <v>29</v>
      </c>
      <c r="D1303" s="90">
        <v>95.91</v>
      </c>
    </row>
    <row r="1304" spans="1:4">
      <c r="A1304" s="90">
        <v>83664</v>
      </c>
      <c r="B1304" s="157" t="s">
        <v>1717</v>
      </c>
      <c r="C1304" s="91" t="s">
        <v>32</v>
      </c>
      <c r="D1304" s="90">
        <v>73.8</v>
      </c>
    </row>
    <row r="1305" spans="1:4">
      <c r="A1305" s="90">
        <v>83665</v>
      </c>
      <c r="B1305" s="157" t="s">
        <v>1718</v>
      </c>
      <c r="C1305" s="91" t="s">
        <v>28</v>
      </c>
      <c r="D1305" s="90">
        <v>6.64</v>
      </c>
    </row>
    <row r="1306" spans="1:4">
      <c r="A1306" s="90">
        <v>83667</v>
      </c>
      <c r="B1306" s="157" t="s">
        <v>1719</v>
      </c>
      <c r="C1306" s="91" t="s">
        <v>29</v>
      </c>
      <c r="D1306" s="90">
        <v>105.84</v>
      </c>
    </row>
    <row r="1307" spans="1:4">
      <c r="A1307" s="90">
        <v>83668</v>
      </c>
      <c r="B1307" s="157" t="s">
        <v>1720</v>
      </c>
      <c r="C1307" s="91" t="s">
        <v>29</v>
      </c>
      <c r="D1307" s="90">
        <v>106.91</v>
      </c>
    </row>
    <row r="1308" spans="1:4">
      <c r="A1308" s="90">
        <v>83669</v>
      </c>
      <c r="B1308" s="157" t="s">
        <v>1721</v>
      </c>
      <c r="C1308" s="91" t="s">
        <v>28</v>
      </c>
      <c r="D1308" s="90">
        <v>7.89</v>
      </c>
    </row>
    <row r="1309" spans="1:4">
      <c r="A1309" s="90">
        <v>83670</v>
      </c>
      <c r="B1309" s="157" t="s">
        <v>1722</v>
      </c>
      <c r="C1309" s="91" t="s">
        <v>32</v>
      </c>
      <c r="D1309" s="90">
        <v>40.54</v>
      </c>
    </row>
    <row r="1310" spans="1:4">
      <c r="A1310" s="90">
        <v>83671</v>
      </c>
      <c r="B1310" s="157" t="s">
        <v>1723</v>
      </c>
      <c r="C1310" s="91" t="s">
        <v>32</v>
      </c>
      <c r="D1310" s="90">
        <v>43.5</v>
      </c>
    </row>
    <row r="1311" spans="1:4">
      <c r="A1311" s="90">
        <v>83675</v>
      </c>
      <c r="B1311" s="157" t="s">
        <v>1724</v>
      </c>
      <c r="C1311" s="91" t="s">
        <v>32</v>
      </c>
      <c r="D1311" s="90">
        <v>90.68</v>
      </c>
    </row>
    <row r="1312" spans="1:4">
      <c r="A1312" s="90">
        <v>83676</v>
      </c>
      <c r="B1312" s="157" t="s">
        <v>1725</v>
      </c>
      <c r="C1312" s="91" t="s">
        <v>32</v>
      </c>
      <c r="D1312" s="90">
        <v>111.28</v>
      </c>
    </row>
    <row r="1313" spans="1:4">
      <c r="A1313" s="90">
        <v>83677</v>
      </c>
      <c r="B1313" s="157" t="s">
        <v>1726</v>
      </c>
      <c r="C1313" s="91" t="s">
        <v>32</v>
      </c>
      <c r="D1313" s="90">
        <v>140.66</v>
      </c>
    </row>
    <row r="1314" spans="1:4">
      <c r="A1314" s="90">
        <v>83678</v>
      </c>
      <c r="B1314" s="157" t="s">
        <v>1727</v>
      </c>
      <c r="C1314" s="91" t="s">
        <v>32</v>
      </c>
      <c r="D1314" s="90">
        <v>184.66</v>
      </c>
    </row>
    <row r="1315" spans="1:4">
      <c r="A1315" s="90">
        <v>83679</v>
      </c>
      <c r="B1315" s="157" t="s">
        <v>22127</v>
      </c>
      <c r="C1315" s="91" t="s">
        <v>32</v>
      </c>
      <c r="D1315" s="90">
        <v>12.01</v>
      </c>
    </row>
    <row r="1316" spans="1:4">
      <c r="A1316" s="90">
        <v>83680</v>
      </c>
      <c r="B1316" s="157" t="s">
        <v>1728</v>
      </c>
      <c r="C1316" s="91" t="s">
        <v>32</v>
      </c>
      <c r="D1316" s="90">
        <v>14.46</v>
      </c>
    </row>
    <row r="1317" spans="1:4">
      <c r="A1317" s="90">
        <v>83681</v>
      </c>
      <c r="B1317" s="157" t="s">
        <v>1729</v>
      </c>
      <c r="C1317" s="91" t="s">
        <v>32</v>
      </c>
      <c r="D1317" s="90">
        <v>15.58</v>
      </c>
    </row>
    <row r="1318" spans="1:4">
      <c r="A1318" s="90">
        <v>83682</v>
      </c>
      <c r="B1318" s="157" t="s">
        <v>1730</v>
      </c>
      <c r="C1318" s="91" t="s">
        <v>29</v>
      </c>
      <c r="D1318" s="90">
        <v>107.57</v>
      </c>
    </row>
    <row r="1319" spans="1:4">
      <c r="A1319" s="90">
        <v>83683</v>
      </c>
      <c r="B1319" s="157" t="s">
        <v>1731</v>
      </c>
      <c r="C1319" s="91" t="s">
        <v>29</v>
      </c>
      <c r="D1319" s="90">
        <v>116.91</v>
      </c>
    </row>
    <row r="1320" spans="1:4">
      <c r="A1320" s="90">
        <v>83729</v>
      </c>
      <c r="B1320" s="157" t="s">
        <v>1732</v>
      </c>
      <c r="C1320" s="91" t="s">
        <v>28</v>
      </c>
      <c r="D1320" s="90">
        <v>15.48</v>
      </c>
    </row>
    <row r="1321" spans="1:4">
      <c r="A1321" s="90">
        <v>83739</v>
      </c>
      <c r="B1321" s="157" t="s">
        <v>1733</v>
      </c>
      <c r="C1321" s="91" t="s">
        <v>28</v>
      </c>
      <c r="D1321" s="90">
        <v>5.4</v>
      </c>
    </row>
    <row r="1322" spans="1:4">
      <c r="A1322" s="90">
        <v>6454</v>
      </c>
      <c r="B1322" s="157" t="s">
        <v>1734</v>
      </c>
      <c r="C1322" s="91" t="s">
        <v>29</v>
      </c>
      <c r="D1322" s="90">
        <v>157.41</v>
      </c>
    </row>
    <row r="1323" spans="1:4">
      <c r="A1323" s="90">
        <v>73611</v>
      </c>
      <c r="B1323" s="157" t="s">
        <v>1735</v>
      </c>
      <c r="C1323" s="91" t="s">
        <v>29</v>
      </c>
      <c r="D1323" s="90">
        <v>338.03</v>
      </c>
    </row>
    <row r="1324" spans="1:4">
      <c r="A1324" s="90">
        <v>73697</v>
      </c>
      <c r="B1324" s="157" t="s">
        <v>1736</v>
      </c>
      <c r="C1324" s="91" t="s">
        <v>29</v>
      </c>
      <c r="D1324" s="90">
        <v>160.5</v>
      </c>
    </row>
    <row r="1325" spans="1:4">
      <c r="A1325" s="90">
        <v>73698</v>
      </c>
      <c r="B1325" s="157" t="s">
        <v>1737</v>
      </c>
      <c r="C1325" s="91" t="s">
        <v>29</v>
      </c>
      <c r="D1325" s="90">
        <v>208.74</v>
      </c>
    </row>
    <row r="1326" spans="1:4">
      <c r="A1326" s="159" t="s">
        <v>287</v>
      </c>
      <c r="B1326" s="157" t="s">
        <v>1738</v>
      </c>
      <c r="C1326" s="91" t="s">
        <v>28</v>
      </c>
      <c r="D1326" s="90">
        <v>133.84</v>
      </c>
    </row>
    <row r="1327" spans="1:4">
      <c r="A1327" s="159" t="s">
        <v>288</v>
      </c>
      <c r="B1327" s="157" t="s">
        <v>1739</v>
      </c>
      <c r="C1327" s="91" t="s">
        <v>28</v>
      </c>
      <c r="D1327" s="90">
        <v>339.67</v>
      </c>
    </row>
    <row r="1328" spans="1:4">
      <c r="A1328" s="90">
        <v>92743</v>
      </c>
      <c r="B1328" s="157" t="s">
        <v>22716</v>
      </c>
      <c r="C1328" s="91" t="s">
        <v>29</v>
      </c>
      <c r="D1328" s="90">
        <v>376.32</v>
      </c>
    </row>
    <row r="1329" spans="1:4">
      <c r="A1329" s="90">
        <v>92744</v>
      </c>
      <c r="B1329" s="157" t="s">
        <v>22717</v>
      </c>
      <c r="C1329" s="91" t="s">
        <v>29</v>
      </c>
      <c r="D1329" s="90">
        <v>340.15</v>
      </c>
    </row>
    <row r="1330" spans="1:4">
      <c r="A1330" s="90">
        <v>92745</v>
      </c>
      <c r="B1330" s="157" t="s">
        <v>22718</v>
      </c>
      <c r="C1330" s="91" t="s">
        <v>29</v>
      </c>
      <c r="D1330" s="90">
        <v>453.08</v>
      </c>
    </row>
    <row r="1331" spans="1:4">
      <c r="A1331" s="90">
        <v>92746</v>
      </c>
      <c r="B1331" s="157" t="s">
        <v>22719</v>
      </c>
      <c r="C1331" s="91" t="s">
        <v>29</v>
      </c>
      <c r="D1331" s="90">
        <v>399.41</v>
      </c>
    </row>
    <row r="1332" spans="1:4">
      <c r="A1332" s="90">
        <v>92747</v>
      </c>
      <c r="B1332" s="157" t="s">
        <v>22720</v>
      </c>
      <c r="C1332" s="91" t="s">
        <v>29</v>
      </c>
      <c r="D1332" s="90">
        <v>496.41</v>
      </c>
    </row>
    <row r="1333" spans="1:4">
      <c r="A1333" s="90">
        <v>92748</v>
      </c>
      <c r="B1333" s="157" t="s">
        <v>22721</v>
      </c>
      <c r="C1333" s="91" t="s">
        <v>29</v>
      </c>
      <c r="D1333" s="90">
        <v>433.05</v>
      </c>
    </row>
    <row r="1334" spans="1:4">
      <c r="A1334" s="90">
        <v>92749</v>
      </c>
      <c r="B1334" s="157" t="s">
        <v>22722</v>
      </c>
      <c r="C1334" s="91" t="s">
        <v>29</v>
      </c>
      <c r="D1334" s="90">
        <v>504.82</v>
      </c>
    </row>
    <row r="1335" spans="1:4">
      <c r="A1335" s="90">
        <v>92750</v>
      </c>
      <c r="B1335" s="157" t="s">
        <v>22723</v>
      </c>
      <c r="C1335" s="91" t="s">
        <v>29</v>
      </c>
      <c r="D1335" s="90">
        <v>817.69</v>
      </c>
    </row>
    <row r="1336" spans="1:4">
      <c r="A1336" s="90">
        <v>92751</v>
      </c>
      <c r="B1336" s="157" t="s">
        <v>22724</v>
      </c>
      <c r="C1336" s="91" t="s">
        <v>29</v>
      </c>
      <c r="D1336" s="90">
        <v>998.37</v>
      </c>
    </row>
    <row r="1337" spans="1:4">
      <c r="A1337" s="90">
        <v>92752</v>
      </c>
      <c r="B1337" s="157" t="s">
        <v>22725</v>
      </c>
      <c r="C1337" s="91" t="s">
        <v>29</v>
      </c>
      <c r="D1337" s="160">
        <v>1178.04</v>
      </c>
    </row>
    <row r="1338" spans="1:4">
      <c r="A1338" s="90">
        <v>92753</v>
      </c>
      <c r="B1338" s="157" t="s">
        <v>22726</v>
      </c>
      <c r="C1338" s="91" t="s">
        <v>29</v>
      </c>
      <c r="D1338" s="90">
        <v>331.31</v>
      </c>
    </row>
    <row r="1339" spans="1:4">
      <c r="A1339" s="90">
        <v>92754</v>
      </c>
      <c r="B1339" s="157" t="s">
        <v>22727</v>
      </c>
      <c r="C1339" s="91" t="s">
        <v>29</v>
      </c>
      <c r="D1339" s="90">
        <v>301.29000000000002</v>
      </c>
    </row>
    <row r="1340" spans="1:4">
      <c r="A1340" s="90">
        <v>92755</v>
      </c>
      <c r="B1340" s="157" t="s">
        <v>1740</v>
      </c>
      <c r="C1340" s="91" t="s">
        <v>28</v>
      </c>
      <c r="D1340" s="90">
        <v>127.99</v>
      </c>
    </row>
    <row r="1341" spans="1:4">
      <c r="A1341" s="90">
        <v>92756</v>
      </c>
      <c r="B1341" s="157" t="s">
        <v>1741</v>
      </c>
      <c r="C1341" s="91" t="s">
        <v>28</v>
      </c>
      <c r="D1341" s="90">
        <v>147.58000000000001</v>
      </c>
    </row>
    <row r="1342" spans="1:4">
      <c r="A1342" s="90">
        <v>92757</v>
      </c>
      <c r="B1342" s="157" t="s">
        <v>1742</v>
      </c>
      <c r="C1342" s="91" t="s">
        <v>28</v>
      </c>
      <c r="D1342" s="90">
        <v>171.19</v>
      </c>
    </row>
    <row r="1343" spans="1:4">
      <c r="A1343" s="90">
        <v>92758</v>
      </c>
      <c r="B1343" s="157" t="s">
        <v>1743</v>
      </c>
      <c r="C1343" s="91" t="s">
        <v>29</v>
      </c>
      <c r="D1343" s="90">
        <v>388.92</v>
      </c>
    </row>
    <row r="1344" spans="1:4">
      <c r="A1344" s="159" t="s">
        <v>289</v>
      </c>
      <c r="B1344" s="157" t="s">
        <v>1744</v>
      </c>
      <c r="C1344" s="91" t="s">
        <v>29</v>
      </c>
      <c r="D1344" s="90">
        <v>303.82</v>
      </c>
    </row>
    <row r="1345" spans="1:4">
      <c r="A1345" s="159" t="s">
        <v>290</v>
      </c>
      <c r="B1345" s="157" t="s">
        <v>1745</v>
      </c>
      <c r="C1345" s="91" t="s">
        <v>29</v>
      </c>
      <c r="D1345" s="90">
        <v>460.79</v>
      </c>
    </row>
    <row r="1346" spans="1:4">
      <c r="A1346" s="159" t="s">
        <v>291</v>
      </c>
      <c r="B1346" s="157" t="s">
        <v>1746</v>
      </c>
      <c r="C1346" s="91" t="s">
        <v>29</v>
      </c>
      <c r="D1346" s="90">
        <v>403.27</v>
      </c>
    </row>
    <row r="1347" spans="1:4">
      <c r="A1347" s="159" t="s">
        <v>292</v>
      </c>
      <c r="B1347" s="157" t="s">
        <v>1747</v>
      </c>
      <c r="C1347" s="91" t="s">
        <v>29</v>
      </c>
      <c r="D1347" s="90">
        <v>255.18</v>
      </c>
    </row>
    <row r="1348" spans="1:4">
      <c r="A1348" s="159" t="s">
        <v>293</v>
      </c>
      <c r="B1348" s="157" t="s">
        <v>1748</v>
      </c>
      <c r="C1348" s="91" t="s">
        <v>29</v>
      </c>
      <c r="D1348" s="90">
        <v>109.59</v>
      </c>
    </row>
    <row r="1349" spans="1:4">
      <c r="A1349" s="90">
        <v>91069</v>
      </c>
      <c r="B1349" s="157" t="s">
        <v>1749</v>
      </c>
      <c r="C1349" s="91" t="s">
        <v>28</v>
      </c>
      <c r="D1349" s="90">
        <v>76</v>
      </c>
    </row>
    <row r="1350" spans="1:4">
      <c r="A1350" s="90">
        <v>91070</v>
      </c>
      <c r="B1350" s="157" t="s">
        <v>1750</v>
      </c>
      <c r="C1350" s="91" t="s">
        <v>28</v>
      </c>
      <c r="D1350" s="90">
        <v>83.65</v>
      </c>
    </row>
    <row r="1351" spans="1:4">
      <c r="A1351" s="90">
        <v>91071</v>
      </c>
      <c r="B1351" s="157" t="s">
        <v>1751</v>
      </c>
      <c r="C1351" s="91" t="s">
        <v>28</v>
      </c>
      <c r="D1351" s="90">
        <v>105.62</v>
      </c>
    </row>
    <row r="1352" spans="1:4">
      <c r="A1352" s="90">
        <v>91072</v>
      </c>
      <c r="B1352" s="157" t="s">
        <v>1752</v>
      </c>
      <c r="C1352" s="91" t="s">
        <v>28</v>
      </c>
      <c r="D1352" s="90">
        <v>113.23</v>
      </c>
    </row>
    <row r="1353" spans="1:4">
      <c r="A1353" s="90">
        <v>91073</v>
      </c>
      <c r="B1353" s="157" t="s">
        <v>1753</v>
      </c>
      <c r="C1353" s="91" t="s">
        <v>28</v>
      </c>
      <c r="D1353" s="90">
        <v>86.75</v>
      </c>
    </row>
    <row r="1354" spans="1:4">
      <c r="A1354" s="90">
        <v>91074</v>
      </c>
      <c r="B1354" s="157" t="s">
        <v>1754</v>
      </c>
      <c r="C1354" s="91" t="s">
        <v>28</v>
      </c>
      <c r="D1354" s="90">
        <v>95.48</v>
      </c>
    </row>
    <row r="1355" spans="1:4">
      <c r="A1355" s="90">
        <v>91075</v>
      </c>
      <c r="B1355" s="157" t="s">
        <v>1755</v>
      </c>
      <c r="C1355" s="91" t="s">
        <v>28</v>
      </c>
      <c r="D1355" s="90">
        <v>118.39</v>
      </c>
    </row>
    <row r="1356" spans="1:4">
      <c r="A1356" s="90">
        <v>91076</v>
      </c>
      <c r="B1356" s="157" t="s">
        <v>1756</v>
      </c>
      <c r="C1356" s="91" t="s">
        <v>28</v>
      </c>
      <c r="D1356" s="90">
        <v>127.15</v>
      </c>
    </row>
    <row r="1357" spans="1:4">
      <c r="A1357" s="90">
        <v>91077</v>
      </c>
      <c r="B1357" s="157" t="s">
        <v>1757</v>
      </c>
      <c r="C1357" s="91" t="s">
        <v>28</v>
      </c>
      <c r="D1357" s="90">
        <v>109.69</v>
      </c>
    </row>
    <row r="1358" spans="1:4">
      <c r="A1358" s="90">
        <v>91078</v>
      </c>
      <c r="B1358" s="157" t="s">
        <v>1758</v>
      </c>
      <c r="C1358" s="91" t="s">
        <v>28</v>
      </c>
      <c r="D1358" s="90">
        <v>129.47999999999999</v>
      </c>
    </row>
    <row r="1359" spans="1:4">
      <c r="A1359" s="90">
        <v>91079</v>
      </c>
      <c r="B1359" s="157" t="s">
        <v>1759</v>
      </c>
      <c r="C1359" s="91" t="s">
        <v>28</v>
      </c>
      <c r="D1359" s="90">
        <v>113.96</v>
      </c>
    </row>
    <row r="1360" spans="1:4">
      <c r="A1360" s="90">
        <v>91080</v>
      </c>
      <c r="B1360" s="157" t="s">
        <v>1760</v>
      </c>
      <c r="C1360" s="91" t="s">
        <v>28</v>
      </c>
      <c r="D1360" s="90">
        <v>133.62</v>
      </c>
    </row>
    <row r="1361" spans="1:4">
      <c r="A1361" s="90">
        <v>91081</v>
      </c>
      <c r="B1361" s="157" t="s">
        <v>1761</v>
      </c>
      <c r="C1361" s="91" t="s">
        <v>28</v>
      </c>
      <c r="D1361" s="90">
        <v>121.57</v>
      </c>
    </row>
    <row r="1362" spans="1:4">
      <c r="A1362" s="90">
        <v>91082</v>
      </c>
      <c r="B1362" s="157" t="s">
        <v>1762</v>
      </c>
      <c r="C1362" s="91" t="s">
        <v>28</v>
      </c>
      <c r="D1362" s="90">
        <v>142.32</v>
      </c>
    </row>
    <row r="1363" spans="1:4">
      <c r="A1363" s="90">
        <v>91083</v>
      </c>
      <c r="B1363" s="157" t="s">
        <v>1763</v>
      </c>
      <c r="C1363" s="91" t="s">
        <v>28</v>
      </c>
      <c r="D1363" s="90">
        <v>129.09</v>
      </c>
    </row>
    <row r="1364" spans="1:4">
      <c r="A1364" s="90">
        <v>91084</v>
      </c>
      <c r="B1364" s="157" t="s">
        <v>1764</v>
      </c>
      <c r="C1364" s="91" t="s">
        <v>28</v>
      </c>
      <c r="D1364" s="90">
        <v>149.68</v>
      </c>
    </row>
    <row r="1365" spans="1:4">
      <c r="A1365" s="90">
        <v>91086</v>
      </c>
      <c r="B1365" s="157" t="s">
        <v>1765</v>
      </c>
      <c r="C1365" s="91" t="s">
        <v>28</v>
      </c>
      <c r="D1365" s="90">
        <v>83.72</v>
      </c>
    </row>
    <row r="1366" spans="1:4">
      <c r="A1366" s="90">
        <v>91087</v>
      </c>
      <c r="B1366" s="157" t="s">
        <v>1766</v>
      </c>
      <c r="C1366" s="91" t="s">
        <v>28</v>
      </c>
      <c r="D1366" s="90">
        <v>91.61</v>
      </c>
    </row>
    <row r="1367" spans="1:4">
      <c r="A1367" s="90">
        <v>91088</v>
      </c>
      <c r="B1367" s="157" t="s">
        <v>1767</v>
      </c>
      <c r="C1367" s="91" t="s">
        <v>28</v>
      </c>
      <c r="D1367" s="90">
        <v>114.39</v>
      </c>
    </row>
    <row r="1368" spans="1:4">
      <c r="A1368" s="90">
        <v>91089</v>
      </c>
      <c r="B1368" s="157" t="s">
        <v>1768</v>
      </c>
      <c r="C1368" s="91" t="s">
        <v>28</v>
      </c>
      <c r="D1368" s="90">
        <v>122.4</v>
      </c>
    </row>
    <row r="1369" spans="1:4">
      <c r="A1369" s="90">
        <v>91090</v>
      </c>
      <c r="B1369" s="157" t="s">
        <v>1769</v>
      </c>
      <c r="C1369" s="91" t="s">
        <v>28</v>
      </c>
      <c r="D1369" s="90">
        <v>93.05</v>
      </c>
    </row>
    <row r="1370" spans="1:4">
      <c r="A1370" s="90">
        <v>91091</v>
      </c>
      <c r="B1370" s="157" t="s">
        <v>1770</v>
      </c>
      <c r="C1370" s="91" t="s">
        <v>28</v>
      </c>
      <c r="D1370" s="90">
        <v>102.15</v>
      </c>
    </row>
    <row r="1371" spans="1:4">
      <c r="A1371" s="90">
        <v>91092</v>
      </c>
      <c r="B1371" s="157" t="s">
        <v>1771</v>
      </c>
      <c r="C1371" s="91" t="s">
        <v>28</v>
      </c>
      <c r="D1371" s="90">
        <v>125.41</v>
      </c>
    </row>
    <row r="1372" spans="1:4">
      <c r="A1372" s="90">
        <v>91093</v>
      </c>
      <c r="B1372" s="157" t="s">
        <v>1772</v>
      </c>
      <c r="C1372" s="91" t="s">
        <v>28</v>
      </c>
      <c r="D1372" s="90">
        <v>134.77000000000001</v>
      </c>
    </row>
    <row r="1373" spans="1:4">
      <c r="A1373" s="90">
        <v>91094</v>
      </c>
      <c r="B1373" s="157" t="s">
        <v>1773</v>
      </c>
      <c r="C1373" s="91" t="s">
        <v>28</v>
      </c>
      <c r="D1373" s="90">
        <v>114.28</v>
      </c>
    </row>
    <row r="1374" spans="1:4">
      <c r="A1374" s="90">
        <v>91095</v>
      </c>
      <c r="B1374" s="157" t="s">
        <v>1774</v>
      </c>
      <c r="C1374" s="91" t="s">
        <v>28</v>
      </c>
      <c r="D1374" s="90">
        <v>134.38</v>
      </c>
    </row>
    <row r="1375" spans="1:4">
      <c r="A1375" s="90">
        <v>91096</v>
      </c>
      <c r="B1375" s="157" t="s">
        <v>1775</v>
      </c>
      <c r="C1375" s="91" t="s">
        <v>28</v>
      </c>
      <c r="D1375" s="90">
        <v>116.46</v>
      </c>
    </row>
    <row r="1376" spans="1:4">
      <c r="A1376" s="90">
        <v>91097</v>
      </c>
      <c r="B1376" s="157" t="s">
        <v>1776</v>
      </c>
      <c r="C1376" s="91" t="s">
        <v>28</v>
      </c>
      <c r="D1376" s="90">
        <v>136.43</v>
      </c>
    </row>
    <row r="1377" spans="1:4">
      <c r="A1377" s="90">
        <v>91098</v>
      </c>
      <c r="B1377" s="157" t="s">
        <v>1777</v>
      </c>
      <c r="C1377" s="91" t="s">
        <v>28</v>
      </c>
      <c r="D1377" s="90">
        <v>126.05</v>
      </c>
    </row>
    <row r="1378" spans="1:4">
      <c r="A1378" s="90">
        <v>91099</v>
      </c>
      <c r="B1378" s="157" t="s">
        <v>1778</v>
      </c>
      <c r="C1378" s="91" t="s">
        <v>28</v>
      </c>
      <c r="D1378" s="90">
        <v>147.21</v>
      </c>
    </row>
    <row r="1379" spans="1:4">
      <c r="A1379" s="90">
        <v>91100</v>
      </c>
      <c r="B1379" s="157" t="s">
        <v>1779</v>
      </c>
      <c r="C1379" s="91" t="s">
        <v>28</v>
      </c>
      <c r="D1379" s="90">
        <v>132.07</v>
      </c>
    </row>
    <row r="1380" spans="1:4">
      <c r="A1380" s="90">
        <v>91101</v>
      </c>
      <c r="B1380" s="157" t="s">
        <v>1780</v>
      </c>
      <c r="C1380" s="91" t="s">
        <v>28</v>
      </c>
      <c r="D1380" s="90">
        <v>153.13999999999999</v>
      </c>
    </row>
    <row r="1381" spans="1:4">
      <c r="A1381" s="90">
        <v>93952</v>
      </c>
      <c r="B1381" s="157" t="s">
        <v>1781</v>
      </c>
      <c r="C1381" s="91" t="s">
        <v>32</v>
      </c>
      <c r="D1381" s="90">
        <v>149.71</v>
      </c>
    </row>
    <row r="1382" spans="1:4">
      <c r="A1382" s="90">
        <v>93953</v>
      </c>
      <c r="B1382" s="157" t="s">
        <v>1782</v>
      </c>
      <c r="C1382" s="91" t="s">
        <v>32</v>
      </c>
      <c r="D1382" s="90">
        <v>139</v>
      </c>
    </row>
    <row r="1383" spans="1:4">
      <c r="A1383" s="90">
        <v>93954</v>
      </c>
      <c r="B1383" s="157" t="s">
        <v>1783</v>
      </c>
      <c r="C1383" s="91" t="s">
        <v>32</v>
      </c>
      <c r="D1383" s="90">
        <v>132.6</v>
      </c>
    </row>
    <row r="1384" spans="1:4">
      <c r="A1384" s="90">
        <v>93955</v>
      </c>
      <c r="B1384" s="157" t="s">
        <v>1784</v>
      </c>
      <c r="C1384" s="91" t="s">
        <v>32</v>
      </c>
      <c r="D1384" s="90">
        <v>128.05000000000001</v>
      </c>
    </row>
    <row r="1385" spans="1:4">
      <c r="A1385" s="90">
        <v>93956</v>
      </c>
      <c r="B1385" s="157" t="s">
        <v>1785</v>
      </c>
      <c r="C1385" s="91" t="s">
        <v>32</v>
      </c>
      <c r="D1385" s="90">
        <v>124.47</v>
      </c>
    </row>
    <row r="1386" spans="1:4">
      <c r="A1386" s="90">
        <v>93957</v>
      </c>
      <c r="B1386" s="157" t="s">
        <v>1786</v>
      </c>
      <c r="C1386" s="91" t="s">
        <v>32</v>
      </c>
      <c r="D1386" s="90">
        <v>155.37</v>
      </c>
    </row>
    <row r="1387" spans="1:4">
      <c r="A1387" s="90">
        <v>93958</v>
      </c>
      <c r="B1387" s="157" t="s">
        <v>1787</v>
      </c>
      <c r="C1387" s="91" t="s">
        <v>32</v>
      </c>
      <c r="D1387" s="90">
        <v>144.08000000000001</v>
      </c>
    </row>
    <row r="1388" spans="1:4">
      <c r="A1388" s="90">
        <v>93959</v>
      </c>
      <c r="B1388" s="157" t="s">
        <v>1788</v>
      </c>
      <c r="C1388" s="91" t="s">
        <v>32</v>
      </c>
      <c r="D1388" s="90">
        <v>137.38999999999999</v>
      </c>
    </row>
    <row r="1389" spans="1:4">
      <c r="A1389" s="90">
        <v>93960</v>
      </c>
      <c r="B1389" s="157" t="s">
        <v>1789</v>
      </c>
      <c r="C1389" s="91" t="s">
        <v>32</v>
      </c>
      <c r="D1389" s="90">
        <v>132.66999999999999</v>
      </c>
    </row>
    <row r="1390" spans="1:4">
      <c r="A1390" s="90">
        <v>93961</v>
      </c>
      <c r="B1390" s="157" t="s">
        <v>1790</v>
      </c>
      <c r="C1390" s="91" t="s">
        <v>32</v>
      </c>
      <c r="D1390" s="90">
        <v>128.97999999999999</v>
      </c>
    </row>
    <row r="1391" spans="1:4">
      <c r="A1391" s="90">
        <v>93962</v>
      </c>
      <c r="B1391" s="157" t="s">
        <v>1791</v>
      </c>
      <c r="C1391" s="91" t="s">
        <v>32</v>
      </c>
      <c r="D1391" s="90">
        <v>142.15</v>
      </c>
    </row>
    <row r="1392" spans="1:4">
      <c r="A1392" s="90">
        <v>93963</v>
      </c>
      <c r="B1392" s="157" t="s">
        <v>1792</v>
      </c>
      <c r="C1392" s="91" t="s">
        <v>32</v>
      </c>
      <c r="D1392" s="90">
        <v>131.47</v>
      </c>
    </row>
    <row r="1393" spans="1:4">
      <c r="A1393" s="90">
        <v>93964</v>
      </c>
      <c r="B1393" s="157" t="s">
        <v>1793</v>
      </c>
      <c r="C1393" s="91" t="s">
        <v>32</v>
      </c>
      <c r="D1393" s="90">
        <v>125.07</v>
      </c>
    </row>
    <row r="1394" spans="1:4">
      <c r="A1394" s="90">
        <v>93965</v>
      </c>
      <c r="B1394" s="157" t="s">
        <v>1794</v>
      </c>
      <c r="C1394" s="91" t="s">
        <v>32</v>
      </c>
      <c r="D1394" s="90">
        <v>118.69</v>
      </c>
    </row>
    <row r="1395" spans="1:4">
      <c r="A1395" s="90">
        <v>93966</v>
      </c>
      <c r="B1395" s="157" t="s">
        <v>1795</v>
      </c>
      <c r="C1395" s="91" t="s">
        <v>32</v>
      </c>
      <c r="D1395" s="90">
        <v>117</v>
      </c>
    </row>
    <row r="1396" spans="1:4">
      <c r="A1396" s="90">
        <v>93967</v>
      </c>
      <c r="B1396" s="157" t="s">
        <v>1796</v>
      </c>
      <c r="C1396" s="91" t="s">
        <v>32</v>
      </c>
      <c r="D1396" s="90">
        <v>147.83000000000001</v>
      </c>
    </row>
    <row r="1397" spans="1:4">
      <c r="A1397" s="90">
        <v>93968</v>
      </c>
      <c r="B1397" s="157" t="s">
        <v>1797</v>
      </c>
      <c r="C1397" s="91" t="s">
        <v>32</v>
      </c>
      <c r="D1397" s="90">
        <v>136.54</v>
      </c>
    </row>
    <row r="1398" spans="1:4">
      <c r="A1398" s="90">
        <v>93969</v>
      </c>
      <c r="B1398" s="157" t="s">
        <v>1798</v>
      </c>
      <c r="C1398" s="91" t="s">
        <v>32</v>
      </c>
      <c r="D1398" s="90">
        <v>129.86000000000001</v>
      </c>
    </row>
    <row r="1399" spans="1:4">
      <c r="A1399" s="90">
        <v>93970</v>
      </c>
      <c r="B1399" s="157" t="s">
        <v>1799</v>
      </c>
      <c r="C1399" s="91" t="s">
        <v>32</v>
      </c>
      <c r="D1399" s="90">
        <v>125.17</v>
      </c>
    </row>
    <row r="1400" spans="1:4">
      <c r="A1400" s="90">
        <v>93971</v>
      </c>
      <c r="B1400" s="157" t="s">
        <v>1800</v>
      </c>
      <c r="C1400" s="91" t="s">
        <v>32</v>
      </c>
      <c r="D1400" s="90">
        <v>118.03</v>
      </c>
    </row>
    <row r="1401" spans="1:4">
      <c r="A1401" s="90">
        <v>95108</v>
      </c>
      <c r="B1401" s="157" t="s">
        <v>1801</v>
      </c>
      <c r="C1401" s="91" t="s">
        <v>243</v>
      </c>
      <c r="D1401" s="90">
        <v>19.8</v>
      </c>
    </row>
    <row r="1402" spans="1:4">
      <c r="A1402" s="90">
        <v>83690</v>
      </c>
      <c r="B1402" s="157" t="s">
        <v>1802</v>
      </c>
      <c r="C1402" s="91" t="s">
        <v>29</v>
      </c>
      <c r="D1402" s="90">
        <v>449.36</v>
      </c>
    </row>
    <row r="1403" spans="1:4">
      <c r="A1403" s="159" t="s">
        <v>294</v>
      </c>
      <c r="B1403" s="157" t="s">
        <v>1803</v>
      </c>
      <c r="C1403" s="91" t="s">
        <v>243</v>
      </c>
      <c r="D1403" s="90">
        <v>270.52</v>
      </c>
    </row>
    <row r="1404" spans="1:4">
      <c r="A1404" s="159" t="s">
        <v>295</v>
      </c>
      <c r="B1404" s="157" t="s">
        <v>1804</v>
      </c>
      <c r="C1404" s="91" t="s">
        <v>243</v>
      </c>
      <c r="D1404" s="90">
        <v>537.91999999999996</v>
      </c>
    </row>
    <row r="1405" spans="1:4">
      <c r="A1405" s="159" t="s">
        <v>296</v>
      </c>
      <c r="B1405" s="157" t="s">
        <v>1805</v>
      </c>
      <c r="C1405" s="91" t="s">
        <v>243</v>
      </c>
      <c r="D1405" s="90">
        <v>876.96</v>
      </c>
    </row>
    <row r="1406" spans="1:4">
      <c r="A1406" s="159" t="s">
        <v>297</v>
      </c>
      <c r="B1406" s="157" t="s">
        <v>1806</v>
      </c>
      <c r="C1406" s="91" t="s">
        <v>243</v>
      </c>
      <c r="D1406" s="160">
        <v>1308.8</v>
      </c>
    </row>
    <row r="1407" spans="1:4">
      <c r="A1407" s="159" t="s">
        <v>298</v>
      </c>
      <c r="B1407" s="157" t="s">
        <v>1807</v>
      </c>
      <c r="C1407" s="91" t="s">
        <v>243</v>
      </c>
      <c r="D1407" s="160">
        <v>1839.25</v>
      </c>
    </row>
    <row r="1408" spans="1:4">
      <c r="A1408" s="159" t="s">
        <v>299</v>
      </c>
      <c r="B1408" s="157" t="s">
        <v>1808</v>
      </c>
      <c r="C1408" s="91" t="s">
        <v>243</v>
      </c>
      <c r="D1408" s="160">
        <v>2472.92</v>
      </c>
    </row>
    <row r="1409" spans="1:4">
      <c r="A1409" s="159" t="s">
        <v>300</v>
      </c>
      <c r="B1409" s="157" t="s">
        <v>1809</v>
      </c>
      <c r="C1409" s="91" t="s">
        <v>243</v>
      </c>
      <c r="D1409" s="90">
        <v>756.87</v>
      </c>
    </row>
    <row r="1410" spans="1:4">
      <c r="A1410" s="159" t="s">
        <v>301</v>
      </c>
      <c r="B1410" s="157" t="s">
        <v>1810</v>
      </c>
      <c r="C1410" s="91" t="s">
        <v>243</v>
      </c>
      <c r="D1410" s="160">
        <v>1241.53</v>
      </c>
    </row>
    <row r="1411" spans="1:4">
      <c r="A1411" s="159" t="s">
        <v>302</v>
      </c>
      <c r="B1411" s="157" t="s">
        <v>1811</v>
      </c>
      <c r="C1411" s="91" t="s">
        <v>243</v>
      </c>
      <c r="D1411" s="160">
        <v>1856.79</v>
      </c>
    </row>
    <row r="1412" spans="1:4">
      <c r="A1412" s="159" t="s">
        <v>303</v>
      </c>
      <c r="B1412" s="157" t="s">
        <v>1812</v>
      </c>
      <c r="C1412" s="91" t="s">
        <v>243</v>
      </c>
      <c r="D1412" s="160">
        <v>2366.67</v>
      </c>
    </row>
    <row r="1413" spans="1:4">
      <c r="A1413" s="159" t="s">
        <v>304</v>
      </c>
      <c r="B1413" s="157" t="s">
        <v>1813</v>
      </c>
      <c r="C1413" s="91" t="s">
        <v>243</v>
      </c>
      <c r="D1413" s="160">
        <v>3504.65</v>
      </c>
    </row>
    <row r="1414" spans="1:4">
      <c r="A1414" s="159" t="s">
        <v>305</v>
      </c>
      <c r="B1414" s="157" t="s">
        <v>1814</v>
      </c>
      <c r="C1414" s="91" t="s">
        <v>243</v>
      </c>
      <c r="D1414" s="90">
        <v>975.45</v>
      </c>
    </row>
    <row r="1415" spans="1:4">
      <c r="A1415" s="159" t="s">
        <v>306</v>
      </c>
      <c r="B1415" s="157" t="s">
        <v>1815</v>
      </c>
      <c r="C1415" s="91" t="s">
        <v>243</v>
      </c>
      <c r="D1415" s="160">
        <v>1605.67</v>
      </c>
    </row>
    <row r="1416" spans="1:4">
      <c r="A1416" s="159" t="s">
        <v>307</v>
      </c>
      <c r="B1416" s="157" t="s">
        <v>1816</v>
      </c>
      <c r="C1416" s="91" t="s">
        <v>243</v>
      </c>
      <c r="D1416" s="160">
        <v>2404.46</v>
      </c>
    </row>
    <row r="1417" spans="1:4">
      <c r="A1417" s="159" t="s">
        <v>308</v>
      </c>
      <c r="B1417" s="157" t="s">
        <v>1817</v>
      </c>
      <c r="C1417" s="91" t="s">
        <v>243</v>
      </c>
      <c r="D1417" s="160">
        <v>3379.05</v>
      </c>
    </row>
    <row r="1418" spans="1:4">
      <c r="A1418" s="159" t="s">
        <v>309</v>
      </c>
      <c r="B1418" s="157" t="s">
        <v>1818</v>
      </c>
      <c r="C1418" s="91" t="s">
        <v>243</v>
      </c>
      <c r="D1418" s="160">
        <v>4536.46</v>
      </c>
    </row>
    <row r="1419" spans="1:4">
      <c r="A1419" s="159" t="s">
        <v>310</v>
      </c>
      <c r="B1419" s="157" t="s">
        <v>1819</v>
      </c>
      <c r="C1419" s="91" t="s">
        <v>243</v>
      </c>
      <c r="D1419" s="160">
        <v>1225.46</v>
      </c>
    </row>
    <row r="1420" spans="1:4">
      <c r="A1420" s="90">
        <v>83659</v>
      </c>
      <c r="B1420" s="157" t="s">
        <v>1820</v>
      </c>
      <c r="C1420" s="91" t="s">
        <v>243</v>
      </c>
      <c r="D1420" s="90">
        <v>646.92999999999995</v>
      </c>
    </row>
    <row r="1421" spans="1:4">
      <c r="A1421" s="90">
        <v>83716</v>
      </c>
      <c r="B1421" s="157" t="s">
        <v>1821</v>
      </c>
      <c r="C1421" s="91" t="s">
        <v>243</v>
      </c>
      <c r="D1421" s="90">
        <v>269.85000000000002</v>
      </c>
    </row>
    <row r="1422" spans="1:4">
      <c r="A1422" s="90">
        <v>97976</v>
      </c>
      <c r="B1422" s="157" t="s">
        <v>22728</v>
      </c>
      <c r="C1422" s="91" t="s">
        <v>243</v>
      </c>
      <c r="D1422" s="90">
        <v>733.51</v>
      </c>
    </row>
    <row r="1423" spans="1:4">
      <c r="A1423" s="90">
        <v>97977</v>
      </c>
      <c r="B1423" s="157" t="s">
        <v>22729</v>
      </c>
      <c r="C1423" s="91" t="s">
        <v>243</v>
      </c>
      <c r="D1423" s="160">
        <v>1058.92</v>
      </c>
    </row>
    <row r="1424" spans="1:4">
      <c r="A1424" s="90">
        <v>97980</v>
      </c>
      <c r="B1424" s="157" t="s">
        <v>22730</v>
      </c>
      <c r="C1424" s="91" t="s">
        <v>243</v>
      </c>
      <c r="D1424" s="160">
        <v>1359.65</v>
      </c>
    </row>
    <row r="1425" spans="1:4">
      <c r="A1425" s="90">
        <v>97981</v>
      </c>
      <c r="B1425" s="157" t="s">
        <v>22731</v>
      </c>
      <c r="C1425" s="91" t="s">
        <v>32</v>
      </c>
      <c r="D1425" s="90">
        <v>799.77</v>
      </c>
    </row>
    <row r="1426" spans="1:4">
      <c r="A1426" s="90">
        <v>97983</v>
      </c>
      <c r="B1426" s="157" t="s">
        <v>22732</v>
      </c>
      <c r="C1426" s="91" t="s">
        <v>32</v>
      </c>
      <c r="D1426" s="90">
        <v>315.27</v>
      </c>
    </row>
    <row r="1427" spans="1:4">
      <c r="A1427" s="90">
        <v>97985</v>
      </c>
      <c r="B1427" s="157" t="s">
        <v>22733</v>
      </c>
      <c r="C1427" s="91" t="s">
        <v>32</v>
      </c>
      <c r="D1427" s="90">
        <v>968.41</v>
      </c>
    </row>
    <row r="1428" spans="1:4">
      <c r="A1428" s="90">
        <v>97987</v>
      </c>
      <c r="B1428" s="157" t="s">
        <v>22734</v>
      </c>
      <c r="C1428" s="91" t="s">
        <v>32</v>
      </c>
      <c r="D1428" s="90">
        <v>353.33</v>
      </c>
    </row>
    <row r="1429" spans="1:4">
      <c r="A1429" s="90">
        <v>97988</v>
      </c>
      <c r="B1429" s="157" t="s">
        <v>22735</v>
      </c>
      <c r="C1429" s="91" t="s">
        <v>243</v>
      </c>
      <c r="D1429" s="160">
        <v>1967.54</v>
      </c>
    </row>
    <row r="1430" spans="1:4">
      <c r="A1430" s="90">
        <v>97989</v>
      </c>
      <c r="B1430" s="157" t="s">
        <v>22736</v>
      </c>
      <c r="C1430" s="91" t="s">
        <v>32</v>
      </c>
      <c r="D1430" s="160">
        <v>1137.07</v>
      </c>
    </row>
    <row r="1431" spans="1:4">
      <c r="A1431" s="90">
        <v>97991</v>
      </c>
      <c r="B1431" s="157" t="s">
        <v>22737</v>
      </c>
      <c r="C1431" s="91" t="s">
        <v>32</v>
      </c>
      <c r="D1431" s="90">
        <v>549.11</v>
      </c>
    </row>
    <row r="1432" spans="1:4">
      <c r="A1432" s="90">
        <v>97992</v>
      </c>
      <c r="B1432" s="157" t="s">
        <v>22738</v>
      </c>
      <c r="C1432" s="91" t="s">
        <v>243</v>
      </c>
      <c r="D1432" s="160">
        <v>2496.0700000000002</v>
      </c>
    </row>
    <row r="1433" spans="1:4">
      <c r="A1433" s="90">
        <v>97993</v>
      </c>
      <c r="B1433" s="157" t="s">
        <v>22739</v>
      </c>
      <c r="C1433" s="91" t="s">
        <v>32</v>
      </c>
      <c r="D1433" s="160">
        <v>1390.03</v>
      </c>
    </row>
    <row r="1434" spans="1:4">
      <c r="A1434" s="90">
        <v>97994</v>
      </c>
      <c r="B1434" s="157" t="s">
        <v>22740</v>
      </c>
      <c r="C1434" s="91" t="s">
        <v>243</v>
      </c>
      <c r="D1434" s="160">
        <v>1700.81</v>
      </c>
    </row>
    <row r="1435" spans="1:4">
      <c r="A1435" s="90">
        <v>97995</v>
      </c>
      <c r="B1435" s="157" t="s">
        <v>22741</v>
      </c>
      <c r="C1435" s="91" t="s">
        <v>32</v>
      </c>
      <c r="D1435" s="90">
        <v>845.04</v>
      </c>
    </row>
    <row r="1436" spans="1:4">
      <c r="A1436" s="90">
        <v>97996</v>
      </c>
      <c r="B1436" s="157" t="s">
        <v>22742</v>
      </c>
      <c r="C1436" s="91" t="s">
        <v>243</v>
      </c>
      <c r="D1436" s="160">
        <v>2147.7399999999998</v>
      </c>
    </row>
    <row r="1437" spans="1:4">
      <c r="A1437" s="90">
        <v>97997</v>
      </c>
      <c r="B1437" s="157" t="s">
        <v>22743</v>
      </c>
      <c r="C1437" s="91" t="s">
        <v>32</v>
      </c>
      <c r="D1437" s="160">
        <v>1011.65</v>
      </c>
    </row>
    <row r="1438" spans="1:4">
      <c r="A1438" s="90">
        <v>97999</v>
      </c>
      <c r="B1438" s="157" t="s">
        <v>22744</v>
      </c>
      <c r="C1438" s="91" t="s">
        <v>32</v>
      </c>
      <c r="D1438" s="160">
        <v>1178.26</v>
      </c>
    </row>
    <row r="1439" spans="1:4">
      <c r="A1439" s="90">
        <v>98001</v>
      </c>
      <c r="B1439" s="157" t="s">
        <v>22745</v>
      </c>
      <c r="C1439" s="91" t="s">
        <v>32</v>
      </c>
      <c r="D1439" s="160">
        <v>1344.86</v>
      </c>
    </row>
    <row r="1440" spans="1:4">
      <c r="A1440" s="90">
        <v>98002</v>
      </c>
      <c r="B1440" s="157" t="s">
        <v>22746</v>
      </c>
      <c r="C1440" s="91" t="s">
        <v>243</v>
      </c>
      <c r="D1440" s="160">
        <v>3509.93</v>
      </c>
    </row>
    <row r="1441" spans="1:4">
      <c r="A1441" s="90">
        <v>98003</v>
      </c>
      <c r="B1441" s="157" t="s">
        <v>22747</v>
      </c>
      <c r="C1441" s="91" t="s">
        <v>32</v>
      </c>
      <c r="D1441" s="160">
        <v>1511.49</v>
      </c>
    </row>
    <row r="1442" spans="1:4">
      <c r="A1442" s="90">
        <v>98005</v>
      </c>
      <c r="B1442" s="157" t="s">
        <v>22748</v>
      </c>
      <c r="C1442" s="91" t="s">
        <v>32</v>
      </c>
      <c r="D1442" s="160">
        <v>1678.11</v>
      </c>
    </row>
    <row r="1443" spans="1:4">
      <c r="A1443" s="90">
        <v>98006</v>
      </c>
      <c r="B1443" s="157" t="s">
        <v>22749</v>
      </c>
      <c r="C1443" s="91" t="s">
        <v>243</v>
      </c>
      <c r="D1443" s="160">
        <v>4409.1400000000003</v>
      </c>
    </row>
    <row r="1444" spans="1:4">
      <c r="A1444" s="90">
        <v>98007</v>
      </c>
      <c r="B1444" s="157" t="s">
        <v>22750</v>
      </c>
      <c r="C1444" s="91" t="s">
        <v>32</v>
      </c>
      <c r="D1444" s="160">
        <v>1844.7</v>
      </c>
    </row>
    <row r="1445" spans="1:4">
      <c r="A1445" s="90">
        <v>98008</v>
      </c>
      <c r="B1445" s="157" t="s">
        <v>22751</v>
      </c>
      <c r="C1445" s="91" t="s">
        <v>243</v>
      </c>
      <c r="D1445" s="160">
        <v>2655.7</v>
      </c>
    </row>
    <row r="1446" spans="1:4">
      <c r="A1446" s="90">
        <v>98009</v>
      </c>
      <c r="B1446" s="157" t="s">
        <v>22752</v>
      </c>
      <c r="C1446" s="91" t="s">
        <v>32</v>
      </c>
      <c r="D1446" s="160">
        <v>1178.26</v>
      </c>
    </row>
    <row r="1447" spans="1:4">
      <c r="A1447" s="90">
        <v>98010</v>
      </c>
      <c r="B1447" s="157" t="s">
        <v>22753</v>
      </c>
      <c r="C1447" s="91" t="s">
        <v>243</v>
      </c>
      <c r="D1447" s="160">
        <v>3232.37</v>
      </c>
    </row>
    <row r="1448" spans="1:4">
      <c r="A1448" s="90">
        <v>98011</v>
      </c>
      <c r="B1448" s="157" t="s">
        <v>22754</v>
      </c>
      <c r="C1448" s="91" t="s">
        <v>32</v>
      </c>
      <c r="D1448" s="160">
        <v>1344.86</v>
      </c>
    </row>
    <row r="1449" spans="1:4">
      <c r="A1449" s="90">
        <v>98012</v>
      </c>
      <c r="B1449" s="157" t="s">
        <v>22755</v>
      </c>
      <c r="C1449" s="91" t="s">
        <v>243</v>
      </c>
      <c r="D1449" s="160">
        <v>3792.14</v>
      </c>
    </row>
    <row r="1450" spans="1:4">
      <c r="A1450" s="90">
        <v>98013</v>
      </c>
      <c r="B1450" s="157" t="s">
        <v>22756</v>
      </c>
      <c r="C1450" s="91" t="s">
        <v>32</v>
      </c>
      <c r="D1450" s="160">
        <v>1511.49</v>
      </c>
    </row>
    <row r="1451" spans="1:4">
      <c r="A1451" s="90">
        <v>98014</v>
      </c>
      <c r="B1451" s="157" t="s">
        <v>22757</v>
      </c>
      <c r="C1451" s="91" t="s">
        <v>243</v>
      </c>
      <c r="D1451" s="160">
        <v>4351.8100000000004</v>
      </c>
    </row>
    <row r="1452" spans="1:4">
      <c r="A1452" s="90">
        <v>98015</v>
      </c>
      <c r="B1452" s="157" t="s">
        <v>22758</v>
      </c>
      <c r="C1452" s="91" t="s">
        <v>32</v>
      </c>
      <c r="D1452" s="160">
        <v>1678.11</v>
      </c>
    </row>
    <row r="1453" spans="1:4">
      <c r="A1453" s="90">
        <v>98016</v>
      </c>
      <c r="B1453" s="157" t="s">
        <v>22759</v>
      </c>
      <c r="C1453" s="91" t="s">
        <v>243</v>
      </c>
      <c r="D1453" s="160">
        <v>4911.55</v>
      </c>
    </row>
    <row r="1454" spans="1:4">
      <c r="A1454" s="90">
        <v>98017</v>
      </c>
      <c r="B1454" s="157" t="s">
        <v>22760</v>
      </c>
      <c r="C1454" s="91" t="s">
        <v>32</v>
      </c>
      <c r="D1454" s="160">
        <v>1844.7</v>
      </c>
    </row>
    <row r="1455" spans="1:4">
      <c r="A1455" s="90">
        <v>98018</v>
      </c>
      <c r="B1455" s="157" t="s">
        <v>22761</v>
      </c>
      <c r="C1455" s="91" t="s">
        <v>243</v>
      </c>
      <c r="D1455" s="160">
        <v>5471.29</v>
      </c>
    </row>
    <row r="1456" spans="1:4">
      <c r="A1456" s="90">
        <v>98019</v>
      </c>
      <c r="B1456" s="157" t="s">
        <v>22762</v>
      </c>
      <c r="C1456" s="91" t="s">
        <v>32</v>
      </c>
      <c r="D1456" s="160">
        <v>2034.56</v>
      </c>
    </row>
    <row r="1457" spans="1:4">
      <c r="A1457" s="90">
        <v>98020</v>
      </c>
      <c r="B1457" s="157" t="s">
        <v>22763</v>
      </c>
      <c r="C1457" s="91" t="s">
        <v>243</v>
      </c>
      <c r="D1457" s="160">
        <v>3901.7</v>
      </c>
    </row>
    <row r="1458" spans="1:4">
      <c r="A1458" s="90">
        <v>98021</v>
      </c>
      <c r="B1458" s="157" t="s">
        <v>22764</v>
      </c>
      <c r="C1458" s="91" t="s">
        <v>32</v>
      </c>
      <c r="D1458" s="160">
        <v>1534.74</v>
      </c>
    </row>
    <row r="1459" spans="1:4">
      <c r="A1459" s="90">
        <v>98022</v>
      </c>
      <c r="B1459" s="157" t="s">
        <v>22765</v>
      </c>
      <c r="C1459" s="91" t="s">
        <v>243</v>
      </c>
      <c r="D1459" s="160">
        <v>4565.26</v>
      </c>
    </row>
    <row r="1460" spans="1:4">
      <c r="A1460" s="90">
        <v>98023</v>
      </c>
      <c r="B1460" s="157" t="s">
        <v>22766</v>
      </c>
      <c r="C1460" s="91" t="s">
        <v>32</v>
      </c>
      <c r="D1460" s="160">
        <v>1701.36</v>
      </c>
    </row>
    <row r="1461" spans="1:4">
      <c r="A1461" s="90">
        <v>98024</v>
      </c>
      <c r="B1461" s="157" t="s">
        <v>22767</v>
      </c>
      <c r="C1461" s="91" t="s">
        <v>243</v>
      </c>
      <c r="D1461" s="160">
        <v>5267.45</v>
      </c>
    </row>
    <row r="1462" spans="1:4">
      <c r="A1462" s="90">
        <v>98025</v>
      </c>
      <c r="B1462" s="157" t="s">
        <v>22768</v>
      </c>
      <c r="C1462" s="91" t="s">
        <v>32</v>
      </c>
      <c r="D1462" s="160">
        <v>1867.96</v>
      </c>
    </row>
    <row r="1463" spans="1:4">
      <c r="A1463" s="90">
        <v>98026</v>
      </c>
      <c r="B1463" s="157" t="s">
        <v>22769</v>
      </c>
      <c r="C1463" s="91" t="s">
        <v>243</v>
      </c>
      <c r="D1463" s="160">
        <v>5935.79</v>
      </c>
    </row>
    <row r="1464" spans="1:4">
      <c r="A1464" s="90">
        <v>98027</v>
      </c>
      <c r="B1464" s="157" t="s">
        <v>22770</v>
      </c>
      <c r="C1464" s="91" t="s">
        <v>32</v>
      </c>
      <c r="D1464" s="160">
        <v>2034.56</v>
      </c>
    </row>
    <row r="1465" spans="1:4">
      <c r="A1465" s="90">
        <v>98028</v>
      </c>
      <c r="B1465" s="157" t="s">
        <v>22771</v>
      </c>
      <c r="C1465" s="91" t="s">
        <v>243</v>
      </c>
      <c r="D1465" s="160">
        <v>6604.11</v>
      </c>
    </row>
    <row r="1466" spans="1:4">
      <c r="A1466" s="90">
        <v>98029</v>
      </c>
      <c r="B1466" s="157" t="s">
        <v>22772</v>
      </c>
      <c r="C1466" s="91" t="s">
        <v>32</v>
      </c>
      <c r="D1466" s="160">
        <v>2205.98</v>
      </c>
    </row>
    <row r="1467" spans="1:4">
      <c r="A1467" s="90">
        <v>98030</v>
      </c>
      <c r="B1467" s="157" t="s">
        <v>22773</v>
      </c>
      <c r="C1467" s="91" t="s">
        <v>243</v>
      </c>
      <c r="D1467" s="160">
        <v>5379.82</v>
      </c>
    </row>
    <row r="1468" spans="1:4">
      <c r="A1468" s="90">
        <v>98031</v>
      </c>
      <c r="B1468" s="157" t="s">
        <v>22774</v>
      </c>
      <c r="C1468" s="91" t="s">
        <v>32</v>
      </c>
      <c r="D1468" s="160">
        <v>1872.82</v>
      </c>
    </row>
    <row r="1469" spans="1:4">
      <c r="A1469" s="90">
        <v>98032</v>
      </c>
      <c r="B1469" s="157" t="s">
        <v>22775</v>
      </c>
      <c r="C1469" s="91" t="s">
        <v>243</v>
      </c>
      <c r="D1469" s="160">
        <v>6178.65</v>
      </c>
    </row>
    <row r="1470" spans="1:4">
      <c r="A1470" s="90">
        <v>98033</v>
      </c>
      <c r="B1470" s="157" t="s">
        <v>22776</v>
      </c>
      <c r="C1470" s="91" t="s">
        <v>32</v>
      </c>
      <c r="D1470" s="160">
        <v>2039.42</v>
      </c>
    </row>
    <row r="1471" spans="1:4">
      <c r="A1471" s="90">
        <v>98034</v>
      </c>
      <c r="B1471" s="157" t="s">
        <v>22777</v>
      </c>
      <c r="C1471" s="91" t="s">
        <v>243</v>
      </c>
      <c r="D1471" s="160">
        <v>6977.49</v>
      </c>
    </row>
    <row r="1472" spans="1:4">
      <c r="A1472" s="90">
        <v>98035</v>
      </c>
      <c r="B1472" s="157" t="s">
        <v>22778</v>
      </c>
      <c r="C1472" s="91" t="s">
        <v>32</v>
      </c>
      <c r="D1472" s="160">
        <v>2205.98</v>
      </c>
    </row>
    <row r="1473" spans="1:4">
      <c r="A1473" s="90">
        <v>98036</v>
      </c>
      <c r="B1473" s="157" t="s">
        <v>22779</v>
      </c>
      <c r="C1473" s="91" t="s">
        <v>243</v>
      </c>
      <c r="D1473" s="160">
        <v>7776.34</v>
      </c>
    </row>
    <row r="1474" spans="1:4">
      <c r="A1474" s="90">
        <v>98037</v>
      </c>
      <c r="B1474" s="157" t="s">
        <v>22780</v>
      </c>
      <c r="C1474" s="91" t="s">
        <v>32</v>
      </c>
      <c r="D1474" s="160">
        <v>2377.42</v>
      </c>
    </row>
    <row r="1475" spans="1:4">
      <c r="A1475" s="90">
        <v>98038</v>
      </c>
      <c r="B1475" s="157" t="s">
        <v>22781</v>
      </c>
      <c r="C1475" s="91" t="s">
        <v>243</v>
      </c>
      <c r="D1475" s="160">
        <v>7128.26</v>
      </c>
    </row>
    <row r="1476" spans="1:4">
      <c r="A1476" s="90">
        <v>98039</v>
      </c>
      <c r="B1476" s="157" t="s">
        <v>22782</v>
      </c>
      <c r="C1476" s="91" t="s">
        <v>32</v>
      </c>
      <c r="D1476" s="160">
        <v>2210.83</v>
      </c>
    </row>
    <row r="1477" spans="1:4">
      <c r="A1477" s="90">
        <v>98040</v>
      </c>
      <c r="B1477" s="157" t="s">
        <v>22783</v>
      </c>
      <c r="C1477" s="91" t="s">
        <v>243</v>
      </c>
      <c r="D1477" s="160">
        <v>8045.62</v>
      </c>
    </row>
    <row r="1478" spans="1:4">
      <c r="A1478" s="90">
        <v>98041</v>
      </c>
      <c r="B1478" s="157" t="s">
        <v>22784</v>
      </c>
      <c r="C1478" s="91" t="s">
        <v>32</v>
      </c>
      <c r="D1478" s="160">
        <v>2377.42</v>
      </c>
    </row>
    <row r="1479" spans="1:4">
      <c r="A1479" s="90">
        <v>98042</v>
      </c>
      <c r="B1479" s="157" t="s">
        <v>22785</v>
      </c>
      <c r="C1479" s="91" t="s">
        <v>243</v>
      </c>
      <c r="D1479" s="160">
        <v>8962.99</v>
      </c>
    </row>
    <row r="1480" spans="1:4">
      <c r="A1480" s="90">
        <v>98043</v>
      </c>
      <c r="B1480" s="157" t="s">
        <v>22786</v>
      </c>
      <c r="C1480" s="91" t="s">
        <v>32</v>
      </c>
      <c r="D1480" s="160">
        <v>2548.9</v>
      </c>
    </row>
    <row r="1481" spans="1:4">
      <c r="A1481" s="90">
        <v>98044</v>
      </c>
      <c r="B1481" s="157" t="s">
        <v>22787</v>
      </c>
      <c r="C1481" s="91" t="s">
        <v>243</v>
      </c>
      <c r="D1481" s="160">
        <v>9119.59</v>
      </c>
    </row>
    <row r="1482" spans="1:4">
      <c r="A1482" s="90">
        <v>98045</v>
      </c>
      <c r="B1482" s="157" t="s">
        <v>22788</v>
      </c>
      <c r="C1482" s="91" t="s">
        <v>32</v>
      </c>
      <c r="D1482" s="160">
        <v>2548.9</v>
      </c>
    </row>
    <row r="1483" spans="1:4">
      <c r="A1483" s="90">
        <v>98046</v>
      </c>
      <c r="B1483" s="157" t="s">
        <v>22789</v>
      </c>
      <c r="C1483" s="91" t="s">
        <v>243</v>
      </c>
      <c r="D1483" s="160">
        <v>10156.370000000001</v>
      </c>
    </row>
    <row r="1484" spans="1:4">
      <c r="A1484" s="90">
        <v>98047</v>
      </c>
      <c r="B1484" s="157" t="s">
        <v>22790</v>
      </c>
      <c r="C1484" s="91" t="s">
        <v>32</v>
      </c>
      <c r="D1484" s="160">
        <v>2720.36</v>
      </c>
    </row>
    <row r="1485" spans="1:4">
      <c r="A1485" s="90">
        <v>98048</v>
      </c>
      <c r="B1485" s="157" t="s">
        <v>22791</v>
      </c>
      <c r="C1485" s="91" t="s">
        <v>243</v>
      </c>
      <c r="D1485" s="160">
        <v>11356.56</v>
      </c>
    </row>
    <row r="1486" spans="1:4">
      <c r="A1486" s="90">
        <v>98049</v>
      </c>
      <c r="B1486" s="157" t="s">
        <v>22792</v>
      </c>
      <c r="C1486" s="91" t="s">
        <v>32</v>
      </c>
      <c r="D1486" s="160">
        <v>2844.31</v>
      </c>
    </row>
    <row r="1487" spans="1:4">
      <c r="A1487" s="90">
        <v>98050</v>
      </c>
      <c r="B1487" s="157" t="s">
        <v>22793</v>
      </c>
      <c r="C1487" s="91" t="s">
        <v>32</v>
      </c>
      <c r="D1487" s="90">
        <v>170.42</v>
      </c>
    </row>
    <row r="1488" spans="1:4">
      <c r="A1488" s="90">
        <v>98051</v>
      </c>
      <c r="B1488" s="157" t="s">
        <v>22794</v>
      </c>
      <c r="C1488" s="91" t="s">
        <v>32</v>
      </c>
      <c r="D1488" s="90">
        <v>632.12</v>
      </c>
    </row>
    <row r="1489" spans="1:4">
      <c r="A1489" s="90">
        <v>98405</v>
      </c>
      <c r="B1489" s="157" t="s">
        <v>22795</v>
      </c>
      <c r="C1489" s="91" t="s">
        <v>243</v>
      </c>
      <c r="D1489" s="160">
        <v>1666.07</v>
      </c>
    </row>
    <row r="1490" spans="1:4">
      <c r="A1490" s="90">
        <v>98406</v>
      </c>
      <c r="B1490" s="157" t="s">
        <v>22796</v>
      </c>
      <c r="C1490" s="91" t="s">
        <v>243</v>
      </c>
      <c r="D1490" s="160">
        <v>3959.5</v>
      </c>
    </row>
    <row r="1491" spans="1:4">
      <c r="A1491" s="90">
        <v>98407</v>
      </c>
      <c r="B1491" s="157" t="s">
        <v>22797</v>
      </c>
      <c r="C1491" s="91" t="s">
        <v>243</v>
      </c>
      <c r="D1491" s="160">
        <v>2594.62</v>
      </c>
    </row>
    <row r="1492" spans="1:4">
      <c r="A1492" s="90">
        <v>98408</v>
      </c>
      <c r="B1492" s="157" t="s">
        <v>22798</v>
      </c>
      <c r="C1492" s="91" t="s">
        <v>243</v>
      </c>
      <c r="D1492" s="160">
        <v>3041.52</v>
      </c>
    </row>
    <row r="1493" spans="1:4">
      <c r="A1493" s="90">
        <v>98409</v>
      </c>
      <c r="B1493" s="157" t="s">
        <v>22799</v>
      </c>
      <c r="C1493" s="91" t="s">
        <v>32</v>
      </c>
      <c r="D1493" s="90">
        <v>260.74</v>
      </c>
    </row>
    <row r="1494" spans="1:4">
      <c r="A1494" s="90">
        <v>98414</v>
      </c>
      <c r="B1494" s="157" t="s">
        <v>22800</v>
      </c>
      <c r="C1494" s="91" t="s">
        <v>243</v>
      </c>
      <c r="D1494" s="90">
        <v>805.64</v>
      </c>
    </row>
    <row r="1495" spans="1:4">
      <c r="A1495" s="90">
        <v>98415</v>
      </c>
      <c r="B1495" s="157" t="s">
        <v>22801</v>
      </c>
      <c r="C1495" s="91" t="s">
        <v>243</v>
      </c>
      <c r="D1495" s="90">
        <v>805.64</v>
      </c>
    </row>
    <row r="1496" spans="1:4">
      <c r="A1496" s="90">
        <v>98416</v>
      </c>
      <c r="B1496" s="157" t="s">
        <v>22802</v>
      </c>
      <c r="C1496" s="91" t="s">
        <v>243</v>
      </c>
      <c r="D1496" s="90">
        <v>963.27</v>
      </c>
    </row>
    <row r="1497" spans="1:4">
      <c r="A1497" s="90">
        <v>98417</v>
      </c>
      <c r="B1497" s="157" t="s">
        <v>22803</v>
      </c>
      <c r="C1497" s="91" t="s">
        <v>243</v>
      </c>
      <c r="D1497" s="160">
        <v>1120.9100000000001</v>
      </c>
    </row>
    <row r="1498" spans="1:4">
      <c r="A1498" s="90">
        <v>98418</v>
      </c>
      <c r="B1498" s="157" t="s">
        <v>22804</v>
      </c>
      <c r="C1498" s="91" t="s">
        <v>243</v>
      </c>
      <c r="D1498" s="160">
        <v>1206.1199999999999</v>
      </c>
    </row>
    <row r="1499" spans="1:4">
      <c r="A1499" s="90">
        <v>98419</v>
      </c>
      <c r="B1499" s="157" t="s">
        <v>22805</v>
      </c>
      <c r="C1499" s="91" t="s">
        <v>243</v>
      </c>
      <c r="D1499" s="160">
        <v>1291.33</v>
      </c>
    </row>
    <row r="1500" spans="1:4">
      <c r="A1500" s="90">
        <v>98420</v>
      </c>
      <c r="B1500" s="157" t="s">
        <v>22806</v>
      </c>
      <c r="C1500" s="91" t="s">
        <v>243</v>
      </c>
      <c r="D1500" s="160">
        <v>1160.0899999999999</v>
      </c>
    </row>
    <row r="1501" spans="1:4">
      <c r="A1501" s="90">
        <v>98421</v>
      </c>
      <c r="B1501" s="157" t="s">
        <v>22807</v>
      </c>
      <c r="C1501" s="91" t="s">
        <v>243</v>
      </c>
      <c r="D1501" s="160">
        <v>1317.72</v>
      </c>
    </row>
    <row r="1502" spans="1:4">
      <c r="A1502" s="90">
        <v>98422</v>
      </c>
      <c r="B1502" s="157" t="s">
        <v>22808</v>
      </c>
      <c r="C1502" s="91" t="s">
        <v>243</v>
      </c>
      <c r="D1502" s="160">
        <v>1475.36</v>
      </c>
    </row>
    <row r="1503" spans="1:4">
      <c r="A1503" s="90">
        <v>98423</v>
      </c>
      <c r="B1503" s="157" t="s">
        <v>22809</v>
      </c>
      <c r="C1503" s="91" t="s">
        <v>243</v>
      </c>
      <c r="D1503" s="160">
        <v>1560.57</v>
      </c>
    </row>
    <row r="1504" spans="1:4">
      <c r="A1504" s="90">
        <v>98424</v>
      </c>
      <c r="B1504" s="157" t="s">
        <v>22810</v>
      </c>
      <c r="C1504" s="91" t="s">
        <v>243</v>
      </c>
      <c r="D1504" s="160">
        <v>1645.78</v>
      </c>
    </row>
    <row r="1505" spans="1:4">
      <c r="A1505" s="90">
        <v>98425</v>
      </c>
      <c r="B1505" s="157" t="s">
        <v>22811</v>
      </c>
      <c r="C1505" s="91" t="s">
        <v>243</v>
      </c>
      <c r="D1505" s="160">
        <v>1967.54</v>
      </c>
    </row>
    <row r="1506" spans="1:4">
      <c r="A1506" s="90">
        <v>98426</v>
      </c>
      <c r="B1506" s="157" t="s">
        <v>22812</v>
      </c>
      <c r="C1506" s="91" t="s">
        <v>243</v>
      </c>
      <c r="D1506" s="160">
        <v>2536.0700000000002</v>
      </c>
    </row>
    <row r="1507" spans="1:4">
      <c r="A1507" s="90">
        <v>98427</v>
      </c>
      <c r="B1507" s="157" t="s">
        <v>22813</v>
      </c>
      <c r="C1507" s="91" t="s">
        <v>243</v>
      </c>
      <c r="D1507" s="160">
        <v>3104.61</v>
      </c>
    </row>
    <row r="1508" spans="1:4">
      <c r="A1508" s="90">
        <v>98428</v>
      </c>
      <c r="B1508" s="157" t="s">
        <v>22814</v>
      </c>
      <c r="C1508" s="91" t="s">
        <v>243</v>
      </c>
      <c r="D1508" s="160">
        <v>3420.67</v>
      </c>
    </row>
    <row r="1509" spans="1:4">
      <c r="A1509" s="90">
        <v>98429</v>
      </c>
      <c r="B1509" s="157" t="s">
        <v>22815</v>
      </c>
      <c r="C1509" s="91" t="s">
        <v>243</v>
      </c>
      <c r="D1509" s="160">
        <v>3736.73</v>
      </c>
    </row>
    <row r="1510" spans="1:4">
      <c r="A1510" s="90">
        <v>98430</v>
      </c>
      <c r="B1510" s="157" t="s">
        <v>22816</v>
      </c>
      <c r="C1510" s="91" t="s">
        <v>243</v>
      </c>
      <c r="D1510" s="160">
        <v>2321.9899999999998</v>
      </c>
    </row>
    <row r="1511" spans="1:4">
      <c r="A1511" s="90">
        <v>98431</v>
      </c>
      <c r="B1511" s="157" t="s">
        <v>22817</v>
      </c>
      <c r="C1511" s="91" t="s">
        <v>243</v>
      </c>
      <c r="D1511" s="160">
        <v>2890.52</v>
      </c>
    </row>
    <row r="1512" spans="1:4">
      <c r="A1512" s="90">
        <v>98432</v>
      </c>
      <c r="B1512" s="157" t="s">
        <v>22818</v>
      </c>
      <c r="C1512" s="91" t="s">
        <v>243</v>
      </c>
      <c r="D1512" s="160">
        <v>3459.06</v>
      </c>
    </row>
    <row r="1513" spans="1:4">
      <c r="A1513" s="90">
        <v>98433</v>
      </c>
      <c r="B1513" s="157" t="s">
        <v>22819</v>
      </c>
      <c r="C1513" s="91" t="s">
        <v>243</v>
      </c>
      <c r="D1513" s="160">
        <v>3775.12</v>
      </c>
    </row>
    <row r="1514" spans="1:4">
      <c r="A1514" s="90">
        <v>98434</v>
      </c>
      <c r="B1514" s="157" t="s">
        <v>22820</v>
      </c>
      <c r="C1514" s="91" t="s">
        <v>243</v>
      </c>
      <c r="D1514" s="160">
        <v>4091.18</v>
      </c>
    </row>
    <row r="1515" spans="1:4">
      <c r="A1515" s="90">
        <v>99240</v>
      </c>
      <c r="B1515" s="157" t="s">
        <v>22821</v>
      </c>
      <c r="C1515" s="91" t="s">
        <v>32</v>
      </c>
      <c r="D1515" s="90">
        <v>346.02</v>
      </c>
    </row>
    <row r="1516" spans="1:4">
      <c r="A1516" s="90">
        <v>99241</v>
      </c>
      <c r="B1516" s="157" t="s">
        <v>22822</v>
      </c>
      <c r="C1516" s="91" t="s">
        <v>32</v>
      </c>
      <c r="D1516" s="160">
        <v>1139.93</v>
      </c>
    </row>
    <row r="1517" spans="1:4">
      <c r="A1517" s="90">
        <v>99242</v>
      </c>
      <c r="B1517" s="157" t="s">
        <v>22823</v>
      </c>
      <c r="C1517" s="91" t="s">
        <v>243</v>
      </c>
      <c r="D1517" s="160">
        <v>1905.94</v>
      </c>
    </row>
    <row r="1518" spans="1:4">
      <c r="A1518" s="90">
        <v>99243</v>
      </c>
      <c r="B1518" s="157" t="s">
        <v>22824</v>
      </c>
      <c r="C1518" s="91" t="s">
        <v>32</v>
      </c>
      <c r="D1518" s="160">
        <v>1087.71</v>
      </c>
    </row>
    <row r="1519" spans="1:4">
      <c r="A1519" s="90">
        <v>99244</v>
      </c>
      <c r="B1519" s="157" t="s">
        <v>22825</v>
      </c>
      <c r="C1519" s="91" t="s">
        <v>243</v>
      </c>
      <c r="D1519" s="160">
        <v>3153.49</v>
      </c>
    </row>
    <row r="1520" spans="1:4">
      <c r="A1520" s="90">
        <v>99246</v>
      </c>
      <c r="B1520" s="157" t="s">
        <v>22826</v>
      </c>
      <c r="C1520" s="91" t="s">
        <v>32</v>
      </c>
      <c r="D1520" s="90">
        <v>539.13</v>
      </c>
    </row>
    <row r="1521" spans="1:4">
      <c r="A1521" s="90">
        <v>99247</v>
      </c>
      <c r="B1521" s="157" t="s">
        <v>22827</v>
      </c>
      <c r="C1521" s="91" t="s">
        <v>32</v>
      </c>
      <c r="D1521" s="160">
        <v>1300.8900000000001</v>
      </c>
    </row>
    <row r="1522" spans="1:4">
      <c r="A1522" s="90">
        <v>99248</v>
      </c>
      <c r="B1522" s="157" t="s">
        <v>22828</v>
      </c>
      <c r="C1522" s="91" t="s">
        <v>243</v>
      </c>
      <c r="D1522" s="160">
        <v>2419.61</v>
      </c>
    </row>
    <row r="1523" spans="1:4">
      <c r="A1523" s="90">
        <v>99249</v>
      </c>
      <c r="B1523" s="157" t="s">
        <v>22829</v>
      </c>
      <c r="C1523" s="91" t="s">
        <v>32</v>
      </c>
      <c r="D1523" s="160">
        <v>1332.99</v>
      </c>
    </row>
    <row r="1524" spans="1:4">
      <c r="A1524" s="90">
        <v>99252</v>
      </c>
      <c r="B1524" s="157" t="s">
        <v>22830</v>
      </c>
      <c r="C1524" s="91" t="s">
        <v>243</v>
      </c>
      <c r="D1524" s="160">
        <v>1660.37</v>
      </c>
    </row>
    <row r="1525" spans="1:4">
      <c r="A1525" s="90">
        <v>99254</v>
      </c>
      <c r="B1525" s="157" t="s">
        <v>22831</v>
      </c>
      <c r="C1525" s="91" t="s">
        <v>32</v>
      </c>
      <c r="D1525" s="90">
        <v>817.98</v>
      </c>
    </row>
    <row r="1526" spans="1:4">
      <c r="A1526" s="90">
        <v>99256</v>
      </c>
      <c r="B1526" s="157" t="s">
        <v>22832</v>
      </c>
      <c r="C1526" s="91" t="s">
        <v>243</v>
      </c>
      <c r="D1526" s="160">
        <v>3698.99</v>
      </c>
    </row>
    <row r="1527" spans="1:4">
      <c r="A1527" s="90">
        <v>99259</v>
      </c>
      <c r="B1527" s="157" t="s">
        <v>22833</v>
      </c>
      <c r="C1527" s="91" t="s">
        <v>243</v>
      </c>
      <c r="D1527" s="160">
        <v>2096.4299999999998</v>
      </c>
    </row>
    <row r="1528" spans="1:4">
      <c r="A1528" s="90">
        <v>99261</v>
      </c>
      <c r="B1528" s="157" t="s">
        <v>22834</v>
      </c>
      <c r="C1528" s="91" t="s">
        <v>32</v>
      </c>
      <c r="D1528" s="90">
        <v>978.96</v>
      </c>
    </row>
    <row r="1529" spans="1:4">
      <c r="A1529" s="90">
        <v>99263</v>
      </c>
      <c r="B1529" s="157" t="s">
        <v>22835</v>
      </c>
      <c r="C1529" s="91" t="s">
        <v>32</v>
      </c>
      <c r="D1529" s="160">
        <v>1461.88</v>
      </c>
    </row>
    <row r="1530" spans="1:4">
      <c r="A1530" s="90">
        <v>99265</v>
      </c>
      <c r="B1530" s="157" t="s">
        <v>22836</v>
      </c>
      <c r="C1530" s="91" t="s">
        <v>243</v>
      </c>
      <c r="D1530" s="160">
        <v>2532.4299999999998</v>
      </c>
    </row>
    <row r="1531" spans="1:4">
      <c r="A1531" s="90">
        <v>99266</v>
      </c>
      <c r="B1531" s="157" t="s">
        <v>22837</v>
      </c>
      <c r="C1531" s="91" t="s">
        <v>32</v>
      </c>
      <c r="D1531" s="160">
        <v>1139.93</v>
      </c>
    </row>
    <row r="1532" spans="1:4">
      <c r="A1532" s="90">
        <v>99267</v>
      </c>
      <c r="B1532" s="157" t="s">
        <v>22838</v>
      </c>
      <c r="C1532" s="91" t="s">
        <v>243</v>
      </c>
      <c r="D1532" s="160">
        <v>2968.46</v>
      </c>
    </row>
    <row r="1533" spans="1:4">
      <c r="A1533" s="90">
        <v>99269</v>
      </c>
      <c r="B1533" s="157" t="s">
        <v>22839</v>
      </c>
      <c r="C1533" s="91" t="s">
        <v>32</v>
      </c>
      <c r="D1533" s="160">
        <v>1300.8900000000001</v>
      </c>
    </row>
    <row r="1534" spans="1:4">
      <c r="A1534" s="90">
        <v>99271</v>
      </c>
      <c r="B1534" s="157" t="s">
        <v>22840</v>
      </c>
      <c r="C1534" s="91" t="s">
        <v>243</v>
      </c>
      <c r="D1534" s="160">
        <v>4244.3999999999996</v>
      </c>
    </row>
    <row r="1535" spans="1:4">
      <c r="A1535" s="90">
        <v>99272</v>
      </c>
      <c r="B1535" s="157" t="s">
        <v>22841</v>
      </c>
      <c r="C1535" s="91" t="s">
        <v>243</v>
      </c>
      <c r="D1535" s="90">
        <v>707.48</v>
      </c>
    </row>
    <row r="1536" spans="1:4">
      <c r="A1536" s="90">
        <v>99273</v>
      </c>
      <c r="B1536" s="157" t="s">
        <v>22842</v>
      </c>
      <c r="C1536" s="91" t="s">
        <v>243</v>
      </c>
      <c r="D1536" s="160">
        <v>1014.76</v>
      </c>
    </row>
    <row r="1537" spans="1:4">
      <c r="A1537" s="90">
        <v>99274</v>
      </c>
      <c r="B1537" s="157" t="s">
        <v>22843</v>
      </c>
      <c r="C1537" s="91" t="s">
        <v>243</v>
      </c>
      <c r="D1537" s="160">
        <v>3426</v>
      </c>
    </row>
    <row r="1538" spans="1:4">
      <c r="A1538" s="90">
        <v>99276</v>
      </c>
      <c r="B1538" s="157" t="s">
        <v>22844</v>
      </c>
      <c r="C1538" s="91" t="s">
        <v>32</v>
      </c>
      <c r="D1538" s="160">
        <v>1622.86</v>
      </c>
    </row>
    <row r="1539" spans="1:4">
      <c r="A1539" s="90">
        <v>99277</v>
      </c>
      <c r="B1539" s="157" t="s">
        <v>22845</v>
      </c>
      <c r="C1539" s="91" t="s">
        <v>32</v>
      </c>
      <c r="D1539" s="160">
        <v>1461.88</v>
      </c>
    </row>
    <row r="1540" spans="1:4">
      <c r="A1540" s="90">
        <v>99278</v>
      </c>
      <c r="B1540" s="157" t="s">
        <v>22846</v>
      </c>
      <c r="C1540" s="91" t="s">
        <v>32</v>
      </c>
      <c r="D1540" s="90">
        <v>256.31</v>
      </c>
    </row>
    <row r="1541" spans="1:4">
      <c r="A1541" s="90">
        <v>99279</v>
      </c>
      <c r="B1541" s="157" t="s">
        <v>22847</v>
      </c>
      <c r="C1541" s="91" t="s">
        <v>243</v>
      </c>
      <c r="D1541" s="160">
        <v>3864.69</v>
      </c>
    </row>
    <row r="1542" spans="1:4">
      <c r="A1542" s="90">
        <v>99280</v>
      </c>
      <c r="B1542" s="157" t="s">
        <v>22848</v>
      </c>
      <c r="C1542" s="91" t="s">
        <v>243</v>
      </c>
      <c r="D1542" s="160">
        <v>1312.82</v>
      </c>
    </row>
    <row r="1543" spans="1:4">
      <c r="A1543" s="90">
        <v>99281</v>
      </c>
      <c r="B1543" s="157" t="s">
        <v>22849</v>
      </c>
      <c r="C1543" s="91" t="s">
        <v>32</v>
      </c>
      <c r="D1543" s="160">
        <v>1622.86</v>
      </c>
    </row>
    <row r="1544" spans="1:4">
      <c r="A1544" s="90">
        <v>99282</v>
      </c>
      <c r="B1544" s="157" t="s">
        <v>22850</v>
      </c>
      <c r="C1544" s="91" t="s">
        <v>32</v>
      </c>
      <c r="D1544" s="160">
        <v>1807.85</v>
      </c>
    </row>
    <row r="1545" spans="1:4">
      <c r="A1545" s="90">
        <v>99283</v>
      </c>
      <c r="B1545" s="157" t="s">
        <v>22851</v>
      </c>
      <c r="C1545" s="91" t="s">
        <v>32</v>
      </c>
      <c r="D1545" s="90">
        <v>760.64</v>
      </c>
    </row>
    <row r="1546" spans="1:4">
      <c r="A1546" s="90">
        <v>99284</v>
      </c>
      <c r="B1546" s="157" t="s">
        <v>22852</v>
      </c>
      <c r="C1546" s="91" t="s">
        <v>243</v>
      </c>
      <c r="D1546" s="160">
        <v>4789.87</v>
      </c>
    </row>
    <row r="1547" spans="1:4">
      <c r="A1547" s="90">
        <v>99286</v>
      </c>
      <c r="B1547" s="157" t="s">
        <v>22853</v>
      </c>
      <c r="C1547" s="91" t="s">
        <v>243</v>
      </c>
      <c r="D1547" s="160">
        <v>4303.47</v>
      </c>
    </row>
    <row r="1548" spans="1:4">
      <c r="A1548" s="90">
        <v>99287</v>
      </c>
      <c r="B1548" s="157" t="s">
        <v>22854</v>
      </c>
      <c r="C1548" s="91" t="s">
        <v>243</v>
      </c>
      <c r="D1548" s="160">
        <v>6015.5</v>
      </c>
    </row>
    <row r="1549" spans="1:4">
      <c r="A1549" s="90">
        <v>99288</v>
      </c>
      <c r="B1549" s="157" t="s">
        <v>22855</v>
      </c>
      <c r="C1549" s="91" t="s">
        <v>32</v>
      </c>
      <c r="D1549" s="90">
        <v>309.45999999999998</v>
      </c>
    </row>
    <row r="1550" spans="1:4">
      <c r="A1550" s="90">
        <v>99289</v>
      </c>
      <c r="B1550" s="157" t="s">
        <v>22856</v>
      </c>
      <c r="C1550" s="91" t="s">
        <v>32</v>
      </c>
      <c r="D1550" s="160">
        <v>1783.82</v>
      </c>
    </row>
    <row r="1551" spans="1:4">
      <c r="A1551" s="90">
        <v>99290</v>
      </c>
      <c r="B1551" s="157" t="s">
        <v>22857</v>
      </c>
      <c r="C1551" s="91" t="s">
        <v>243</v>
      </c>
      <c r="D1551" s="160">
        <v>2591.0700000000002</v>
      </c>
    </row>
    <row r="1552" spans="1:4">
      <c r="A1552" s="90">
        <v>99291</v>
      </c>
      <c r="B1552" s="157" t="s">
        <v>22858</v>
      </c>
      <c r="C1552" s="91" t="s">
        <v>32</v>
      </c>
      <c r="D1552" s="160">
        <v>1783.82</v>
      </c>
    </row>
    <row r="1553" spans="1:4">
      <c r="A1553" s="90">
        <v>99292</v>
      </c>
      <c r="B1553" s="157" t="s">
        <v>22859</v>
      </c>
      <c r="C1553" s="91" t="s">
        <v>243</v>
      </c>
      <c r="D1553" s="160">
        <v>1611.73</v>
      </c>
    </row>
    <row r="1554" spans="1:4">
      <c r="A1554" s="90">
        <v>99293</v>
      </c>
      <c r="B1554" s="157" t="s">
        <v>22860</v>
      </c>
      <c r="C1554" s="91" t="s">
        <v>32</v>
      </c>
      <c r="D1554" s="90">
        <v>924.17</v>
      </c>
    </row>
    <row r="1555" spans="1:4">
      <c r="A1555" s="90">
        <v>99294</v>
      </c>
      <c r="B1555" s="157" t="s">
        <v>22861</v>
      </c>
      <c r="C1555" s="91" t="s">
        <v>243</v>
      </c>
      <c r="D1555" s="160">
        <v>5335.35</v>
      </c>
    </row>
    <row r="1556" spans="1:4">
      <c r="A1556" s="90">
        <v>99296</v>
      </c>
      <c r="B1556" s="157" t="s">
        <v>22862</v>
      </c>
      <c r="C1556" s="91" t="s">
        <v>32</v>
      </c>
      <c r="D1556" s="160">
        <v>1968.81</v>
      </c>
    </row>
    <row r="1557" spans="1:4">
      <c r="A1557" s="90">
        <v>99297</v>
      </c>
      <c r="B1557" s="157" t="s">
        <v>22863</v>
      </c>
      <c r="C1557" s="91" t="s">
        <v>32</v>
      </c>
      <c r="D1557" s="160">
        <v>1964.66</v>
      </c>
    </row>
    <row r="1558" spans="1:4">
      <c r="A1558" s="90">
        <v>99298</v>
      </c>
      <c r="B1558" s="157" t="s">
        <v>22864</v>
      </c>
      <c r="C1558" s="91" t="s">
        <v>243</v>
      </c>
      <c r="D1558" s="160">
        <v>6791.77</v>
      </c>
    </row>
    <row r="1559" spans="1:4">
      <c r="A1559" s="90">
        <v>99299</v>
      </c>
      <c r="B1559" s="157" t="s">
        <v>22865</v>
      </c>
      <c r="C1559" s="91" t="s">
        <v>32</v>
      </c>
      <c r="D1559" s="160">
        <v>2129.7399999999998</v>
      </c>
    </row>
    <row r="1560" spans="1:4">
      <c r="A1560" s="90">
        <v>99300</v>
      </c>
      <c r="B1560" s="157" t="s">
        <v>22866</v>
      </c>
      <c r="C1560" s="91" t="s">
        <v>243</v>
      </c>
      <c r="D1560" s="160">
        <v>7568.05</v>
      </c>
    </row>
    <row r="1561" spans="1:4">
      <c r="A1561" s="90">
        <v>99301</v>
      </c>
      <c r="B1561" s="157" t="s">
        <v>22867</v>
      </c>
      <c r="C1561" s="91" t="s">
        <v>243</v>
      </c>
      <c r="D1561" s="160">
        <v>3804.19</v>
      </c>
    </row>
    <row r="1562" spans="1:4">
      <c r="A1562" s="90">
        <v>99302</v>
      </c>
      <c r="B1562" s="157" t="s">
        <v>22868</v>
      </c>
      <c r="C1562" s="91" t="s">
        <v>32</v>
      </c>
      <c r="D1562" s="160">
        <v>2294.84</v>
      </c>
    </row>
    <row r="1563" spans="1:4">
      <c r="A1563" s="90">
        <v>99303</v>
      </c>
      <c r="B1563" s="157" t="s">
        <v>22869</v>
      </c>
      <c r="C1563" s="91" t="s">
        <v>243</v>
      </c>
      <c r="D1563" s="160">
        <v>6935.98</v>
      </c>
    </row>
    <row r="1564" spans="1:4">
      <c r="A1564" s="90">
        <v>99304</v>
      </c>
      <c r="B1564" s="157" t="s">
        <v>22870</v>
      </c>
      <c r="C1564" s="91" t="s">
        <v>32</v>
      </c>
      <c r="D1564" s="160">
        <v>2133.88</v>
      </c>
    </row>
    <row r="1565" spans="1:4">
      <c r="A1565" s="90">
        <v>99305</v>
      </c>
      <c r="B1565" s="157" t="s">
        <v>22871</v>
      </c>
      <c r="C1565" s="91" t="s">
        <v>243</v>
      </c>
      <c r="D1565" s="160">
        <v>7826.76</v>
      </c>
    </row>
    <row r="1566" spans="1:4">
      <c r="A1566" s="90">
        <v>99306</v>
      </c>
      <c r="B1566" s="157" t="s">
        <v>22872</v>
      </c>
      <c r="C1566" s="91" t="s">
        <v>32</v>
      </c>
      <c r="D1566" s="160">
        <v>2294.84</v>
      </c>
    </row>
    <row r="1567" spans="1:4">
      <c r="A1567" s="90">
        <v>99307</v>
      </c>
      <c r="B1567" s="157" t="s">
        <v>22873</v>
      </c>
      <c r="C1567" s="91" t="s">
        <v>32</v>
      </c>
      <c r="D1567" s="160">
        <v>1481.75</v>
      </c>
    </row>
    <row r="1568" spans="1:4">
      <c r="A1568" s="90">
        <v>99308</v>
      </c>
      <c r="B1568" s="157" t="s">
        <v>22874</v>
      </c>
      <c r="C1568" s="91" t="s">
        <v>243</v>
      </c>
      <c r="D1568" s="160">
        <v>8717.56</v>
      </c>
    </row>
    <row r="1569" spans="1:4">
      <c r="A1569" s="90">
        <v>99309</v>
      </c>
      <c r="B1569" s="157" t="s">
        <v>22875</v>
      </c>
      <c r="C1569" s="91" t="s">
        <v>32</v>
      </c>
      <c r="D1569" s="160">
        <v>2459.9699999999998</v>
      </c>
    </row>
    <row r="1570" spans="1:4">
      <c r="A1570" s="90">
        <v>99310</v>
      </c>
      <c r="B1570" s="157" t="s">
        <v>22876</v>
      </c>
      <c r="C1570" s="91" t="s">
        <v>243</v>
      </c>
      <c r="D1570" s="160">
        <v>8867.09</v>
      </c>
    </row>
    <row r="1571" spans="1:4">
      <c r="A1571" s="90">
        <v>99311</v>
      </c>
      <c r="B1571" s="157" t="s">
        <v>22877</v>
      </c>
      <c r="C1571" s="91" t="s">
        <v>32</v>
      </c>
      <c r="D1571" s="160">
        <v>2459.9699999999998</v>
      </c>
    </row>
    <row r="1572" spans="1:4">
      <c r="A1572" s="90">
        <v>99312</v>
      </c>
      <c r="B1572" s="157" t="s">
        <v>22878</v>
      </c>
      <c r="C1572" s="91" t="s">
        <v>243</v>
      </c>
      <c r="D1572" s="160">
        <v>4450.33</v>
      </c>
    </row>
    <row r="1573" spans="1:4">
      <c r="A1573" s="90">
        <v>99313</v>
      </c>
      <c r="B1573" s="157" t="s">
        <v>22879</v>
      </c>
      <c r="C1573" s="91" t="s">
        <v>243</v>
      </c>
      <c r="D1573" s="160">
        <v>9873.2000000000007</v>
      </c>
    </row>
    <row r="1574" spans="1:4">
      <c r="A1574" s="90">
        <v>99314</v>
      </c>
      <c r="B1574" s="157" t="s">
        <v>22880</v>
      </c>
      <c r="C1574" s="91" t="s">
        <v>32</v>
      </c>
      <c r="D1574" s="160">
        <v>2625.09</v>
      </c>
    </row>
    <row r="1575" spans="1:4">
      <c r="A1575" s="90">
        <v>99315</v>
      </c>
      <c r="B1575" s="157" t="s">
        <v>22881</v>
      </c>
      <c r="C1575" s="91" t="s">
        <v>243</v>
      </c>
      <c r="D1575" s="160">
        <v>11035.07</v>
      </c>
    </row>
    <row r="1576" spans="1:4">
      <c r="A1576" s="90">
        <v>99317</v>
      </c>
      <c r="B1576" s="157" t="s">
        <v>22882</v>
      </c>
      <c r="C1576" s="91" t="s">
        <v>32</v>
      </c>
      <c r="D1576" s="160">
        <v>1642.73</v>
      </c>
    </row>
    <row r="1577" spans="1:4">
      <c r="A1577" s="90">
        <v>99318</v>
      </c>
      <c r="B1577" s="157" t="s">
        <v>22883</v>
      </c>
      <c r="C1577" s="91" t="s">
        <v>32</v>
      </c>
      <c r="D1577" s="90">
        <v>168.42</v>
      </c>
    </row>
    <row r="1578" spans="1:4">
      <c r="A1578" s="90">
        <v>99319</v>
      </c>
      <c r="B1578" s="157" t="s">
        <v>22884</v>
      </c>
      <c r="C1578" s="91" t="s">
        <v>32</v>
      </c>
      <c r="D1578" s="90">
        <v>599.39</v>
      </c>
    </row>
    <row r="1579" spans="1:4">
      <c r="A1579" s="90">
        <v>99320</v>
      </c>
      <c r="B1579" s="157" t="s">
        <v>22885</v>
      </c>
      <c r="C1579" s="91" t="s">
        <v>243</v>
      </c>
      <c r="D1579" s="160">
        <v>5135.1000000000004</v>
      </c>
    </row>
    <row r="1580" spans="1:4">
      <c r="A1580" s="90">
        <v>99321</v>
      </c>
      <c r="B1580" s="157" t="s">
        <v>22886</v>
      </c>
      <c r="C1580" s="91" t="s">
        <v>32</v>
      </c>
      <c r="D1580" s="160">
        <v>1803.7</v>
      </c>
    </row>
    <row r="1581" spans="1:4">
      <c r="A1581" s="90">
        <v>99322</v>
      </c>
      <c r="B1581" s="157" t="s">
        <v>22887</v>
      </c>
      <c r="C1581" s="91" t="s">
        <v>243</v>
      </c>
      <c r="D1581" s="160">
        <v>5786.03</v>
      </c>
    </row>
    <row r="1582" spans="1:4">
      <c r="A1582" s="90">
        <v>99323</v>
      </c>
      <c r="B1582" s="157" t="s">
        <v>22888</v>
      </c>
      <c r="C1582" s="91" t="s">
        <v>32</v>
      </c>
      <c r="D1582" s="160">
        <v>1964.66</v>
      </c>
    </row>
    <row r="1583" spans="1:4">
      <c r="A1583" s="90">
        <v>99324</v>
      </c>
      <c r="B1583" s="157" t="s">
        <v>22889</v>
      </c>
      <c r="C1583" s="91" t="s">
        <v>243</v>
      </c>
      <c r="D1583" s="160">
        <v>6436.93</v>
      </c>
    </row>
    <row r="1584" spans="1:4">
      <c r="A1584" s="90">
        <v>99325</v>
      </c>
      <c r="B1584" s="157" t="s">
        <v>22890</v>
      </c>
      <c r="C1584" s="91" t="s">
        <v>32</v>
      </c>
      <c r="D1584" s="160">
        <v>2129.7399999999998</v>
      </c>
    </row>
    <row r="1585" spans="1:4">
      <c r="A1585" s="90">
        <v>99326</v>
      </c>
      <c r="B1585" s="157" t="s">
        <v>22891</v>
      </c>
      <c r="C1585" s="91" t="s">
        <v>243</v>
      </c>
      <c r="D1585" s="160">
        <v>5239.2299999999996</v>
      </c>
    </row>
    <row r="1586" spans="1:4">
      <c r="A1586" s="90">
        <v>99327</v>
      </c>
      <c r="B1586" s="157" t="s">
        <v>22892</v>
      </c>
      <c r="C1586" s="91" t="s">
        <v>32</v>
      </c>
      <c r="D1586" s="160">
        <v>2749.61</v>
      </c>
    </row>
    <row r="1587" spans="1:4">
      <c r="A1587" s="90">
        <v>94263</v>
      </c>
      <c r="B1587" s="157" t="s">
        <v>22893</v>
      </c>
      <c r="C1587" s="91" t="s">
        <v>32</v>
      </c>
      <c r="D1587" s="90">
        <v>20.309999999999999</v>
      </c>
    </row>
    <row r="1588" spans="1:4">
      <c r="A1588" s="90">
        <v>94264</v>
      </c>
      <c r="B1588" s="157" t="s">
        <v>22894</v>
      </c>
      <c r="C1588" s="91" t="s">
        <v>32</v>
      </c>
      <c r="D1588" s="90">
        <v>22.72</v>
      </c>
    </row>
    <row r="1589" spans="1:4">
      <c r="A1589" s="90">
        <v>94265</v>
      </c>
      <c r="B1589" s="157" t="s">
        <v>22895</v>
      </c>
      <c r="C1589" s="91" t="s">
        <v>32</v>
      </c>
      <c r="D1589" s="90">
        <v>26.18</v>
      </c>
    </row>
    <row r="1590" spans="1:4">
      <c r="A1590" s="90">
        <v>94266</v>
      </c>
      <c r="B1590" s="157" t="s">
        <v>22896</v>
      </c>
      <c r="C1590" s="91" t="s">
        <v>32</v>
      </c>
      <c r="D1590" s="90">
        <v>28.96</v>
      </c>
    </row>
    <row r="1591" spans="1:4">
      <c r="A1591" s="90">
        <v>94267</v>
      </c>
      <c r="B1591" s="157" t="s">
        <v>22897</v>
      </c>
      <c r="C1591" s="91" t="s">
        <v>32</v>
      </c>
      <c r="D1591" s="90">
        <v>30.99</v>
      </c>
    </row>
    <row r="1592" spans="1:4">
      <c r="A1592" s="90">
        <v>94268</v>
      </c>
      <c r="B1592" s="157" t="s">
        <v>22898</v>
      </c>
      <c r="C1592" s="91" t="s">
        <v>32</v>
      </c>
      <c r="D1592" s="90">
        <v>34.020000000000003</v>
      </c>
    </row>
    <row r="1593" spans="1:4">
      <c r="A1593" s="90">
        <v>94269</v>
      </c>
      <c r="B1593" s="157" t="s">
        <v>22899</v>
      </c>
      <c r="C1593" s="91" t="s">
        <v>32</v>
      </c>
      <c r="D1593" s="90">
        <v>43.76</v>
      </c>
    </row>
    <row r="1594" spans="1:4">
      <c r="A1594" s="90">
        <v>94270</v>
      </c>
      <c r="B1594" s="157" t="s">
        <v>22900</v>
      </c>
      <c r="C1594" s="91" t="s">
        <v>32</v>
      </c>
      <c r="D1594" s="90">
        <v>48.01</v>
      </c>
    </row>
    <row r="1595" spans="1:4">
      <c r="A1595" s="90">
        <v>94271</v>
      </c>
      <c r="B1595" s="157" t="s">
        <v>22901</v>
      </c>
      <c r="C1595" s="91" t="s">
        <v>32</v>
      </c>
      <c r="D1595" s="90">
        <v>53.27</v>
      </c>
    </row>
    <row r="1596" spans="1:4">
      <c r="A1596" s="90">
        <v>94272</v>
      </c>
      <c r="B1596" s="157" t="s">
        <v>22902</v>
      </c>
      <c r="C1596" s="91" t="s">
        <v>32</v>
      </c>
      <c r="D1596" s="90">
        <v>58.93</v>
      </c>
    </row>
    <row r="1597" spans="1:4">
      <c r="A1597" s="90">
        <v>94273</v>
      </c>
      <c r="B1597" s="157" t="s">
        <v>1822</v>
      </c>
      <c r="C1597" s="91" t="s">
        <v>32</v>
      </c>
      <c r="D1597" s="90">
        <v>35.58</v>
      </c>
    </row>
    <row r="1598" spans="1:4">
      <c r="A1598" s="90">
        <v>94274</v>
      </c>
      <c r="B1598" s="157" t="s">
        <v>1823</v>
      </c>
      <c r="C1598" s="91" t="s">
        <v>32</v>
      </c>
      <c r="D1598" s="90">
        <v>38.4</v>
      </c>
    </row>
    <row r="1599" spans="1:4">
      <c r="A1599" s="90">
        <v>94275</v>
      </c>
      <c r="B1599" s="157" t="s">
        <v>1824</v>
      </c>
      <c r="C1599" s="91" t="s">
        <v>32</v>
      </c>
      <c r="D1599" s="90">
        <v>34.159999999999997</v>
      </c>
    </row>
    <row r="1600" spans="1:4">
      <c r="A1600" s="90">
        <v>94276</v>
      </c>
      <c r="B1600" s="157" t="s">
        <v>1825</v>
      </c>
      <c r="C1600" s="91" t="s">
        <v>32</v>
      </c>
      <c r="D1600" s="90">
        <v>36.97</v>
      </c>
    </row>
    <row r="1601" spans="1:4">
      <c r="A1601" s="90">
        <v>94281</v>
      </c>
      <c r="B1601" s="157" t="s">
        <v>1826</v>
      </c>
      <c r="C1601" s="91" t="s">
        <v>32</v>
      </c>
      <c r="D1601" s="90">
        <v>32.76</v>
      </c>
    </row>
    <row r="1602" spans="1:4">
      <c r="A1602" s="90">
        <v>94282</v>
      </c>
      <c r="B1602" s="157" t="s">
        <v>1827</v>
      </c>
      <c r="C1602" s="91" t="s">
        <v>32</v>
      </c>
      <c r="D1602" s="90">
        <v>41.34</v>
      </c>
    </row>
    <row r="1603" spans="1:4">
      <c r="A1603" s="90">
        <v>94283</v>
      </c>
      <c r="B1603" s="157" t="s">
        <v>1828</v>
      </c>
      <c r="C1603" s="91" t="s">
        <v>32</v>
      </c>
      <c r="D1603" s="90">
        <v>41.6</v>
      </c>
    </row>
    <row r="1604" spans="1:4">
      <c r="A1604" s="90">
        <v>94284</v>
      </c>
      <c r="B1604" s="157" t="s">
        <v>1829</v>
      </c>
      <c r="C1604" s="91" t="s">
        <v>32</v>
      </c>
      <c r="D1604" s="90">
        <v>50.18</v>
      </c>
    </row>
    <row r="1605" spans="1:4">
      <c r="A1605" s="90">
        <v>94285</v>
      </c>
      <c r="B1605" s="157" t="s">
        <v>1830</v>
      </c>
      <c r="C1605" s="91" t="s">
        <v>32</v>
      </c>
      <c r="D1605" s="90">
        <v>50.01</v>
      </c>
    </row>
    <row r="1606" spans="1:4">
      <c r="A1606" s="90">
        <v>94286</v>
      </c>
      <c r="B1606" s="157" t="s">
        <v>1831</v>
      </c>
      <c r="C1606" s="91" t="s">
        <v>32</v>
      </c>
      <c r="D1606" s="90">
        <v>58.58</v>
      </c>
    </row>
    <row r="1607" spans="1:4">
      <c r="A1607" s="90">
        <v>94287</v>
      </c>
      <c r="B1607" s="157" t="s">
        <v>1832</v>
      </c>
      <c r="C1607" s="91" t="s">
        <v>32</v>
      </c>
      <c r="D1607" s="90">
        <v>25.9</v>
      </c>
    </row>
    <row r="1608" spans="1:4">
      <c r="A1608" s="90">
        <v>94288</v>
      </c>
      <c r="B1608" s="157" t="s">
        <v>1833</v>
      </c>
      <c r="C1608" s="91" t="s">
        <v>32</v>
      </c>
      <c r="D1608" s="90">
        <v>33.4</v>
      </c>
    </row>
    <row r="1609" spans="1:4">
      <c r="A1609" s="90">
        <v>94289</v>
      </c>
      <c r="B1609" s="157" t="s">
        <v>1834</v>
      </c>
      <c r="C1609" s="91" t="s">
        <v>32</v>
      </c>
      <c r="D1609" s="90">
        <v>32.299999999999997</v>
      </c>
    </row>
    <row r="1610" spans="1:4">
      <c r="A1610" s="90">
        <v>94290</v>
      </c>
      <c r="B1610" s="157" t="s">
        <v>1835</v>
      </c>
      <c r="C1610" s="91" t="s">
        <v>32</v>
      </c>
      <c r="D1610" s="90">
        <v>39.799999999999997</v>
      </c>
    </row>
    <row r="1611" spans="1:4">
      <c r="A1611" s="90">
        <v>94291</v>
      </c>
      <c r="B1611" s="157" t="s">
        <v>1836</v>
      </c>
      <c r="C1611" s="91" t="s">
        <v>32</v>
      </c>
      <c r="D1611" s="90">
        <v>38.31</v>
      </c>
    </row>
    <row r="1612" spans="1:4">
      <c r="A1612" s="90">
        <v>94292</v>
      </c>
      <c r="B1612" s="157" t="s">
        <v>1837</v>
      </c>
      <c r="C1612" s="91" t="s">
        <v>32</v>
      </c>
      <c r="D1612" s="90">
        <v>45.82</v>
      </c>
    </row>
    <row r="1613" spans="1:4">
      <c r="A1613" s="90">
        <v>94293</v>
      </c>
      <c r="B1613" s="157" t="s">
        <v>1838</v>
      </c>
      <c r="C1613" s="91" t="s">
        <v>32</v>
      </c>
      <c r="D1613" s="90">
        <v>97.59</v>
      </c>
    </row>
    <row r="1614" spans="1:4">
      <c r="A1614" s="90">
        <v>94294</v>
      </c>
      <c r="B1614" s="157" t="s">
        <v>1839</v>
      </c>
      <c r="C1614" s="91" t="s">
        <v>32</v>
      </c>
      <c r="D1614" s="90">
        <v>5.42</v>
      </c>
    </row>
    <row r="1615" spans="1:4">
      <c r="A1615" s="90">
        <v>94037</v>
      </c>
      <c r="B1615" s="157" t="s">
        <v>1840</v>
      </c>
      <c r="C1615" s="91" t="s">
        <v>28</v>
      </c>
      <c r="D1615" s="90">
        <v>15.81</v>
      </c>
    </row>
    <row r="1616" spans="1:4">
      <c r="A1616" s="90">
        <v>94038</v>
      </c>
      <c r="B1616" s="157" t="s">
        <v>1841</v>
      </c>
      <c r="C1616" s="91" t="s">
        <v>28</v>
      </c>
      <c r="D1616" s="90">
        <v>21.5</v>
      </c>
    </row>
    <row r="1617" spans="1:4">
      <c r="A1617" s="90">
        <v>94039</v>
      </c>
      <c r="B1617" s="157" t="s">
        <v>1842</v>
      </c>
      <c r="C1617" s="91" t="s">
        <v>28</v>
      </c>
      <c r="D1617" s="90">
        <v>12.54</v>
      </c>
    </row>
    <row r="1618" spans="1:4">
      <c r="A1618" s="90">
        <v>94040</v>
      </c>
      <c r="B1618" s="157" t="s">
        <v>1843</v>
      </c>
      <c r="C1618" s="91" t="s">
        <v>28</v>
      </c>
      <c r="D1618" s="90">
        <v>18.260000000000002</v>
      </c>
    </row>
    <row r="1619" spans="1:4">
      <c r="A1619" s="90">
        <v>94041</v>
      </c>
      <c r="B1619" s="157" t="s">
        <v>1844</v>
      </c>
      <c r="C1619" s="91" t="s">
        <v>28</v>
      </c>
      <c r="D1619" s="90">
        <v>9.77</v>
      </c>
    </row>
    <row r="1620" spans="1:4">
      <c r="A1620" s="90">
        <v>94042</v>
      </c>
      <c r="B1620" s="157" t="s">
        <v>1845</v>
      </c>
      <c r="C1620" s="91" t="s">
        <v>28</v>
      </c>
      <c r="D1620" s="90">
        <v>15.64</v>
      </c>
    </row>
    <row r="1621" spans="1:4">
      <c r="A1621" s="90">
        <v>94043</v>
      </c>
      <c r="B1621" s="157" t="s">
        <v>1846</v>
      </c>
      <c r="C1621" s="91" t="s">
        <v>28</v>
      </c>
      <c r="D1621" s="90">
        <v>14.92</v>
      </c>
    </row>
    <row r="1622" spans="1:4">
      <c r="A1622" s="90">
        <v>94044</v>
      </c>
      <c r="B1622" s="157" t="s">
        <v>1847</v>
      </c>
      <c r="C1622" s="91" t="s">
        <v>28</v>
      </c>
      <c r="D1622" s="90">
        <v>20.64</v>
      </c>
    </row>
    <row r="1623" spans="1:4">
      <c r="A1623" s="90">
        <v>94045</v>
      </c>
      <c r="B1623" s="157" t="s">
        <v>1848</v>
      </c>
      <c r="C1623" s="91" t="s">
        <v>28</v>
      </c>
      <c r="D1623" s="90">
        <v>11.69</v>
      </c>
    </row>
    <row r="1624" spans="1:4">
      <c r="A1624" s="90">
        <v>94046</v>
      </c>
      <c r="B1624" s="157" t="s">
        <v>1849</v>
      </c>
      <c r="C1624" s="91" t="s">
        <v>28</v>
      </c>
      <c r="D1624" s="90">
        <v>17.37</v>
      </c>
    </row>
    <row r="1625" spans="1:4">
      <c r="A1625" s="90">
        <v>94047</v>
      </c>
      <c r="B1625" s="157" t="s">
        <v>1850</v>
      </c>
      <c r="C1625" s="91" t="s">
        <v>28</v>
      </c>
      <c r="D1625" s="90">
        <v>8.92</v>
      </c>
    </row>
    <row r="1626" spans="1:4">
      <c r="A1626" s="90">
        <v>94048</v>
      </c>
      <c r="B1626" s="157" t="s">
        <v>1851</v>
      </c>
      <c r="C1626" s="91" t="s">
        <v>28</v>
      </c>
      <c r="D1626" s="90">
        <v>14.75</v>
      </c>
    </row>
    <row r="1627" spans="1:4">
      <c r="A1627" s="90">
        <v>94049</v>
      </c>
      <c r="B1627" s="157" t="s">
        <v>1852</v>
      </c>
      <c r="C1627" s="91" t="s">
        <v>28</v>
      </c>
      <c r="D1627" s="90">
        <v>27.95</v>
      </c>
    </row>
    <row r="1628" spans="1:4">
      <c r="A1628" s="90">
        <v>94050</v>
      </c>
      <c r="B1628" s="157" t="s">
        <v>1853</v>
      </c>
      <c r="C1628" s="91" t="s">
        <v>28</v>
      </c>
      <c r="D1628" s="90">
        <v>35.32</v>
      </c>
    </row>
    <row r="1629" spans="1:4">
      <c r="A1629" s="90">
        <v>94051</v>
      </c>
      <c r="B1629" s="157" t="s">
        <v>1854</v>
      </c>
      <c r="C1629" s="91" t="s">
        <v>28</v>
      </c>
      <c r="D1629" s="90">
        <v>23.32</v>
      </c>
    </row>
    <row r="1630" spans="1:4">
      <c r="A1630" s="90">
        <v>94052</v>
      </c>
      <c r="B1630" s="157" t="s">
        <v>1855</v>
      </c>
      <c r="C1630" s="91" t="s">
        <v>28</v>
      </c>
      <c r="D1630" s="90">
        <v>30.57</v>
      </c>
    </row>
    <row r="1631" spans="1:4">
      <c r="A1631" s="90">
        <v>94053</v>
      </c>
      <c r="B1631" s="157" t="s">
        <v>1856</v>
      </c>
      <c r="C1631" s="91" t="s">
        <v>28</v>
      </c>
      <c r="D1631" s="90">
        <v>20.83</v>
      </c>
    </row>
    <row r="1632" spans="1:4">
      <c r="A1632" s="90">
        <v>94054</v>
      </c>
      <c r="B1632" s="157" t="s">
        <v>1857</v>
      </c>
      <c r="C1632" s="91" t="s">
        <v>28</v>
      </c>
      <c r="D1632" s="90">
        <v>28.24</v>
      </c>
    </row>
    <row r="1633" spans="1:4">
      <c r="A1633" s="90">
        <v>94055</v>
      </c>
      <c r="B1633" s="157" t="s">
        <v>1858</v>
      </c>
      <c r="C1633" s="91" t="s">
        <v>28</v>
      </c>
      <c r="D1633" s="90">
        <v>26.81</v>
      </c>
    </row>
    <row r="1634" spans="1:4">
      <c r="A1634" s="90">
        <v>94056</v>
      </c>
      <c r="B1634" s="157" t="s">
        <v>1859</v>
      </c>
      <c r="C1634" s="91" t="s">
        <v>28</v>
      </c>
      <c r="D1634" s="90">
        <v>34.19</v>
      </c>
    </row>
    <row r="1635" spans="1:4">
      <c r="A1635" s="90">
        <v>94057</v>
      </c>
      <c r="B1635" s="157" t="s">
        <v>1860</v>
      </c>
      <c r="C1635" s="91" t="s">
        <v>28</v>
      </c>
      <c r="D1635" s="90">
        <v>22.19</v>
      </c>
    </row>
    <row r="1636" spans="1:4">
      <c r="A1636" s="90">
        <v>94058</v>
      </c>
      <c r="B1636" s="157" t="s">
        <v>1861</v>
      </c>
      <c r="C1636" s="91" t="s">
        <v>28</v>
      </c>
      <c r="D1636" s="90">
        <v>29.44</v>
      </c>
    </row>
    <row r="1637" spans="1:4">
      <c r="A1637" s="90">
        <v>94059</v>
      </c>
      <c r="B1637" s="157" t="s">
        <v>1862</v>
      </c>
      <c r="C1637" s="91" t="s">
        <v>28</v>
      </c>
      <c r="D1637" s="90">
        <v>19.72</v>
      </c>
    </row>
    <row r="1638" spans="1:4">
      <c r="A1638" s="90">
        <v>94060</v>
      </c>
      <c r="B1638" s="157" t="s">
        <v>1863</v>
      </c>
      <c r="C1638" s="91" t="s">
        <v>28</v>
      </c>
      <c r="D1638" s="90">
        <v>27.1</v>
      </c>
    </row>
    <row r="1639" spans="1:4">
      <c r="A1639" s="90">
        <v>83770</v>
      </c>
      <c r="B1639" s="157" t="s">
        <v>1864</v>
      </c>
      <c r="C1639" s="91" t="s">
        <v>28</v>
      </c>
      <c r="D1639" s="90">
        <v>137.74</v>
      </c>
    </row>
    <row r="1640" spans="1:4">
      <c r="A1640" s="90">
        <v>73301</v>
      </c>
      <c r="B1640" s="157" t="s">
        <v>1865</v>
      </c>
      <c r="C1640" s="91" t="s">
        <v>29</v>
      </c>
      <c r="D1640" s="90">
        <v>7.76</v>
      </c>
    </row>
    <row r="1641" spans="1:4">
      <c r="A1641" s="90">
        <v>83515</v>
      </c>
      <c r="B1641" s="157" t="s">
        <v>1866</v>
      </c>
      <c r="C1641" s="91" t="s">
        <v>29</v>
      </c>
      <c r="D1641" s="90">
        <v>15.75</v>
      </c>
    </row>
    <row r="1642" spans="1:4">
      <c r="A1642" s="90">
        <v>83516</v>
      </c>
      <c r="B1642" s="157" t="s">
        <v>1867</v>
      </c>
      <c r="C1642" s="91" t="s">
        <v>29</v>
      </c>
      <c r="D1642" s="90">
        <v>18.18</v>
      </c>
    </row>
    <row r="1643" spans="1:4">
      <c r="A1643" s="90">
        <v>72144</v>
      </c>
      <c r="B1643" s="157" t="s">
        <v>1868</v>
      </c>
      <c r="C1643" s="91" t="s">
        <v>243</v>
      </c>
      <c r="D1643" s="90">
        <v>65.53</v>
      </c>
    </row>
    <row r="1644" spans="1:4">
      <c r="A1644" s="159" t="s">
        <v>311</v>
      </c>
      <c r="B1644" s="157" t="s">
        <v>1869</v>
      </c>
      <c r="C1644" s="91" t="s">
        <v>243</v>
      </c>
      <c r="D1644" s="90">
        <v>634.19000000000005</v>
      </c>
    </row>
    <row r="1645" spans="1:4">
      <c r="A1645" s="159" t="s">
        <v>312</v>
      </c>
      <c r="B1645" s="157" t="s">
        <v>1870</v>
      </c>
      <c r="C1645" s="91" t="s">
        <v>243</v>
      </c>
      <c r="D1645" s="90">
        <v>863.9</v>
      </c>
    </row>
    <row r="1646" spans="1:4">
      <c r="A1646" s="90">
        <v>84874</v>
      </c>
      <c r="B1646" s="157" t="s">
        <v>1871</v>
      </c>
      <c r="C1646" s="91" t="s">
        <v>243</v>
      </c>
      <c r="D1646" s="90">
        <v>215.27</v>
      </c>
    </row>
    <row r="1647" spans="1:4">
      <c r="A1647" s="90">
        <v>84876</v>
      </c>
      <c r="B1647" s="157" t="s">
        <v>1872</v>
      </c>
      <c r="C1647" s="91" t="s">
        <v>28</v>
      </c>
      <c r="D1647" s="90">
        <v>754.45</v>
      </c>
    </row>
    <row r="1648" spans="1:4">
      <c r="A1648" s="90">
        <v>90788</v>
      </c>
      <c r="B1648" s="157" t="s">
        <v>22903</v>
      </c>
      <c r="C1648" s="91" t="s">
        <v>243</v>
      </c>
      <c r="D1648" s="90">
        <v>376.15</v>
      </c>
    </row>
    <row r="1649" spans="1:4">
      <c r="A1649" s="90">
        <v>90789</v>
      </c>
      <c r="B1649" s="157" t="s">
        <v>22904</v>
      </c>
      <c r="C1649" s="91" t="s">
        <v>243</v>
      </c>
      <c r="D1649" s="90">
        <v>388.66</v>
      </c>
    </row>
    <row r="1650" spans="1:4">
      <c r="A1650" s="90">
        <v>90790</v>
      </c>
      <c r="B1650" s="157" t="s">
        <v>22905</v>
      </c>
      <c r="C1650" s="91" t="s">
        <v>243</v>
      </c>
      <c r="D1650" s="90">
        <v>391.99</v>
      </c>
    </row>
    <row r="1651" spans="1:4">
      <c r="A1651" s="90">
        <v>90791</v>
      </c>
      <c r="B1651" s="157" t="s">
        <v>22906</v>
      </c>
      <c r="C1651" s="91" t="s">
        <v>243</v>
      </c>
      <c r="D1651" s="90">
        <v>419.27</v>
      </c>
    </row>
    <row r="1652" spans="1:4">
      <c r="A1652" s="90">
        <v>90792</v>
      </c>
      <c r="B1652" s="157" t="s">
        <v>22907</v>
      </c>
      <c r="C1652" s="91" t="s">
        <v>243</v>
      </c>
      <c r="D1652" s="90">
        <v>439.62</v>
      </c>
    </row>
    <row r="1653" spans="1:4">
      <c r="A1653" s="90">
        <v>90793</v>
      </c>
      <c r="B1653" s="157" t="s">
        <v>22908</v>
      </c>
      <c r="C1653" s="91" t="s">
        <v>243</v>
      </c>
      <c r="D1653" s="90">
        <v>452.07</v>
      </c>
    </row>
    <row r="1654" spans="1:4">
      <c r="A1654" s="90">
        <v>90800</v>
      </c>
      <c r="B1654" s="157" t="s">
        <v>1873</v>
      </c>
      <c r="C1654" s="91" t="s">
        <v>243</v>
      </c>
      <c r="D1654" s="90">
        <v>155.29</v>
      </c>
    </row>
    <row r="1655" spans="1:4">
      <c r="A1655" s="90">
        <v>90801</v>
      </c>
      <c r="B1655" s="157" t="s">
        <v>1874</v>
      </c>
      <c r="C1655" s="91" t="s">
        <v>243</v>
      </c>
      <c r="D1655" s="90">
        <v>161.15</v>
      </c>
    </row>
    <row r="1656" spans="1:4">
      <c r="A1656" s="90">
        <v>90802</v>
      </c>
      <c r="B1656" s="157" t="s">
        <v>1875</v>
      </c>
      <c r="C1656" s="91" t="s">
        <v>243</v>
      </c>
      <c r="D1656" s="90">
        <v>167.04</v>
      </c>
    </row>
    <row r="1657" spans="1:4">
      <c r="A1657" s="90">
        <v>90803</v>
      </c>
      <c r="B1657" s="157" t="s">
        <v>1876</v>
      </c>
      <c r="C1657" s="91" t="s">
        <v>243</v>
      </c>
      <c r="D1657" s="90">
        <v>172.9</v>
      </c>
    </row>
    <row r="1658" spans="1:4">
      <c r="A1658" s="90">
        <v>90804</v>
      </c>
      <c r="B1658" s="157" t="s">
        <v>1877</v>
      </c>
      <c r="C1658" s="91" t="s">
        <v>243</v>
      </c>
      <c r="D1658" s="90">
        <v>208.36</v>
      </c>
    </row>
    <row r="1659" spans="1:4">
      <c r="A1659" s="90">
        <v>90805</v>
      </c>
      <c r="B1659" s="157" t="s">
        <v>1878</v>
      </c>
      <c r="C1659" s="91" t="s">
        <v>243</v>
      </c>
      <c r="D1659" s="90">
        <v>53.07</v>
      </c>
    </row>
    <row r="1660" spans="1:4">
      <c r="A1660" s="90">
        <v>90806</v>
      </c>
      <c r="B1660" s="157" t="s">
        <v>1879</v>
      </c>
      <c r="C1660" s="91" t="s">
        <v>243</v>
      </c>
      <c r="D1660" s="90">
        <v>218.72</v>
      </c>
    </row>
    <row r="1661" spans="1:4">
      <c r="A1661" s="90">
        <v>90807</v>
      </c>
      <c r="B1661" s="157" t="s">
        <v>1880</v>
      </c>
      <c r="C1661" s="91" t="s">
        <v>243</v>
      </c>
      <c r="D1661" s="90">
        <v>57.57</v>
      </c>
    </row>
    <row r="1662" spans="1:4">
      <c r="A1662" s="90">
        <v>90816</v>
      </c>
      <c r="B1662" s="157" t="s">
        <v>1881</v>
      </c>
      <c r="C1662" s="91" t="s">
        <v>243</v>
      </c>
      <c r="D1662" s="90">
        <v>229.11</v>
      </c>
    </row>
    <row r="1663" spans="1:4">
      <c r="A1663" s="90">
        <v>90817</v>
      </c>
      <c r="B1663" s="157" t="s">
        <v>1882</v>
      </c>
      <c r="C1663" s="91" t="s">
        <v>243</v>
      </c>
      <c r="D1663" s="90">
        <v>62.07</v>
      </c>
    </row>
    <row r="1664" spans="1:4">
      <c r="A1664" s="90">
        <v>90818</v>
      </c>
      <c r="B1664" s="157" t="s">
        <v>1883</v>
      </c>
      <c r="C1664" s="91" t="s">
        <v>243</v>
      </c>
      <c r="D1664" s="90">
        <v>239.51</v>
      </c>
    </row>
    <row r="1665" spans="1:4">
      <c r="A1665" s="90">
        <v>90819</v>
      </c>
      <c r="B1665" s="157" t="s">
        <v>1884</v>
      </c>
      <c r="C1665" s="91" t="s">
        <v>243</v>
      </c>
      <c r="D1665" s="90">
        <v>66.61</v>
      </c>
    </row>
    <row r="1666" spans="1:4">
      <c r="A1666" s="90">
        <v>90820</v>
      </c>
      <c r="B1666" s="157" t="s">
        <v>1885</v>
      </c>
      <c r="C1666" s="91" t="s">
        <v>243</v>
      </c>
      <c r="D1666" s="90">
        <v>308.57</v>
      </c>
    </row>
    <row r="1667" spans="1:4">
      <c r="A1667" s="90">
        <v>90821</v>
      </c>
      <c r="B1667" s="157" t="s">
        <v>1886</v>
      </c>
      <c r="C1667" s="91" t="s">
        <v>243</v>
      </c>
      <c r="D1667" s="90">
        <v>330.97</v>
      </c>
    </row>
    <row r="1668" spans="1:4">
      <c r="A1668" s="90">
        <v>90822</v>
      </c>
      <c r="B1668" s="157" t="s">
        <v>1887</v>
      </c>
      <c r="C1668" s="91" t="s">
        <v>243</v>
      </c>
      <c r="D1668" s="90">
        <v>327.61</v>
      </c>
    </row>
    <row r="1669" spans="1:4">
      <c r="A1669" s="90">
        <v>90823</v>
      </c>
      <c r="B1669" s="157" t="s">
        <v>1888</v>
      </c>
      <c r="C1669" s="91" t="s">
        <v>243</v>
      </c>
      <c r="D1669" s="90">
        <v>341.74</v>
      </c>
    </row>
    <row r="1670" spans="1:4">
      <c r="A1670" s="90">
        <v>90826</v>
      </c>
      <c r="B1670" s="157" t="s">
        <v>1889</v>
      </c>
      <c r="C1670" s="91" t="s">
        <v>243</v>
      </c>
      <c r="D1670" s="90">
        <v>23.66</v>
      </c>
    </row>
    <row r="1671" spans="1:4">
      <c r="A1671" s="90">
        <v>90827</v>
      </c>
      <c r="B1671" s="157" t="s">
        <v>1890</v>
      </c>
      <c r="C1671" s="91" t="s">
        <v>243</v>
      </c>
      <c r="D1671" s="90">
        <v>24.83</v>
      </c>
    </row>
    <row r="1672" spans="1:4">
      <c r="A1672" s="90">
        <v>90828</v>
      </c>
      <c r="B1672" s="157" t="s">
        <v>1891</v>
      </c>
      <c r="C1672" s="91" t="s">
        <v>243</v>
      </c>
      <c r="D1672" s="90">
        <v>26</v>
      </c>
    </row>
    <row r="1673" spans="1:4">
      <c r="A1673" s="90">
        <v>90829</v>
      </c>
      <c r="B1673" s="157" t="s">
        <v>1892</v>
      </c>
      <c r="C1673" s="91" t="s">
        <v>243</v>
      </c>
      <c r="D1673" s="90">
        <v>27.2</v>
      </c>
    </row>
    <row r="1674" spans="1:4">
      <c r="A1674" s="90">
        <v>90830</v>
      </c>
      <c r="B1674" s="157" t="s">
        <v>1893</v>
      </c>
      <c r="C1674" s="91" t="s">
        <v>243</v>
      </c>
      <c r="D1674" s="90">
        <v>77.290000000000006</v>
      </c>
    </row>
    <row r="1675" spans="1:4">
      <c r="A1675" s="90">
        <v>90831</v>
      </c>
      <c r="B1675" s="157" t="s">
        <v>1894</v>
      </c>
      <c r="C1675" s="91" t="s">
        <v>243</v>
      </c>
      <c r="D1675" s="90">
        <v>60.55</v>
      </c>
    </row>
    <row r="1676" spans="1:4">
      <c r="A1676" s="90">
        <v>90841</v>
      </c>
      <c r="B1676" s="157" t="s">
        <v>1895</v>
      </c>
      <c r="C1676" s="91" t="s">
        <v>243</v>
      </c>
      <c r="D1676" s="90">
        <v>624.79999999999995</v>
      </c>
    </row>
    <row r="1677" spans="1:4">
      <c r="A1677" s="90">
        <v>90842</v>
      </c>
      <c r="B1677" s="157" t="s">
        <v>1896</v>
      </c>
      <c r="C1677" s="91" t="s">
        <v>243</v>
      </c>
      <c r="D1677" s="90">
        <v>665.15</v>
      </c>
    </row>
    <row r="1678" spans="1:4">
      <c r="A1678" s="90">
        <v>90843</v>
      </c>
      <c r="B1678" s="157" t="s">
        <v>1897</v>
      </c>
      <c r="C1678" s="91" t="s">
        <v>243</v>
      </c>
      <c r="D1678" s="90">
        <v>686.01</v>
      </c>
    </row>
    <row r="1679" spans="1:4">
      <c r="A1679" s="90">
        <v>90844</v>
      </c>
      <c r="B1679" s="157" t="s">
        <v>1898</v>
      </c>
      <c r="C1679" s="91" t="s">
        <v>243</v>
      </c>
      <c r="D1679" s="90">
        <v>712.94</v>
      </c>
    </row>
    <row r="1680" spans="1:4">
      <c r="A1680" s="90">
        <v>90847</v>
      </c>
      <c r="B1680" s="157" t="s">
        <v>1899</v>
      </c>
      <c r="C1680" s="91" t="s">
        <v>243</v>
      </c>
      <c r="D1680" s="90">
        <v>564.25</v>
      </c>
    </row>
    <row r="1681" spans="1:4">
      <c r="A1681" s="90">
        <v>90848</v>
      </c>
      <c r="B1681" s="157" t="s">
        <v>1900</v>
      </c>
      <c r="C1681" s="91" t="s">
        <v>243</v>
      </c>
      <c r="D1681" s="90">
        <v>599.35</v>
      </c>
    </row>
    <row r="1682" spans="1:4">
      <c r="A1682" s="90">
        <v>90849</v>
      </c>
      <c r="B1682" s="157" t="s">
        <v>1901</v>
      </c>
      <c r="C1682" s="91" t="s">
        <v>243</v>
      </c>
      <c r="D1682" s="90">
        <v>608.72</v>
      </c>
    </row>
    <row r="1683" spans="1:4">
      <c r="A1683" s="90">
        <v>90850</v>
      </c>
      <c r="B1683" s="157" t="s">
        <v>1902</v>
      </c>
      <c r="C1683" s="91" t="s">
        <v>243</v>
      </c>
      <c r="D1683" s="90">
        <v>635.65</v>
      </c>
    </row>
    <row r="1684" spans="1:4">
      <c r="A1684" s="90">
        <v>91009</v>
      </c>
      <c r="B1684" s="157" t="s">
        <v>1903</v>
      </c>
      <c r="C1684" s="91" t="s">
        <v>243</v>
      </c>
      <c r="D1684" s="90">
        <v>314.62</v>
      </c>
    </row>
    <row r="1685" spans="1:4">
      <c r="A1685" s="90">
        <v>91010</v>
      </c>
      <c r="B1685" s="157" t="s">
        <v>1904</v>
      </c>
      <c r="C1685" s="91" t="s">
        <v>243</v>
      </c>
      <c r="D1685" s="90">
        <v>264.66000000000003</v>
      </c>
    </row>
    <row r="1686" spans="1:4">
      <c r="A1686" s="90">
        <v>91011</v>
      </c>
      <c r="B1686" s="157" t="s">
        <v>1905</v>
      </c>
      <c r="C1686" s="91" t="s">
        <v>243</v>
      </c>
      <c r="D1686" s="90">
        <v>350.27</v>
      </c>
    </row>
    <row r="1687" spans="1:4">
      <c r="A1687" s="90">
        <v>91012</v>
      </c>
      <c r="B1687" s="157" t="s">
        <v>1906</v>
      </c>
      <c r="C1687" s="91" t="s">
        <v>243</v>
      </c>
      <c r="D1687" s="90">
        <v>337.09</v>
      </c>
    </row>
    <row r="1688" spans="1:4">
      <c r="A1688" s="90">
        <v>91013</v>
      </c>
      <c r="B1688" s="157" t="s">
        <v>1907</v>
      </c>
      <c r="C1688" s="91" t="s">
        <v>243</v>
      </c>
      <c r="D1688" s="90">
        <v>570.29999999999995</v>
      </c>
    </row>
    <row r="1689" spans="1:4">
      <c r="A1689" s="90">
        <v>91014</v>
      </c>
      <c r="B1689" s="157" t="s">
        <v>1908</v>
      </c>
      <c r="C1689" s="91" t="s">
        <v>243</v>
      </c>
      <c r="D1689" s="90">
        <v>533.04</v>
      </c>
    </row>
    <row r="1690" spans="1:4">
      <c r="A1690" s="90">
        <v>91015</v>
      </c>
      <c r="B1690" s="157" t="s">
        <v>1909</v>
      </c>
      <c r="C1690" s="91" t="s">
        <v>243</v>
      </c>
      <c r="D1690" s="90">
        <v>631.38</v>
      </c>
    </row>
    <row r="1691" spans="1:4">
      <c r="A1691" s="90">
        <v>91016</v>
      </c>
      <c r="B1691" s="157" t="s">
        <v>1910</v>
      </c>
      <c r="C1691" s="91" t="s">
        <v>243</v>
      </c>
      <c r="D1691" s="90">
        <v>631</v>
      </c>
    </row>
    <row r="1692" spans="1:4">
      <c r="A1692" s="90">
        <v>91286</v>
      </c>
      <c r="B1692" s="157" t="s">
        <v>1911</v>
      </c>
      <c r="C1692" s="91" t="s">
        <v>243</v>
      </c>
      <c r="D1692" s="90">
        <v>122.06</v>
      </c>
    </row>
    <row r="1693" spans="1:4">
      <c r="A1693" s="90">
        <v>91287</v>
      </c>
      <c r="B1693" s="157" t="s">
        <v>1912</v>
      </c>
      <c r="C1693" s="91" t="s">
        <v>243</v>
      </c>
      <c r="D1693" s="90">
        <v>127.92</v>
      </c>
    </row>
    <row r="1694" spans="1:4">
      <c r="A1694" s="90">
        <v>91288</v>
      </c>
      <c r="B1694" s="157" t="s">
        <v>1913</v>
      </c>
      <c r="C1694" s="91" t="s">
        <v>243</v>
      </c>
      <c r="D1694" s="90">
        <v>133.81</v>
      </c>
    </row>
    <row r="1695" spans="1:4">
      <c r="A1695" s="90">
        <v>91290</v>
      </c>
      <c r="B1695" s="157" t="s">
        <v>1914</v>
      </c>
      <c r="C1695" s="91" t="s">
        <v>243</v>
      </c>
      <c r="D1695" s="90">
        <v>139.66999999999999</v>
      </c>
    </row>
    <row r="1696" spans="1:4">
      <c r="A1696" s="90">
        <v>91291</v>
      </c>
      <c r="B1696" s="157" t="s">
        <v>1915</v>
      </c>
      <c r="C1696" s="91" t="s">
        <v>243</v>
      </c>
      <c r="D1696" s="90">
        <v>175.13</v>
      </c>
    </row>
    <row r="1697" spans="1:4">
      <c r="A1697" s="90">
        <v>91292</v>
      </c>
      <c r="B1697" s="157" t="s">
        <v>1916</v>
      </c>
      <c r="C1697" s="91" t="s">
        <v>243</v>
      </c>
      <c r="D1697" s="90">
        <v>185.49</v>
      </c>
    </row>
    <row r="1698" spans="1:4">
      <c r="A1698" s="90">
        <v>91293</v>
      </c>
      <c r="B1698" s="157" t="s">
        <v>1917</v>
      </c>
      <c r="C1698" s="91" t="s">
        <v>243</v>
      </c>
      <c r="D1698" s="90">
        <v>195.88</v>
      </c>
    </row>
    <row r="1699" spans="1:4">
      <c r="A1699" s="90">
        <v>91294</v>
      </c>
      <c r="B1699" s="157" t="s">
        <v>1918</v>
      </c>
      <c r="C1699" s="91" t="s">
        <v>243</v>
      </c>
      <c r="D1699" s="90">
        <v>206.28</v>
      </c>
    </row>
    <row r="1700" spans="1:4">
      <c r="A1700" s="90">
        <v>91295</v>
      </c>
      <c r="B1700" s="157" t="s">
        <v>1919</v>
      </c>
      <c r="C1700" s="91" t="s">
        <v>243</v>
      </c>
      <c r="D1700" s="90">
        <v>298.37</v>
      </c>
    </row>
    <row r="1701" spans="1:4">
      <c r="A1701" s="90">
        <v>91296</v>
      </c>
      <c r="B1701" s="157" t="s">
        <v>1920</v>
      </c>
      <c r="C1701" s="91" t="s">
        <v>243</v>
      </c>
      <c r="D1701" s="90">
        <v>313.29000000000002</v>
      </c>
    </row>
    <row r="1702" spans="1:4">
      <c r="A1702" s="90">
        <v>91297</v>
      </c>
      <c r="B1702" s="157" t="s">
        <v>1921</v>
      </c>
      <c r="C1702" s="91" t="s">
        <v>243</v>
      </c>
      <c r="D1702" s="90">
        <v>351.93</v>
      </c>
    </row>
    <row r="1703" spans="1:4">
      <c r="A1703" s="90">
        <v>91298</v>
      </c>
      <c r="B1703" s="157" t="s">
        <v>1922</v>
      </c>
      <c r="C1703" s="91" t="s">
        <v>243</v>
      </c>
      <c r="D1703" s="90">
        <v>726.99</v>
      </c>
    </row>
    <row r="1704" spans="1:4">
      <c r="A1704" s="90">
        <v>91299</v>
      </c>
      <c r="B1704" s="157" t="s">
        <v>1923</v>
      </c>
      <c r="C1704" s="91" t="s">
        <v>243</v>
      </c>
      <c r="D1704" s="90">
        <v>992.82</v>
      </c>
    </row>
    <row r="1705" spans="1:4">
      <c r="A1705" s="90">
        <v>91300</v>
      </c>
      <c r="B1705" s="157" t="s">
        <v>1924</v>
      </c>
      <c r="C1705" s="91" t="s">
        <v>243</v>
      </c>
      <c r="D1705" s="90">
        <v>19.8</v>
      </c>
    </row>
    <row r="1706" spans="1:4">
      <c r="A1706" s="90">
        <v>91301</v>
      </c>
      <c r="B1706" s="157" t="s">
        <v>1925</v>
      </c>
      <c r="C1706" s="91" t="s">
        <v>243</v>
      </c>
      <c r="D1706" s="90">
        <v>20.89</v>
      </c>
    </row>
    <row r="1707" spans="1:4">
      <c r="A1707" s="90">
        <v>91302</v>
      </c>
      <c r="B1707" s="157" t="s">
        <v>1926</v>
      </c>
      <c r="C1707" s="91" t="s">
        <v>243</v>
      </c>
      <c r="D1707" s="90">
        <v>22</v>
      </c>
    </row>
    <row r="1708" spans="1:4">
      <c r="A1708" s="90">
        <v>91303</v>
      </c>
      <c r="B1708" s="157" t="s">
        <v>1927</v>
      </c>
      <c r="C1708" s="91" t="s">
        <v>243</v>
      </c>
      <c r="D1708" s="90">
        <v>23.13</v>
      </c>
    </row>
    <row r="1709" spans="1:4">
      <c r="A1709" s="90">
        <v>91304</v>
      </c>
      <c r="B1709" s="157" t="s">
        <v>1928</v>
      </c>
      <c r="C1709" s="91" t="s">
        <v>243</v>
      </c>
      <c r="D1709" s="90">
        <v>58.94</v>
      </c>
    </row>
    <row r="1710" spans="1:4">
      <c r="A1710" s="90">
        <v>91305</v>
      </c>
      <c r="B1710" s="157" t="s">
        <v>1929</v>
      </c>
      <c r="C1710" s="91" t="s">
        <v>243</v>
      </c>
      <c r="D1710" s="90">
        <v>44.51</v>
      </c>
    </row>
    <row r="1711" spans="1:4">
      <c r="A1711" s="90">
        <v>91306</v>
      </c>
      <c r="B1711" s="157" t="s">
        <v>1930</v>
      </c>
      <c r="C1711" s="91" t="s">
        <v>243</v>
      </c>
      <c r="D1711" s="90">
        <v>65.8</v>
      </c>
    </row>
    <row r="1712" spans="1:4">
      <c r="A1712" s="90">
        <v>91307</v>
      </c>
      <c r="B1712" s="157" t="s">
        <v>1931</v>
      </c>
      <c r="C1712" s="91" t="s">
        <v>243</v>
      </c>
      <c r="D1712" s="90">
        <v>46.66</v>
      </c>
    </row>
    <row r="1713" spans="1:4">
      <c r="A1713" s="90">
        <v>91312</v>
      </c>
      <c r="B1713" s="157" t="s">
        <v>1932</v>
      </c>
      <c r="C1713" s="91" t="s">
        <v>243</v>
      </c>
      <c r="D1713" s="90">
        <v>567.80999999999995</v>
      </c>
    </row>
    <row r="1714" spans="1:4">
      <c r="A1714" s="90">
        <v>91313</v>
      </c>
      <c r="B1714" s="157" t="s">
        <v>1933</v>
      </c>
      <c r="C1714" s="91" t="s">
        <v>243</v>
      </c>
      <c r="D1714" s="90">
        <v>604.9</v>
      </c>
    </row>
    <row r="1715" spans="1:4">
      <c r="A1715" s="90">
        <v>91314</v>
      </c>
      <c r="B1715" s="157" t="s">
        <v>1934</v>
      </c>
      <c r="C1715" s="91" t="s">
        <v>243</v>
      </c>
      <c r="D1715" s="90">
        <v>626.42999999999995</v>
      </c>
    </row>
    <row r="1716" spans="1:4">
      <c r="A1716" s="90">
        <v>91315</v>
      </c>
      <c r="B1716" s="157" t="s">
        <v>1935</v>
      </c>
      <c r="C1716" s="91" t="s">
        <v>243</v>
      </c>
      <c r="D1716" s="90">
        <v>653.22</v>
      </c>
    </row>
    <row r="1717" spans="1:4">
      <c r="A1717" s="90">
        <v>91318</v>
      </c>
      <c r="B1717" s="157" t="s">
        <v>1936</v>
      </c>
      <c r="C1717" s="91" t="s">
        <v>243</v>
      </c>
      <c r="D1717" s="90">
        <v>523.29999999999995</v>
      </c>
    </row>
    <row r="1718" spans="1:4">
      <c r="A1718" s="90">
        <v>91319</v>
      </c>
      <c r="B1718" s="157" t="s">
        <v>1937</v>
      </c>
      <c r="C1718" s="91" t="s">
        <v>243</v>
      </c>
      <c r="D1718" s="90">
        <v>558.24</v>
      </c>
    </row>
    <row r="1719" spans="1:4">
      <c r="A1719" s="90">
        <v>91320</v>
      </c>
      <c r="B1719" s="157" t="s">
        <v>1938</v>
      </c>
      <c r="C1719" s="91" t="s">
        <v>243</v>
      </c>
      <c r="D1719" s="90">
        <v>567.49</v>
      </c>
    </row>
    <row r="1720" spans="1:4">
      <c r="A1720" s="90">
        <v>91321</v>
      </c>
      <c r="B1720" s="157" t="s">
        <v>1939</v>
      </c>
      <c r="C1720" s="91" t="s">
        <v>243</v>
      </c>
      <c r="D1720" s="90">
        <v>594.28</v>
      </c>
    </row>
    <row r="1721" spans="1:4">
      <c r="A1721" s="90">
        <v>91324</v>
      </c>
      <c r="B1721" s="157" t="s">
        <v>1940</v>
      </c>
      <c r="C1721" s="91" t="s">
        <v>243</v>
      </c>
      <c r="D1721" s="90">
        <v>529.35</v>
      </c>
    </row>
    <row r="1722" spans="1:4">
      <c r="A1722" s="90">
        <v>91325</v>
      </c>
      <c r="B1722" s="157" t="s">
        <v>1941</v>
      </c>
      <c r="C1722" s="91" t="s">
        <v>243</v>
      </c>
      <c r="D1722" s="90">
        <v>491.93</v>
      </c>
    </row>
    <row r="1723" spans="1:4">
      <c r="A1723" s="90">
        <v>91326</v>
      </c>
      <c r="B1723" s="157" t="s">
        <v>1942</v>
      </c>
      <c r="C1723" s="91" t="s">
        <v>243</v>
      </c>
      <c r="D1723" s="90">
        <v>590.15</v>
      </c>
    </row>
    <row r="1724" spans="1:4">
      <c r="A1724" s="90">
        <v>91327</v>
      </c>
      <c r="B1724" s="157" t="s">
        <v>1943</v>
      </c>
      <c r="C1724" s="91" t="s">
        <v>243</v>
      </c>
      <c r="D1724" s="90">
        <v>589.63</v>
      </c>
    </row>
    <row r="1725" spans="1:4">
      <c r="A1725" s="90">
        <v>91328</v>
      </c>
      <c r="B1725" s="157" t="s">
        <v>1944</v>
      </c>
      <c r="C1725" s="91" t="s">
        <v>243</v>
      </c>
      <c r="D1725" s="90">
        <v>554.04999999999995</v>
      </c>
    </row>
    <row r="1726" spans="1:4">
      <c r="A1726" s="90">
        <v>91329</v>
      </c>
      <c r="B1726" s="157" t="s">
        <v>1945</v>
      </c>
      <c r="C1726" s="91" t="s">
        <v>243</v>
      </c>
      <c r="D1726" s="90">
        <v>513.1</v>
      </c>
    </row>
    <row r="1727" spans="1:4">
      <c r="A1727" s="90">
        <v>91330</v>
      </c>
      <c r="B1727" s="157" t="s">
        <v>1946</v>
      </c>
      <c r="C1727" s="91" t="s">
        <v>243</v>
      </c>
      <c r="D1727" s="90">
        <v>581.66999999999996</v>
      </c>
    </row>
    <row r="1728" spans="1:4">
      <c r="A1728" s="90">
        <v>91331</v>
      </c>
      <c r="B1728" s="157" t="s">
        <v>1947</v>
      </c>
      <c r="C1728" s="91" t="s">
        <v>243</v>
      </c>
      <c r="D1728" s="90">
        <v>540.55999999999995</v>
      </c>
    </row>
    <row r="1729" spans="1:4">
      <c r="A1729" s="90">
        <v>91332</v>
      </c>
      <c r="B1729" s="157" t="s">
        <v>1948</v>
      </c>
      <c r="C1729" s="91" t="s">
        <v>243</v>
      </c>
      <c r="D1729" s="90">
        <v>633.04</v>
      </c>
    </row>
    <row r="1730" spans="1:4">
      <c r="A1730" s="90">
        <v>91333</v>
      </c>
      <c r="B1730" s="157" t="s">
        <v>1949</v>
      </c>
      <c r="C1730" s="91" t="s">
        <v>243</v>
      </c>
      <c r="D1730" s="90">
        <v>591.80999999999995</v>
      </c>
    </row>
    <row r="1731" spans="1:4">
      <c r="A1731" s="90">
        <v>91334</v>
      </c>
      <c r="B1731" s="157" t="s">
        <v>1950</v>
      </c>
      <c r="C1731" s="91" t="s">
        <v>243</v>
      </c>
      <c r="D1731" s="160">
        <v>1008.1</v>
      </c>
    </row>
    <row r="1732" spans="1:4">
      <c r="A1732" s="90">
        <v>91335</v>
      </c>
      <c r="B1732" s="157" t="s">
        <v>1951</v>
      </c>
      <c r="C1732" s="91" t="s">
        <v>243</v>
      </c>
      <c r="D1732" s="90">
        <v>966.87</v>
      </c>
    </row>
    <row r="1733" spans="1:4">
      <c r="A1733" s="90">
        <v>91336</v>
      </c>
      <c r="B1733" s="157" t="s">
        <v>1952</v>
      </c>
      <c r="C1733" s="91" t="s">
        <v>243</v>
      </c>
      <c r="D1733" s="160">
        <v>1273.93</v>
      </c>
    </row>
    <row r="1734" spans="1:4">
      <c r="A1734" s="90">
        <v>91337</v>
      </c>
      <c r="B1734" s="157" t="s">
        <v>1953</v>
      </c>
      <c r="C1734" s="91" t="s">
        <v>243</v>
      </c>
      <c r="D1734" s="160">
        <v>1232.7</v>
      </c>
    </row>
    <row r="1735" spans="1:4">
      <c r="A1735" s="159" t="s">
        <v>313</v>
      </c>
      <c r="B1735" s="157" t="s">
        <v>1954</v>
      </c>
      <c r="C1735" s="91" t="s">
        <v>243</v>
      </c>
      <c r="D1735" s="160">
        <v>1890.07</v>
      </c>
    </row>
    <row r="1736" spans="1:4">
      <c r="A1736" s="90">
        <v>84844</v>
      </c>
      <c r="B1736" s="157" t="s">
        <v>1955</v>
      </c>
      <c r="C1736" s="91" t="s">
        <v>28</v>
      </c>
      <c r="D1736" s="90">
        <v>507.91</v>
      </c>
    </row>
    <row r="1737" spans="1:4">
      <c r="A1737" s="90">
        <v>84845</v>
      </c>
      <c r="B1737" s="157" t="s">
        <v>1956</v>
      </c>
      <c r="C1737" s="91" t="s">
        <v>28</v>
      </c>
      <c r="D1737" s="90">
        <v>799.81</v>
      </c>
    </row>
    <row r="1738" spans="1:4">
      <c r="A1738" s="90">
        <v>84846</v>
      </c>
      <c r="B1738" s="157" t="s">
        <v>1957</v>
      </c>
      <c r="C1738" s="91" t="s">
        <v>28</v>
      </c>
      <c r="D1738" s="90">
        <v>809.66</v>
      </c>
    </row>
    <row r="1739" spans="1:4">
      <c r="A1739" s="90">
        <v>84847</v>
      </c>
      <c r="B1739" s="157" t="s">
        <v>1958</v>
      </c>
      <c r="C1739" s="91" t="s">
        <v>28</v>
      </c>
      <c r="D1739" s="90">
        <v>809.66</v>
      </c>
    </row>
    <row r="1740" spans="1:4">
      <c r="A1740" s="90">
        <v>84848</v>
      </c>
      <c r="B1740" s="157" t="s">
        <v>1959</v>
      </c>
      <c r="C1740" s="91" t="s">
        <v>28</v>
      </c>
      <c r="D1740" s="90">
        <v>632.91999999999996</v>
      </c>
    </row>
    <row r="1741" spans="1:4">
      <c r="A1741" s="90">
        <v>84849</v>
      </c>
      <c r="B1741" s="157" t="s">
        <v>1960</v>
      </c>
      <c r="C1741" s="91" t="s">
        <v>243</v>
      </c>
      <c r="D1741" s="90">
        <v>78.709999999999994</v>
      </c>
    </row>
    <row r="1742" spans="1:4">
      <c r="A1742" s="159" t="s">
        <v>314</v>
      </c>
      <c r="B1742" s="157" t="s">
        <v>1961</v>
      </c>
      <c r="C1742" s="91" t="s">
        <v>28</v>
      </c>
      <c r="D1742" s="90">
        <v>563.75</v>
      </c>
    </row>
    <row r="1743" spans="1:4">
      <c r="A1743" s="159" t="s">
        <v>315</v>
      </c>
      <c r="B1743" s="157" t="s">
        <v>1962</v>
      </c>
      <c r="C1743" s="91" t="s">
        <v>28</v>
      </c>
      <c r="D1743" s="90">
        <v>387.03</v>
      </c>
    </row>
    <row r="1744" spans="1:4">
      <c r="A1744" s="159" t="s">
        <v>316</v>
      </c>
      <c r="B1744" s="157" t="s">
        <v>1963</v>
      </c>
      <c r="C1744" s="91" t="s">
        <v>28</v>
      </c>
      <c r="D1744" s="90">
        <v>535.79</v>
      </c>
    </row>
    <row r="1745" spans="1:4">
      <c r="A1745" s="159" t="s">
        <v>317</v>
      </c>
      <c r="B1745" s="157" t="s">
        <v>1964</v>
      </c>
      <c r="C1745" s="91" t="s">
        <v>243</v>
      </c>
      <c r="D1745" s="90">
        <v>125.37</v>
      </c>
    </row>
    <row r="1746" spans="1:4">
      <c r="A1746" s="159" t="s">
        <v>318</v>
      </c>
      <c r="B1746" s="157" t="s">
        <v>1965</v>
      </c>
      <c r="C1746" s="91" t="s">
        <v>243</v>
      </c>
      <c r="D1746" s="90">
        <v>136.52000000000001</v>
      </c>
    </row>
    <row r="1747" spans="1:4">
      <c r="A1747" s="159" t="s">
        <v>319</v>
      </c>
      <c r="B1747" s="157" t="s">
        <v>1966</v>
      </c>
      <c r="C1747" s="91" t="s">
        <v>28</v>
      </c>
      <c r="D1747" s="90">
        <v>737.69</v>
      </c>
    </row>
    <row r="1748" spans="1:4">
      <c r="A1748" s="159" t="s">
        <v>320</v>
      </c>
      <c r="B1748" s="157" t="s">
        <v>1967</v>
      </c>
      <c r="C1748" s="91" t="s">
        <v>28</v>
      </c>
      <c r="D1748" s="90">
        <v>618.04</v>
      </c>
    </row>
    <row r="1749" spans="1:4">
      <c r="A1749" s="159" t="s">
        <v>321</v>
      </c>
      <c r="B1749" s="157" t="s">
        <v>1968</v>
      </c>
      <c r="C1749" s="91" t="s">
        <v>28</v>
      </c>
      <c r="D1749" s="90">
        <v>422.5</v>
      </c>
    </row>
    <row r="1750" spans="1:4">
      <c r="A1750" s="90">
        <v>84854</v>
      </c>
      <c r="B1750" s="157" t="s">
        <v>1969</v>
      </c>
      <c r="C1750" s="91" t="s">
        <v>32</v>
      </c>
      <c r="D1750" s="90">
        <v>29.21</v>
      </c>
    </row>
    <row r="1751" spans="1:4">
      <c r="A1751" s="90">
        <v>94559</v>
      </c>
      <c r="B1751" s="157" t="s">
        <v>1970</v>
      </c>
      <c r="C1751" s="91" t="s">
        <v>28</v>
      </c>
      <c r="D1751" s="90">
        <v>561.61</v>
      </c>
    </row>
    <row r="1752" spans="1:4">
      <c r="A1752" s="90">
        <v>94560</v>
      </c>
      <c r="B1752" s="157" t="s">
        <v>1971</v>
      </c>
      <c r="C1752" s="91" t="s">
        <v>28</v>
      </c>
      <c r="D1752" s="90">
        <v>515.67999999999995</v>
      </c>
    </row>
    <row r="1753" spans="1:4">
      <c r="A1753" s="90">
        <v>94562</v>
      </c>
      <c r="B1753" s="157" t="s">
        <v>1972</v>
      </c>
      <c r="C1753" s="91" t="s">
        <v>28</v>
      </c>
      <c r="D1753" s="90">
        <v>541.16</v>
      </c>
    </row>
    <row r="1754" spans="1:4">
      <c r="A1754" s="90">
        <v>94563</v>
      </c>
      <c r="B1754" s="157" t="s">
        <v>1973</v>
      </c>
      <c r="C1754" s="91" t="s">
        <v>28</v>
      </c>
      <c r="D1754" s="90">
        <v>680.8</v>
      </c>
    </row>
    <row r="1755" spans="1:4">
      <c r="A1755" s="90">
        <v>94564</v>
      </c>
      <c r="B1755" s="157" t="s">
        <v>1974</v>
      </c>
      <c r="C1755" s="91" t="s">
        <v>28</v>
      </c>
      <c r="D1755" s="90">
        <v>515.4</v>
      </c>
    </row>
    <row r="1756" spans="1:4">
      <c r="A1756" s="90">
        <v>94565</v>
      </c>
      <c r="B1756" s="157" t="s">
        <v>1975</v>
      </c>
      <c r="C1756" s="91" t="s">
        <v>28</v>
      </c>
      <c r="D1756" s="90">
        <v>500.28</v>
      </c>
    </row>
    <row r="1757" spans="1:4">
      <c r="A1757" s="90">
        <v>94567</v>
      </c>
      <c r="B1757" s="157" t="s">
        <v>1976</v>
      </c>
      <c r="C1757" s="91" t="s">
        <v>28</v>
      </c>
      <c r="D1757" s="90">
        <v>520.80999999999995</v>
      </c>
    </row>
    <row r="1758" spans="1:4">
      <c r="A1758" s="90">
        <v>94568</v>
      </c>
      <c r="B1758" s="157" t="s">
        <v>1977</v>
      </c>
      <c r="C1758" s="91" t="s">
        <v>28</v>
      </c>
      <c r="D1758" s="90">
        <v>656.9</v>
      </c>
    </row>
    <row r="1759" spans="1:4">
      <c r="A1759" s="159" t="s">
        <v>322</v>
      </c>
      <c r="B1759" s="157" t="s">
        <v>1978</v>
      </c>
      <c r="C1759" s="91" t="s">
        <v>28</v>
      </c>
      <c r="D1759" s="90">
        <v>262.37</v>
      </c>
    </row>
    <row r="1760" spans="1:4">
      <c r="A1760" s="90">
        <v>73631</v>
      </c>
      <c r="B1760" s="157" t="s">
        <v>1979</v>
      </c>
      <c r="C1760" s="91" t="s">
        <v>28</v>
      </c>
      <c r="D1760" s="90">
        <v>313.16000000000003</v>
      </c>
    </row>
    <row r="1761" spans="1:4">
      <c r="A1761" s="159" t="s">
        <v>323</v>
      </c>
      <c r="B1761" s="157" t="s">
        <v>1980</v>
      </c>
      <c r="C1761" s="91" t="s">
        <v>32</v>
      </c>
      <c r="D1761" s="90">
        <v>313.20999999999998</v>
      </c>
    </row>
    <row r="1762" spans="1:4">
      <c r="A1762" s="90">
        <v>73665</v>
      </c>
      <c r="B1762" s="157" t="s">
        <v>1981</v>
      </c>
      <c r="C1762" s="91" t="s">
        <v>32</v>
      </c>
      <c r="D1762" s="90">
        <v>56.49</v>
      </c>
    </row>
    <row r="1763" spans="1:4">
      <c r="A1763" s="159" t="s">
        <v>324</v>
      </c>
      <c r="B1763" s="157" t="s">
        <v>1982</v>
      </c>
      <c r="C1763" s="91" t="s">
        <v>32</v>
      </c>
      <c r="D1763" s="90">
        <v>102.83</v>
      </c>
    </row>
    <row r="1764" spans="1:4">
      <c r="A1764" s="159" t="s">
        <v>325</v>
      </c>
      <c r="B1764" s="157" t="s">
        <v>1983</v>
      </c>
      <c r="C1764" s="91" t="s">
        <v>32</v>
      </c>
      <c r="D1764" s="90">
        <v>73.34</v>
      </c>
    </row>
    <row r="1765" spans="1:4">
      <c r="A1765" s="159" t="s">
        <v>326</v>
      </c>
      <c r="B1765" s="157" t="s">
        <v>1984</v>
      </c>
      <c r="C1765" s="91" t="s">
        <v>32</v>
      </c>
      <c r="D1765" s="90">
        <v>231.88</v>
      </c>
    </row>
    <row r="1766" spans="1:4">
      <c r="A1766" s="90">
        <v>84862</v>
      </c>
      <c r="B1766" s="157" t="s">
        <v>1985</v>
      </c>
      <c r="C1766" s="91" t="s">
        <v>32</v>
      </c>
      <c r="D1766" s="90">
        <v>214.31</v>
      </c>
    </row>
    <row r="1767" spans="1:4">
      <c r="A1767" s="90">
        <v>68050</v>
      </c>
      <c r="B1767" s="157" t="s">
        <v>1986</v>
      </c>
      <c r="C1767" s="91" t="s">
        <v>28</v>
      </c>
      <c r="D1767" s="90">
        <v>354.89</v>
      </c>
    </row>
    <row r="1768" spans="1:4">
      <c r="A1768" s="90">
        <v>90838</v>
      </c>
      <c r="B1768" s="157" t="s">
        <v>1987</v>
      </c>
      <c r="C1768" s="91" t="s">
        <v>243</v>
      </c>
      <c r="D1768" s="160">
        <v>1095.43</v>
      </c>
    </row>
    <row r="1769" spans="1:4">
      <c r="A1769" s="90">
        <v>91338</v>
      </c>
      <c r="B1769" s="157" t="s">
        <v>22909</v>
      </c>
      <c r="C1769" s="91" t="s">
        <v>28</v>
      </c>
      <c r="D1769" s="90">
        <v>575.45000000000005</v>
      </c>
    </row>
    <row r="1770" spans="1:4">
      <c r="A1770" s="90">
        <v>91341</v>
      </c>
      <c r="B1770" s="157" t="s">
        <v>1988</v>
      </c>
      <c r="C1770" s="91" t="s">
        <v>28</v>
      </c>
      <c r="D1770" s="90">
        <v>425.74</v>
      </c>
    </row>
    <row r="1771" spans="1:4">
      <c r="A1771" s="90">
        <v>94805</v>
      </c>
      <c r="B1771" s="157" t="s">
        <v>1989</v>
      </c>
      <c r="C1771" s="91" t="s">
        <v>243</v>
      </c>
      <c r="D1771" s="90">
        <v>667.91</v>
      </c>
    </row>
    <row r="1772" spans="1:4">
      <c r="A1772" s="90">
        <v>94806</v>
      </c>
      <c r="B1772" s="157" t="s">
        <v>1990</v>
      </c>
      <c r="C1772" s="91" t="s">
        <v>243</v>
      </c>
      <c r="D1772" s="90">
        <v>519.46</v>
      </c>
    </row>
    <row r="1773" spans="1:4">
      <c r="A1773" s="90">
        <v>94807</v>
      </c>
      <c r="B1773" s="157" t="s">
        <v>1991</v>
      </c>
      <c r="C1773" s="91" t="s">
        <v>243</v>
      </c>
      <c r="D1773" s="90">
        <v>626.53</v>
      </c>
    </row>
    <row r="1774" spans="1:4">
      <c r="A1774" s="159" t="s">
        <v>327</v>
      </c>
      <c r="B1774" s="157" t="s">
        <v>1992</v>
      </c>
      <c r="C1774" s="91" t="s">
        <v>32</v>
      </c>
      <c r="D1774" s="90">
        <v>176.72</v>
      </c>
    </row>
    <row r="1775" spans="1:4">
      <c r="A1775" s="159" t="s">
        <v>328</v>
      </c>
      <c r="B1775" s="157" t="s">
        <v>1993</v>
      </c>
      <c r="C1775" s="91" t="s">
        <v>32</v>
      </c>
      <c r="D1775" s="90">
        <v>384.77</v>
      </c>
    </row>
    <row r="1776" spans="1:4">
      <c r="A1776" s="159" t="s">
        <v>329</v>
      </c>
      <c r="B1776" s="157" t="s">
        <v>1994</v>
      </c>
      <c r="C1776" s="91" t="s">
        <v>32</v>
      </c>
      <c r="D1776" s="90">
        <v>451.65</v>
      </c>
    </row>
    <row r="1777" spans="1:4">
      <c r="A1777" s="90">
        <v>85096</v>
      </c>
      <c r="B1777" s="157" t="s">
        <v>1995</v>
      </c>
      <c r="C1777" s="91" t="s">
        <v>28</v>
      </c>
      <c r="D1777" s="90">
        <v>387.13</v>
      </c>
    </row>
    <row r="1778" spans="1:4">
      <c r="A1778" s="159" t="s">
        <v>330</v>
      </c>
      <c r="B1778" s="157" t="s">
        <v>1996</v>
      </c>
      <c r="C1778" s="91" t="s">
        <v>243</v>
      </c>
      <c r="D1778" s="90">
        <v>126.32</v>
      </c>
    </row>
    <row r="1779" spans="1:4">
      <c r="A1779" s="90">
        <v>84885</v>
      </c>
      <c r="B1779" s="157" t="s">
        <v>1997</v>
      </c>
      <c r="C1779" s="91" t="s">
        <v>243</v>
      </c>
      <c r="D1779" s="90">
        <v>520.4</v>
      </c>
    </row>
    <row r="1780" spans="1:4">
      <c r="A1780" s="90">
        <v>84886</v>
      </c>
      <c r="B1780" s="157" t="s">
        <v>1998</v>
      </c>
      <c r="C1780" s="91" t="s">
        <v>243</v>
      </c>
      <c r="D1780" s="90">
        <v>917.37</v>
      </c>
    </row>
    <row r="1781" spans="1:4">
      <c r="A1781" s="90">
        <v>84889</v>
      </c>
      <c r="B1781" s="157" t="s">
        <v>1999</v>
      </c>
      <c r="C1781" s="91" t="s">
        <v>243</v>
      </c>
      <c r="D1781" s="90">
        <v>15.8</v>
      </c>
    </row>
    <row r="1782" spans="1:4">
      <c r="A1782" s="90">
        <v>84891</v>
      </c>
      <c r="B1782" s="157" t="s">
        <v>2000</v>
      </c>
      <c r="C1782" s="91" t="s">
        <v>243</v>
      </c>
      <c r="D1782" s="90">
        <v>164.27</v>
      </c>
    </row>
    <row r="1783" spans="1:4">
      <c r="A1783" s="159" t="s">
        <v>331</v>
      </c>
      <c r="B1783" s="157" t="s">
        <v>2001</v>
      </c>
      <c r="C1783" s="91" t="s">
        <v>243</v>
      </c>
      <c r="D1783" s="90">
        <v>30.44</v>
      </c>
    </row>
    <row r="1784" spans="1:4">
      <c r="A1784" s="159" t="s">
        <v>332</v>
      </c>
      <c r="B1784" s="157" t="s">
        <v>2002</v>
      </c>
      <c r="C1784" s="91" t="s">
        <v>243</v>
      </c>
      <c r="D1784" s="90">
        <v>31.55</v>
      </c>
    </row>
    <row r="1785" spans="1:4">
      <c r="A1785" s="159" t="s">
        <v>333</v>
      </c>
      <c r="B1785" s="157" t="s">
        <v>2003</v>
      </c>
      <c r="C1785" s="91" t="s">
        <v>243</v>
      </c>
      <c r="D1785" s="90">
        <v>132.34</v>
      </c>
    </row>
    <row r="1786" spans="1:4">
      <c r="A1786" s="90">
        <v>84950</v>
      </c>
      <c r="B1786" s="157" t="s">
        <v>2004</v>
      </c>
      <c r="C1786" s="91" t="s">
        <v>243</v>
      </c>
      <c r="D1786" s="90">
        <v>42.72</v>
      </c>
    </row>
    <row r="1787" spans="1:4">
      <c r="A1787" s="90">
        <v>84952</v>
      </c>
      <c r="B1787" s="157" t="s">
        <v>2005</v>
      </c>
      <c r="C1787" s="91" t="s">
        <v>243</v>
      </c>
      <c r="D1787" s="90">
        <v>32.06</v>
      </c>
    </row>
    <row r="1788" spans="1:4">
      <c r="A1788" s="90">
        <v>72116</v>
      </c>
      <c r="B1788" s="157" t="s">
        <v>2006</v>
      </c>
      <c r="C1788" s="91" t="s">
        <v>28</v>
      </c>
      <c r="D1788" s="90">
        <v>92.1</v>
      </c>
    </row>
    <row r="1789" spans="1:4">
      <c r="A1789" s="90">
        <v>72117</v>
      </c>
      <c r="B1789" s="157" t="s">
        <v>2007</v>
      </c>
      <c r="C1789" s="91" t="s">
        <v>28</v>
      </c>
      <c r="D1789" s="90">
        <v>117.97</v>
      </c>
    </row>
    <row r="1790" spans="1:4">
      <c r="A1790" s="90">
        <v>72118</v>
      </c>
      <c r="B1790" s="157" t="s">
        <v>2008</v>
      </c>
      <c r="C1790" s="91" t="s">
        <v>28</v>
      </c>
      <c r="D1790" s="90">
        <v>145.76</v>
      </c>
    </row>
    <row r="1791" spans="1:4">
      <c r="A1791" s="90">
        <v>72119</v>
      </c>
      <c r="B1791" s="157" t="s">
        <v>2009</v>
      </c>
      <c r="C1791" s="91" t="s">
        <v>28</v>
      </c>
      <c r="D1791" s="90">
        <v>183.11</v>
      </c>
    </row>
    <row r="1792" spans="1:4">
      <c r="A1792" s="90">
        <v>72120</v>
      </c>
      <c r="B1792" s="157" t="s">
        <v>2010</v>
      </c>
      <c r="C1792" s="91" t="s">
        <v>28</v>
      </c>
      <c r="D1792" s="90">
        <v>230.71</v>
      </c>
    </row>
    <row r="1793" spans="1:4">
      <c r="A1793" s="90">
        <v>72122</v>
      </c>
      <c r="B1793" s="157" t="s">
        <v>2011</v>
      </c>
      <c r="C1793" s="91" t="s">
        <v>28</v>
      </c>
      <c r="D1793" s="90">
        <v>101.48</v>
      </c>
    </row>
    <row r="1794" spans="1:4">
      <c r="A1794" s="90">
        <v>72123</v>
      </c>
      <c r="B1794" s="157" t="s">
        <v>2012</v>
      </c>
      <c r="C1794" s="91" t="s">
        <v>28</v>
      </c>
      <c r="D1794" s="90">
        <v>268.31</v>
      </c>
    </row>
    <row r="1795" spans="1:4">
      <c r="A1795" s="159" t="s">
        <v>334</v>
      </c>
      <c r="B1795" s="157" t="s">
        <v>2013</v>
      </c>
      <c r="C1795" s="91" t="s">
        <v>243</v>
      </c>
      <c r="D1795" s="160">
        <v>1611.76</v>
      </c>
    </row>
    <row r="1796" spans="1:4">
      <c r="A1796" s="159" t="s">
        <v>335</v>
      </c>
      <c r="B1796" s="157" t="s">
        <v>2014</v>
      </c>
      <c r="C1796" s="91" t="s">
        <v>28</v>
      </c>
      <c r="D1796" s="90">
        <v>351.11</v>
      </c>
    </row>
    <row r="1797" spans="1:4">
      <c r="A1797" s="159" t="s">
        <v>336</v>
      </c>
      <c r="B1797" s="157" t="s">
        <v>2015</v>
      </c>
      <c r="C1797" s="91" t="s">
        <v>28</v>
      </c>
      <c r="D1797" s="90">
        <v>400.05</v>
      </c>
    </row>
    <row r="1798" spans="1:4">
      <c r="A1798" s="90">
        <v>84957</v>
      </c>
      <c r="B1798" s="157" t="s">
        <v>2016</v>
      </c>
      <c r="C1798" s="91" t="s">
        <v>28</v>
      </c>
      <c r="D1798" s="90">
        <v>141.52000000000001</v>
      </c>
    </row>
    <row r="1799" spans="1:4">
      <c r="A1799" s="90">
        <v>84959</v>
      </c>
      <c r="B1799" s="157" t="s">
        <v>2017</v>
      </c>
      <c r="C1799" s="91" t="s">
        <v>28</v>
      </c>
      <c r="D1799" s="90">
        <v>165.35</v>
      </c>
    </row>
    <row r="1800" spans="1:4">
      <c r="A1800" s="90">
        <v>85001</v>
      </c>
      <c r="B1800" s="157" t="s">
        <v>2018</v>
      </c>
      <c r="C1800" s="91" t="s">
        <v>28</v>
      </c>
      <c r="D1800" s="90">
        <v>157.41</v>
      </c>
    </row>
    <row r="1801" spans="1:4">
      <c r="A1801" s="90">
        <v>85002</v>
      </c>
      <c r="B1801" s="157" t="s">
        <v>2019</v>
      </c>
      <c r="C1801" s="91" t="s">
        <v>28</v>
      </c>
      <c r="D1801" s="90">
        <v>220.96</v>
      </c>
    </row>
    <row r="1802" spans="1:4">
      <c r="A1802" s="90">
        <v>85004</v>
      </c>
      <c r="B1802" s="157" t="s">
        <v>2020</v>
      </c>
      <c r="C1802" s="91" t="s">
        <v>28</v>
      </c>
      <c r="D1802" s="90">
        <v>109.74</v>
      </c>
    </row>
    <row r="1803" spans="1:4">
      <c r="A1803" s="90">
        <v>85005</v>
      </c>
      <c r="B1803" s="157" t="s">
        <v>2021</v>
      </c>
      <c r="C1803" s="91" t="s">
        <v>28</v>
      </c>
      <c r="D1803" s="90">
        <v>324.2</v>
      </c>
    </row>
    <row r="1804" spans="1:4">
      <c r="A1804" s="90">
        <v>68054</v>
      </c>
      <c r="B1804" s="157" t="s">
        <v>2022</v>
      </c>
      <c r="C1804" s="91" t="s">
        <v>28</v>
      </c>
      <c r="D1804" s="90">
        <v>232.1</v>
      </c>
    </row>
    <row r="1805" spans="1:4">
      <c r="A1805" s="159" t="s">
        <v>337</v>
      </c>
      <c r="B1805" s="157" t="s">
        <v>2023</v>
      </c>
      <c r="C1805" s="91" t="s">
        <v>28</v>
      </c>
      <c r="D1805" s="90">
        <v>483.51</v>
      </c>
    </row>
    <row r="1806" spans="1:4">
      <c r="A1806" s="159" t="s">
        <v>338</v>
      </c>
      <c r="B1806" s="157" t="s">
        <v>2024</v>
      </c>
      <c r="C1806" s="91" t="s">
        <v>28</v>
      </c>
      <c r="D1806" s="90">
        <v>644.02</v>
      </c>
    </row>
    <row r="1807" spans="1:4">
      <c r="A1807" s="90">
        <v>85188</v>
      </c>
      <c r="B1807" s="157" t="s">
        <v>2025</v>
      </c>
      <c r="C1807" s="91" t="s">
        <v>243</v>
      </c>
      <c r="D1807" s="90">
        <v>587.70000000000005</v>
      </c>
    </row>
    <row r="1808" spans="1:4">
      <c r="A1808" s="90">
        <v>85189</v>
      </c>
      <c r="B1808" s="157" t="s">
        <v>2026</v>
      </c>
      <c r="C1808" s="91" t="s">
        <v>243</v>
      </c>
      <c r="D1808" s="160">
        <v>1213.6400000000001</v>
      </c>
    </row>
    <row r="1809" spans="1:4">
      <c r="A1809" s="90">
        <v>85010</v>
      </c>
      <c r="B1809" s="157" t="s">
        <v>2027</v>
      </c>
      <c r="C1809" s="91" t="s">
        <v>28</v>
      </c>
      <c r="D1809" s="90">
        <v>293.81</v>
      </c>
    </row>
    <row r="1810" spans="1:4">
      <c r="A1810" s="90">
        <v>85014</v>
      </c>
      <c r="B1810" s="157" t="s">
        <v>2028</v>
      </c>
      <c r="C1810" s="91" t="s">
        <v>28</v>
      </c>
      <c r="D1810" s="90">
        <v>390.72</v>
      </c>
    </row>
    <row r="1811" spans="1:4">
      <c r="A1811" s="90">
        <v>94569</v>
      </c>
      <c r="B1811" s="157" t="s">
        <v>2029</v>
      </c>
      <c r="C1811" s="91" t="s">
        <v>28</v>
      </c>
      <c r="D1811" s="90">
        <v>402.83</v>
      </c>
    </row>
    <row r="1812" spans="1:4">
      <c r="A1812" s="90">
        <v>94570</v>
      </c>
      <c r="B1812" s="157" t="s">
        <v>2030</v>
      </c>
      <c r="C1812" s="91" t="s">
        <v>28</v>
      </c>
      <c r="D1812" s="90">
        <v>253.23</v>
      </c>
    </row>
    <row r="1813" spans="1:4">
      <c r="A1813" s="90">
        <v>94572</v>
      </c>
      <c r="B1813" s="157" t="s">
        <v>2031</v>
      </c>
      <c r="C1813" s="91" t="s">
        <v>28</v>
      </c>
      <c r="D1813" s="90">
        <v>381.26</v>
      </c>
    </row>
    <row r="1814" spans="1:4">
      <c r="A1814" s="90">
        <v>94573</v>
      </c>
      <c r="B1814" s="157" t="s">
        <v>2032</v>
      </c>
      <c r="C1814" s="91" t="s">
        <v>28</v>
      </c>
      <c r="D1814" s="90">
        <v>293.55</v>
      </c>
    </row>
    <row r="1815" spans="1:4">
      <c r="A1815" s="90">
        <v>94574</v>
      </c>
      <c r="B1815" s="157" t="s">
        <v>2033</v>
      </c>
      <c r="C1815" s="91" t="s">
        <v>28</v>
      </c>
      <c r="D1815" s="90">
        <v>431.84</v>
      </c>
    </row>
    <row r="1816" spans="1:4">
      <c r="A1816" s="90">
        <v>94575</v>
      </c>
      <c r="B1816" s="157" t="s">
        <v>2034</v>
      </c>
      <c r="C1816" s="91" t="s">
        <v>28</v>
      </c>
      <c r="D1816" s="90">
        <v>438.69</v>
      </c>
    </row>
    <row r="1817" spans="1:4">
      <c r="A1817" s="90">
        <v>94576</v>
      </c>
      <c r="B1817" s="157" t="s">
        <v>2035</v>
      </c>
      <c r="C1817" s="91" t="s">
        <v>28</v>
      </c>
      <c r="D1817" s="90">
        <v>263.18</v>
      </c>
    </row>
    <row r="1818" spans="1:4">
      <c r="A1818" s="90">
        <v>94578</v>
      </c>
      <c r="B1818" s="157" t="s">
        <v>2036</v>
      </c>
      <c r="C1818" s="91" t="s">
        <v>28</v>
      </c>
      <c r="D1818" s="90">
        <v>391.38</v>
      </c>
    </row>
    <row r="1819" spans="1:4">
      <c r="A1819" s="90">
        <v>94579</v>
      </c>
      <c r="B1819" s="157" t="s">
        <v>2037</v>
      </c>
      <c r="C1819" s="91" t="s">
        <v>28</v>
      </c>
      <c r="D1819" s="90">
        <v>304.45</v>
      </c>
    </row>
    <row r="1820" spans="1:4">
      <c r="A1820" s="90">
        <v>94580</v>
      </c>
      <c r="B1820" s="157" t="s">
        <v>2038</v>
      </c>
      <c r="C1820" s="91" t="s">
        <v>28</v>
      </c>
      <c r="D1820" s="90">
        <v>442.37</v>
      </c>
    </row>
    <row r="1821" spans="1:4">
      <c r="A1821" s="90">
        <v>94581</v>
      </c>
      <c r="B1821" s="157" t="s">
        <v>2039</v>
      </c>
      <c r="C1821" s="91" t="s">
        <v>28</v>
      </c>
      <c r="D1821" s="90">
        <v>437.14</v>
      </c>
    </row>
    <row r="1822" spans="1:4">
      <c r="A1822" s="90">
        <v>94582</v>
      </c>
      <c r="B1822" s="157" t="s">
        <v>2040</v>
      </c>
      <c r="C1822" s="91" t="s">
        <v>28</v>
      </c>
      <c r="D1822" s="90">
        <v>263.19</v>
      </c>
    </row>
    <row r="1823" spans="1:4">
      <c r="A1823" s="90">
        <v>94584</v>
      </c>
      <c r="B1823" s="157" t="s">
        <v>2041</v>
      </c>
      <c r="C1823" s="91" t="s">
        <v>28</v>
      </c>
      <c r="D1823" s="90">
        <v>396.94</v>
      </c>
    </row>
    <row r="1824" spans="1:4">
      <c r="A1824" s="90">
        <v>94585</v>
      </c>
      <c r="B1824" s="157" t="s">
        <v>2042</v>
      </c>
      <c r="C1824" s="91" t="s">
        <v>28</v>
      </c>
      <c r="D1824" s="90">
        <v>303.77999999999997</v>
      </c>
    </row>
    <row r="1825" spans="1:4">
      <c r="A1825" s="90">
        <v>94586</v>
      </c>
      <c r="B1825" s="157" t="s">
        <v>2043</v>
      </c>
      <c r="C1825" s="91" t="s">
        <v>28</v>
      </c>
      <c r="D1825" s="90">
        <v>448.84</v>
      </c>
    </row>
    <row r="1826" spans="1:4">
      <c r="A1826" s="159" t="s">
        <v>339</v>
      </c>
      <c r="B1826" s="157" t="s">
        <v>2044</v>
      </c>
      <c r="C1826" s="91" t="s">
        <v>32</v>
      </c>
      <c r="D1826" s="90">
        <v>47.74</v>
      </c>
    </row>
    <row r="1827" spans="1:4">
      <c r="A1827" s="159" t="s">
        <v>340</v>
      </c>
      <c r="B1827" s="157" t="s">
        <v>22128</v>
      </c>
      <c r="C1827" s="91" t="s">
        <v>32</v>
      </c>
      <c r="D1827" s="90">
        <v>35.33</v>
      </c>
    </row>
    <row r="1828" spans="1:4">
      <c r="A1828" s="90">
        <v>85015</v>
      </c>
      <c r="B1828" s="157" t="s">
        <v>2045</v>
      </c>
      <c r="C1828" s="91" t="s">
        <v>32</v>
      </c>
      <c r="D1828" s="90">
        <v>20.2</v>
      </c>
    </row>
    <row r="1829" spans="1:4">
      <c r="A1829" s="90">
        <v>85016</v>
      </c>
      <c r="B1829" s="157" t="s">
        <v>2046</v>
      </c>
      <c r="C1829" s="91" t="s">
        <v>32</v>
      </c>
      <c r="D1829" s="90">
        <v>25.74</v>
      </c>
    </row>
    <row r="1830" spans="1:4">
      <c r="A1830" s="90">
        <v>97751</v>
      </c>
      <c r="B1830" s="157" t="s">
        <v>22910</v>
      </c>
      <c r="C1830" s="91" t="s">
        <v>29</v>
      </c>
      <c r="D1830" s="90">
        <v>567.91999999999996</v>
      </c>
    </row>
    <row r="1831" spans="1:4">
      <c r="A1831" s="90">
        <v>97752</v>
      </c>
      <c r="B1831" s="157" t="s">
        <v>22911</v>
      </c>
      <c r="C1831" s="91" t="s">
        <v>29</v>
      </c>
      <c r="D1831" s="90">
        <v>537</v>
      </c>
    </row>
    <row r="1832" spans="1:4">
      <c r="A1832" s="90">
        <v>97753</v>
      </c>
      <c r="B1832" s="157" t="s">
        <v>22912</v>
      </c>
      <c r="C1832" s="91" t="s">
        <v>29</v>
      </c>
      <c r="D1832" s="90">
        <v>493.9</v>
      </c>
    </row>
    <row r="1833" spans="1:4">
      <c r="A1833" s="90">
        <v>97754</v>
      </c>
      <c r="B1833" s="157" t="s">
        <v>22913</v>
      </c>
      <c r="C1833" s="91" t="s">
        <v>29</v>
      </c>
      <c r="D1833" s="90">
        <v>465.61</v>
      </c>
    </row>
    <row r="1834" spans="1:4">
      <c r="A1834" s="90">
        <v>97755</v>
      </c>
      <c r="B1834" s="157" t="s">
        <v>22914</v>
      </c>
      <c r="C1834" s="91" t="s">
        <v>29</v>
      </c>
      <c r="D1834" s="90">
        <v>553.86</v>
      </c>
    </row>
    <row r="1835" spans="1:4">
      <c r="A1835" s="90">
        <v>97756</v>
      </c>
      <c r="B1835" s="157" t="s">
        <v>22915</v>
      </c>
      <c r="C1835" s="91" t="s">
        <v>29</v>
      </c>
      <c r="D1835" s="90">
        <v>525.03</v>
      </c>
    </row>
    <row r="1836" spans="1:4">
      <c r="A1836" s="90">
        <v>97757</v>
      </c>
      <c r="B1836" s="157" t="s">
        <v>22916</v>
      </c>
      <c r="C1836" s="91" t="s">
        <v>29</v>
      </c>
      <c r="D1836" s="90">
        <v>478.88</v>
      </c>
    </row>
    <row r="1837" spans="1:4">
      <c r="A1837" s="90">
        <v>97758</v>
      </c>
      <c r="B1837" s="157" t="s">
        <v>22917</v>
      </c>
      <c r="C1837" s="91" t="s">
        <v>29</v>
      </c>
      <c r="D1837" s="90">
        <v>445.25</v>
      </c>
    </row>
    <row r="1838" spans="1:4">
      <c r="A1838" s="90">
        <v>97759</v>
      </c>
      <c r="B1838" s="157" t="s">
        <v>22918</v>
      </c>
      <c r="C1838" s="91" t="s">
        <v>29</v>
      </c>
      <c r="D1838" s="90">
        <v>554.62</v>
      </c>
    </row>
    <row r="1839" spans="1:4">
      <c r="A1839" s="90">
        <v>97760</v>
      </c>
      <c r="B1839" s="157" t="s">
        <v>22919</v>
      </c>
      <c r="C1839" s="91" t="s">
        <v>29</v>
      </c>
      <c r="D1839" s="90">
        <v>518.63</v>
      </c>
    </row>
    <row r="1840" spans="1:4">
      <c r="A1840" s="90">
        <v>97761</v>
      </c>
      <c r="B1840" s="157" t="s">
        <v>22920</v>
      </c>
      <c r="C1840" s="91" t="s">
        <v>29</v>
      </c>
      <c r="D1840" s="90">
        <v>467.79</v>
      </c>
    </row>
    <row r="1841" spans="1:4">
      <c r="A1841" s="90">
        <v>97762</v>
      </c>
      <c r="B1841" s="157" t="s">
        <v>22921</v>
      </c>
      <c r="C1841" s="91" t="s">
        <v>29</v>
      </c>
      <c r="D1841" s="90">
        <v>430.5</v>
      </c>
    </row>
    <row r="1842" spans="1:4">
      <c r="A1842" s="90">
        <v>97763</v>
      </c>
      <c r="B1842" s="157" t="s">
        <v>22922</v>
      </c>
      <c r="C1842" s="91" t="s">
        <v>29</v>
      </c>
      <c r="D1842" s="90">
        <v>539.16</v>
      </c>
    </row>
    <row r="1843" spans="1:4">
      <c r="A1843" s="90">
        <v>97764</v>
      </c>
      <c r="B1843" s="157" t="s">
        <v>22923</v>
      </c>
      <c r="C1843" s="91" t="s">
        <v>29</v>
      </c>
      <c r="D1843" s="90">
        <v>448.96</v>
      </c>
    </row>
    <row r="1844" spans="1:4">
      <c r="A1844" s="90">
        <v>97765</v>
      </c>
      <c r="B1844" s="157" t="s">
        <v>22924</v>
      </c>
      <c r="C1844" s="91" t="s">
        <v>29</v>
      </c>
      <c r="D1844" s="90">
        <v>423.72</v>
      </c>
    </row>
    <row r="1845" spans="1:4">
      <c r="A1845" s="90">
        <v>97766</v>
      </c>
      <c r="B1845" s="157" t="s">
        <v>22925</v>
      </c>
      <c r="C1845" s="91" t="s">
        <v>29</v>
      </c>
      <c r="D1845" s="90">
        <v>407.89</v>
      </c>
    </row>
    <row r="1846" spans="1:4">
      <c r="A1846" s="90">
        <v>97767</v>
      </c>
      <c r="B1846" s="157" t="s">
        <v>22926</v>
      </c>
      <c r="C1846" s="91" t="s">
        <v>29</v>
      </c>
      <c r="D1846" s="90">
        <v>424.38</v>
      </c>
    </row>
    <row r="1847" spans="1:4">
      <c r="A1847" s="90">
        <v>97768</v>
      </c>
      <c r="B1847" s="157" t="s">
        <v>22927</v>
      </c>
      <c r="C1847" s="91" t="s">
        <v>29</v>
      </c>
      <c r="D1847" s="90">
        <v>413.66</v>
      </c>
    </row>
    <row r="1848" spans="1:4">
      <c r="A1848" s="90">
        <v>97769</v>
      </c>
      <c r="B1848" s="157" t="s">
        <v>22928</v>
      </c>
      <c r="C1848" s="91" t="s">
        <v>29</v>
      </c>
      <c r="D1848" s="90">
        <v>392.22</v>
      </c>
    </row>
    <row r="1849" spans="1:4">
      <c r="A1849" s="90">
        <v>97770</v>
      </c>
      <c r="B1849" s="157" t="s">
        <v>22929</v>
      </c>
      <c r="C1849" s="91" t="s">
        <v>29</v>
      </c>
      <c r="D1849" s="90">
        <v>374.54</v>
      </c>
    </row>
    <row r="1850" spans="1:4">
      <c r="A1850" s="90">
        <v>97771</v>
      </c>
      <c r="B1850" s="157" t="s">
        <v>22930</v>
      </c>
      <c r="C1850" s="91" t="s">
        <v>29</v>
      </c>
      <c r="D1850" s="90">
        <v>407.07</v>
      </c>
    </row>
    <row r="1851" spans="1:4">
      <c r="A1851" s="90">
        <v>97772</v>
      </c>
      <c r="B1851" s="157" t="s">
        <v>22931</v>
      </c>
      <c r="C1851" s="91" t="s">
        <v>29</v>
      </c>
      <c r="D1851" s="90">
        <v>393.03</v>
      </c>
    </row>
    <row r="1852" spans="1:4">
      <c r="A1852" s="90">
        <v>97773</v>
      </c>
      <c r="B1852" s="157" t="s">
        <v>22932</v>
      </c>
      <c r="C1852" s="91" t="s">
        <v>29</v>
      </c>
      <c r="D1852" s="90">
        <v>371.17</v>
      </c>
    </row>
    <row r="1853" spans="1:4">
      <c r="A1853" s="90">
        <v>97774</v>
      </c>
      <c r="B1853" s="157" t="s">
        <v>22933</v>
      </c>
      <c r="C1853" s="91" t="s">
        <v>29</v>
      </c>
      <c r="D1853" s="90">
        <v>352.4</v>
      </c>
    </row>
    <row r="1854" spans="1:4">
      <c r="A1854" s="90">
        <v>97775</v>
      </c>
      <c r="B1854" s="157" t="s">
        <v>22934</v>
      </c>
      <c r="C1854" s="91" t="s">
        <v>29</v>
      </c>
      <c r="D1854" s="90">
        <v>589.85</v>
      </c>
    </row>
    <row r="1855" spans="1:4">
      <c r="A1855" s="90">
        <v>97776</v>
      </c>
      <c r="B1855" s="157" t="s">
        <v>22935</v>
      </c>
      <c r="C1855" s="91" t="s">
        <v>29</v>
      </c>
      <c r="D1855" s="90">
        <v>558.09</v>
      </c>
    </row>
    <row r="1856" spans="1:4">
      <c r="A1856" s="90">
        <v>97777</v>
      </c>
      <c r="B1856" s="157" t="s">
        <v>22936</v>
      </c>
      <c r="C1856" s="91" t="s">
        <v>29</v>
      </c>
      <c r="D1856" s="90">
        <v>514.29</v>
      </c>
    </row>
    <row r="1857" spans="1:4">
      <c r="A1857" s="90">
        <v>97778</v>
      </c>
      <c r="B1857" s="157" t="s">
        <v>22937</v>
      </c>
      <c r="C1857" s="91" t="s">
        <v>29</v>
      </c>
      <c r="D1857" s="90">
        <v>485.93</v>
      </c>
    </row>
    <row r="1858" spans="1:4">
      <c r="A1858" s="90">
        <v>97779</v>
      </c>
      <c r="B1858" s="157" t="s">
        <v>22938</v>
      </c>
      <c r="C1858" s="91" t="s">
        <v>29</v>
      </c>
      <c r="D1858" s="90">
        <v>567.95000000000005</v>
      </c>
    </row>
    <row r="1859" spans="1:4">
      <c r="A1859" s="90">
        <v>97780</v>
      </c>
      <c r="B1859" s="157" t="s">
        <v>22939</v>
      </c>
      <c r="C1859" s="91" t="s">
        <v>29</v>
      </c>
      <c r="D1859" s="90">
        <v>539.25</v>
      </c>
    </row>
    <row r="1860" spans="1:4">
      <c r="A1860" s="90">
        <v>97781</v>
      </c>
      <c r="B1860" s="157" t="s">
        <v>22940</v>
      </c>
      <c r="C1860" s="91" t="s">
        <v>29</v>
      </c>
      <c r="D1860" s="90">
        <v>492.92</v>
      </c>
    </row>
    <row r="1861" spans="1:4">
      <c r="A1861" s="90">
        <v>97782</v>
      </c>
      <c r="B1861" s="157" t="s">
        <v>22941</v>
      </c>
      <c r="C1861" s="91" t="s">
        <v>29</v>
      </c>
      <c r="D1861" s="90">
        <v>459.06</v>
      </c>
    </row>
    <row r="1862" spans="1:4">
      <c r="A1862" s="90">
        <v>97783</v>
      </c>
      <c r="B1862" s="157" t="s">
        <v>22942</v>
      </c>
      <c r="C1862" s="91" t="s">
        <v>29</v>
      </c>
      <c r="D1862" s="90">
        <v>568.78</v>
      </c>
    </row>
    <row r="1863" spans="1:4">
      <c r="A1863" s="90">
        <v>97784</v>
      </c>
      <c r="B1863" s="157" t="s">
        <v>22943</v>
      </c>
      <c r="C1863" s="91" t="s">
        <v>29</v>
      </c>
      <c r="D1863" s="90">
        <v>532.54999999999995</v>
      </c>
    </row>
    <row r="1864" spans="1:4">
      <c r="A1864" s="90">
        <v>97785</v>
      </c>
      <c r="B1864" s="157" t="s">
        <v>22944</v>
      </c>
      <c r="C1864" s="91" t="s">
        <v>29</v>
      </c>
      <c r="D1864" s="90">
        <v>481.4</v>
      </c>
    </row>
    <row r="1865" spans="1:4">
      <c r="A1865" s="90">
        <v>97786</v>
      </c>
      <c r="B1865" s="157" t="s">
        <v>22945</v>
      </c>
      <c r="C1865" s="91" t="s">
        <v>29</v>
      </c>
      <c r="D1865" s="90">
        <v>443.67</v>
      </c>
    </row>
    <row r="1866" spans="1:4">
      <c r="A1866" s="90">
        <v>97787</v>
      </c>
      <c r="B1866" s="157" t="s">
        <v>22946</v>
      </c>
      <c r="C1866" s="91" t="s">
        <v>29</v>
      </c>
      <c r="D1866" s="90">
        <v>489.67</v>
      </c>
    </row>
    <row r="1867" spans="1:4">
      <c r="A1867" s="90">
        <v>97788</v>
      </c>
      <c r="B1867" s="157" t="s">
        <v>22947</v>
      </c>
      <c r="C1867" s="91" t="s">
        <v>29</v>
      </c>
      <c r="D1867" s="90">
        <v>470.05</v>
      </c>
    </row>
    <row r="1868" spans="1:4">
      <c r="A1868" s="90">
        <v>97789</v>
      </c>
      <c r="B1868" s="157" t="s">
        <v>22948</v>
      </c>
      <c r="C1868" s="91" t="s">
        <v>29</v>
      </c>
      <c r="D1868" s="90">
        <v>444.11</v>
      </c>
    </row>
    <row r="1869" spans="1:4">
      <c r="A1869" s="90">
        <v>97790</v>
      </c>
      <c r="B1869" s="157" t="s">
        <v>22949</v>
      </c>
      <c r="C1869" s="91" t="s">
        <v>29</v>
      </c>
      <c r="D1869" s="90">
        <v>428.21</v>
      </c>
    </row>
    <row r="1870" spans="1:4">
      <c r="A1870" s="90">
        <v>97791</v>
      </c>
      <c r="B1870" s="157" t="s">
        <v>22950</v>
      </c>
      <c r="C1870" s="91" t="s">
        <v>29</v>
      </c>
      <c r="D1870" s="90">
        <v>438.47</v>
      </c>
    </row>
    <row r="1871" spans="1:4">
      <c r="A1871" s="90">
        <v>97792</v>
      </c>
      <c r="B1871" s="157" t="s">
        <v>22951</v>
      </c>
      <c r="C1871" s="91" t="s">
        <v>29</v>
      </c>
      <c r="D1871" s="90">
        <v>427.88</v>
      </c>
    </row>
    <row r="1872" spans="1:4">
      <c r="A1872" s="90">
        <v>97793</v>
      </c>
      <c r="B1872" s="157" t="s">
        <v>22952</v>
      </c>
      <c r="C1872" s="91" t="s">
        <v>29</v>
      </c>
      <c r="D1872" s="90">
        <v>406.26</v>
      </c>
    </row>
    <row r="1873" spans="1:4">
      <c r="A1873" s="90">
        <v>97794</v>
      </c>
      <c r="B1873" s="157" t="s">
        <v>22953</v>
      </c>
      <c r="C1873" s="91" t="s">
        <v>29</v>
      </c>
      <c r="D1873" s="90">
        <v>388.35</v>
      </c>
    </row>
    <row r="1874" spans="1:4">
      <c r="A1874" s="90">
        <v>97795</v>
      </c>
      <c r="B1874" s="157" t="s">
        <v>22954</v>
      </c>
      <c r="C1874" s="91" t="s">
        <v>29</v>
      </c>
      <c r="D1874" s="90">
        <v>421.23</v>
      </c>
    </row>
    <row r="1875" spans="1:4">
      <c r="A1875" s="90">
        <v>97796</v>
      </c>
      <c r="B1875" s="157" t="s">
        <v>22955</v>
      </c>
      <c r="C1875" s="91" t="s">
        <v>29</v>
      </c>
      <c r="D1875" s="90">
        <v>406.95</v>
      </c>
    </row>
    <row r="1876" spans="1:4">
      <c r="A1876" s="90">
        <v>97797</v>
      </c>
      <c r="B1876" s="157" t="s">
        <v>22956</v>
      </c>
      <c r="C1876" s="91" t="s">
        <v>29</v>
      </c>
      <c r="D1876" s="90">
        <v>384.78</v>
      </c>
    </row>
    <row r="1877" spans="1:4">
      <c r="A1877" s="90">
        <v>97798</v>
      </c>
      <c r="B1877" s="157" t="s">
        <v>22957</v>
      </c>
      <c r="C1877" s="91" t="s">
        <v>29</v>
      </c>
      <c r="D1877" s="90">
        <v>365.57</v>
      </c>
    </row>
    <row r="1878" spans="1:4">
      <c r="A1878" s="90">
        <v>97799</v>
      </c>
      <c r="B1878" s="157" t="s">
        <v>22958</v>
      </c>
      <c r="C1878" s="91" t="s">
        <v>29</v>
      </c>
      <c r="D1878" s="90">
        <v>485.11</v>
      </c>
    </row>
    <row r="1879" spans="1:4">
      <c r="A1879" s="90">
        <v>97800</v>
      </c>
      <c r="B1879" s="157" t="s">
        <v>22959</v>
      </c>
      <c r="C1879" s="91" t="s">
        <v>29</v>
      </c>
      <c r="D1879" s="90">
        <v>508.9</v>
      </c>
    </row>
    <row r="1880" spans="1:4">
      <c r="A1880" s="90">
        <v>89198</v>
      </c>
      <c r="B1880" s="157" t="s">
        <v>2047</v>
      </c>
      <c r="C1880" s="91" t="s">
        <v>32</v>
      </c>
      <c r="D1880" s="90">
        <v>69.81</v>
      </c>
    </row>
    <row r="1881" spans="1:4">
      <c r="A1881" s="90">
        <v>89199</v>
      </c>
      <c r="B1881" s="157" t="s">
        <v>2048</v>
      </c>
      <c r="C1881" s="91" t="s">
        <v>32</v>
      </c>
      <c r="D1881" s="90">
        <v>91.51</v>
      </c>
    </row>
    <row r="1882" spans="1:4">
      <c r="A1882" s="90">
        <v>89200</v>
      </c>
      <c r="B1882" s="157" t="s">
        <v>2049</v>
      </c>
      <c r="C1882" s="91" t="s">
        <v>32</v>
      </c>
      <c r="D1882" s="90">
        <v>212.37</v>
      </c>
    </row>
    <row r="1883" spans="1:4">
      <c r="A1883" s="90">
        <v>89201</v>
      </c>
      <c r="B1883" s="157" t="s">
        <v>2050</v>
      </c>
      <c r="C1883" s="91" t="s">
        <v>32</v>
      </c>
      <c r="D1883" s="90">
        <v>54.81</v>
      </c>
    </row>
    <row r="1884" spans="1:4">
      <c r="A1884" s="90">
        <v>89202</v>
      </c>
      <c r="B1884" s="157" t="s">
        <v>2051</v>
      </c>
      <c r="C1884" s="91" t="s">
        <v>32</v>
      </c>
      <c r="D1884" s="90">
        <v>70.67</v>
      </c>
    </row>
    <row r="1885" spans="1:4">
      <c r="A1885" s="90">
        <v>89203</v>
      </c>
      <c r="B1885" s="157" t="s">
        <v>2052</v>
      </c>
      <c r="C1885" s="91" t="s">
        <v>32</v>
      </c>
      <c r="D1885" s="90">
        <v>162.78</v>
      </c>
    </row>
    <row r="1886" spans="1:4">
      <c r="A1886" s="90">
        <v>89204</v>
      </c>
      <c r="B1886" s="157" t="s">
        <v>2053</v>
      </c>
      <c r="C1886" s="91" t="s">
        <v>32</v>
      </c>
      <c r="D1886" s="90">
        <v>49.42</v>
      </c>
    </row>
    <row r="1887" spans="1:4">
      <c r="A1887" s="90">
        <v>89205</v>
      </c>
      <c r="B1887" s="157" t="s">
        <v>2054</v>
      </c>
      <c r="C1887" s="91" t="s">
        <v>32</v>
      </c>
      <c r="D1887" s="90">
        <v>64.39</v>
      </c>
    </row>
    <row r="1888" spans="1:4">
      <c r="A1888" s="90">
        <v>89206</v>
      </c>
      <c r="B1888" s="157" t="s">
        <v>2055</v>
      </c>
      <c r="C1888" s="91" t="s">
        <v>32</v>
      </c>
      <c r="D1888" s="90">
        <v>151.02000000000001</v>
      </c>
    </row>
    <row r="1889" spans="1:4">
      <c r="A1889" s="90">
        <v>90808</v>
      </c>
      <c r="B1889" s="157" t="s">
        <v>2056</v>
      </c>
      <c r="C1889" s="91" t="s">
        <v>32</v>
      </c>
      <c r="D1889" s="90">
        <v>59.46</v>
      </c>
    </row>
    <row r="1890" spans="1:4">
      <c r="A1890" s="90">
        <v>90809</v>
      </c>
      <c r="B1890" s="157" t="s">
        <v>2057</v>
      </c>
      <c r="C1890" s="91" t="s">
        <v>32</v>
      </c>
      <c r="D1890" s="90">
        <v>57.39</v>
      </c>
    </row>
    <row r="1891" spans="1:4">
      <c r="A1891" s="90">
        <v>90810</v>
      </c>
      <c r="B1891" s="157" t="s">
        <v>2058</v>
      </c>
      <c r="C1891" s="91" t="s">
        <v>32</v>
      </c>
      <c r="D1891" s="90">
        <v>126.84</v>
      </c>
    </row>
    <row r="1892" spans="1:4">
      <c r="A1892" s="90">
        <v>90811</v>
      </c>
      <c r="B1892" s="157" t="s">
        <v>2059</v>
      </c>
      <c r="C1892" s="91" t="s">
        <v>32</v>
      </c>
      <c r="D1892" s="90">
        <v>120.58</v>
      </c>
    </row>
    <row r="1893" spans="1:4">
      <c r="A1893" s="90">
        <v>90812</v>
      </c>
      <c r="B1893" s="157" t="s">
        <v>2060</v>
      </c>
      <c r="C1893" s="91" t="s">
        <v>32</v>
      </c>
      <c r="D1893" s="90">
        <v>217.63</v>
      </c>
    </row>
    <row r="1894" spans="1:4">
      <c r="A1894" s="90">
        <v>90813</v>
      </c>
      <c r="B1894" s="157" t="s">
        <v>2061</v>
      </c>
      <c r="C1894" s="91" t="s">
        <v>32</v>
      </c>
      <c r="D1894" s="90">
        <v>209.02</v>
      </c>
    </row>
    <row r="1895" spans="1:4">
      <c r="A1895" s="90">
        <v>90814</v>
      </c>
      <c r="B1895" s="157" t="s">
        <v>2062</v>
      </c>
      <c r="C1895" s="91" t="s">
        <v>32</v>
      </c>
      <c r="D1895" s="90">
        <v>263.39</v>
      </c>
    </row>
    <row r="1896" spans="1:4">
      <c r="A1896" s="90">
        <v>90815</v>
      </c>
      <c r="B1896" s="157" t="s">
        <v>2063</v>
      </c>
      <c r="C1896" s="91" t="s">
        <v>32</v>
      </c>
      <c r="D1896" s="90">
        <v>319.39999999999998</v>
      </c>
    </row>
    <row r="1897" spans="1:4">
      <c r="A1897" s="90">
        <v>90877</v>
      </c>
      <c r="B1897" s="157" t="s">
        <v>2064</v>
      </c>
      <c r="C1897" s="91" t="s">
        <v>32</v>
      </c>
      <c r="D1897" s="90">
        <v>37.79</v>
      </c>
    </row>
    <row r="1898" spans="1:4">
      <c r="A1898" s="90">
        <v>90878</v>
      </c>
      <c r="B1898" s="157" t="s">
        <v>2065</v>
      </c>
      <c r="C1898" s="91" t="s">
        <v>32</v>
      </c>
      <c r="D1898" s="90">
        <v>36.21</v>
      </c>
    </row>
    <row r="1899" spans="1:4">
      <c r="A1899" s="90">
        <v>90880</v>
      </c>
      <c r="B1899" s="157" t="s">
        <v>2066</v>
      </c>
      <c r="C1899" s="91" t="s">
        <v>32</v>
      </c>
      <c r="D1899" s="90">
        <v>48.85</v>
      </c>
    </row>
    <row r="1900" spans="1:4">
      <c r="A1900" s="90">
        <v>90881</v>
      </c>
      <c r="B1900" s="157" t="s">
        <v>2067</v>
      </c>
      <c r="C1900" s="91" t="s">
        <v>32</v>
      </c>
      <c r="D1900" s="90">
        <v>45.1</v>
      </c>
    </row>
    <row r="1901" spans="1:4">
      <c r="A1901" s="90">
        <v>90883</v>
      </c>
      <c r="B1901" s="157" t="s">
        <v>2068</v>
      </c>
      <c r="C1901" s="91" t="s">
        <v>32</v>
      </c>
      <c r="D1901" s="90">
        <v>63.9</v>
      </c>
    </row>
    <row r="1902" spans="1:4">
      <c r="A1902" s="90">
        <v>90884</v>
      </c>
      <c r="B1902" s="157" t="s">
        <v>2069</v>
      </c>
      <c r="C1902" s="91" t="s">
        <v>32</v>
      </c>
      <c r="D1902" s="90">
        <v>62.09</v>
      </c>
    </row>
    <row r="1903" spans="1:4">
      <c r="A1903" s="90">
        <v>90885</v>
      </c>
      <c r="B1903" s="157" t="s">
        <v>2070</v>
      </c>
      <c r="C1903" s="91" t="s">
        <v>32</v>
      </c>
      <c r="D1903" s="90">
        <v>61.29</v>
      </c>
    </row>
    <row r="1904" spans="1:4">
      <c r="A1904" s="90">
        <v>90886</v>
      </c>
      <c r="B1904" s="157" t="s">
        <v>2071</v>
      </c>
      <c r="C1904" s="91" t="s">
        <v>32</v>
      </c>
      <c r="D1904" s="90">
        <v>123.6</v>
      </c>
    </row>
    <row r="1905" spans="1:4">
      <c r="A1905" s="90">
        <v>90887</v>
      </c>
      <c r="B1905" s="157" t="s">
        <v>2072</v>
      </c>
      <c r="C1905" s="91" t="s">
        <v>32</v>
      </c>
      <c r="D1905" s="90">
        <v>121.62</v>
      </c>
    </row>
    <row r="1906" spans="1:4">
      <c r="A1906" s="90">
        <v>90888</v>
      </c>
      <c r="B1906" s="157" t="s">
        <v>2073</v>
      </c>
      <c r="C1906" s="91" t="s">
        <v>32</v>
      </c>
      <c r="D1906" s="90">
        <v>120.78</v>
      </c>
    </row>
    <row r="1907" spans="1:4">
      <c r="A1907" s="90">
        <v>90889</v>
      </c>
      <c r="B1907" s="157" t="s">
        <v>2074</v>
      </c>
      <c r="C1907" s="91" t="s">
        <v>32</v>
      </c>
      <c r="D1907" s="90">
        <v>145.34</v>
      </c>
    </row>
    <row r="1908" spans="1:4">
      <c r="A1908" s="90">
        <v>90890</v>
      </c>
      <c r="B1908" s="157" t="s">
        <v>2075</v>
      </c>
      <c r="C1908" s="91" t="s">
        <v>32</v>
      </c>
      <c r="D1908" s="90">
        <v>142.41999999999999</v>
      </c>
    </row>
    <row r="1909" spans="1:4">
      <c r="A1909" s="90">
        <v>90891</v>
      </c>
      <c r="B1909" s="157" t="s">
        <v>2076</v>
      </c>
      <c r="C1909" s="91" t="s">
        <v>32</v>
      </c>
      <c r="D1909" s="90">
        <v>141.13999999999999</v>
      </c>
    </row>
    <row r="1910" spans="1:4">
      <c r="A1910" s="90">
        <v>95601</v>
      </c>
      <c r="B1910" s="157" t="s">
        <v>2077</v>
      </c>
      <c r="C1910" s="91" t="s">
        <v>243</v>
      </c>
      <c r="D1910" s="90">
        <v>15.04</v>
      </c>
    </row>
    <row r="1911" spans="1:4">
      <c r="A1911" s="90">
        <v>95602</v>
      </c>
      <c r="B1911" s="157" t="s">
        <v>2078</v>
      </c>
      <c r="C1911" s="91" t="s">
        <v>243</v>
      </c>
      <c r="D1911" s="90">
        <v>19.14</v>
      </c>
    </row>
    <row r="1912" spans="1:4">
      <c r="A1912" s="90">
        <v>95603</v>
      </c>
      <c r="B1912" s="157" t="s">
        <v>2079</v>
      </c>
      <c r="C1912" s="91" t="s">
        <v>243</v>
      </c>
      <c r="D1912" s="90">
        <v>25.13</v>
      </c>
    </row>
    <row r="1913" spans="1:4">
      <c r="A1913" s="90">
        <v>95604</v>
      </c>
      <c r="B1913" s="157" t="s">
        <v>2080</v>
      </c>
      <c r="C1913" s="91" t="s">
        <v>243</v>
      </c>
      <c r="D1913" s="90">
        <v>33.090000000000003</v>
      </c>
    </row>
    <row r="1914" spans="1:4">
      <c r="A1914" s="90">
        <v>95605</v>
      </c>
      <c r="B1914" s="157" t="s">
        <v>2081</v>
      </c>
      <c r="C1914" s="91" t="s">
        <v>243</v>
      </c>
      <c r="D1914" s="90">
        <v>51.87</v>
      </c>
    </row>
    <row r="1915" spans="1:4">
      <c r="A1915" s="90">
        <v>95607</v>
      </c>
      <c r="B1915" s="157" t="s">
        <v>22129</v>
      </c>
      <c r="C1915" s="91" t="s">
        <v>243</v>
      </c>
      <c r="D1915" s="90">
        <v>4.91</v>
      </c>
    </row>
    <row r="1916" spans="1:4">
      <c r="A1916" s="90">
        <v>95608</v>
      </c>
      <c r="B1916" s="157" t="s">
        <v>22130</v>
      </c>
      <c r="C1916" s="91" t="s">
        <v>243</v>
      </c>
      <c r="D1916" s="90">
        <v>5.67</v>
      </c>
    </row>
    <row r="1917" spans="1:4">
      <c r="A1917" s="90">
        <v>95609</v>
      </c>
      <c r="B1917" s="157" t="s">
        <v>22131</v>
      </c>
      <c r="C1917" s="91" t="s">
        <v>243</v>
      </c>
      <c r="D1917" s="90">
        <v>6.31</v>
      </c>
    </row>
    <row r="1918" spans="1:4">
      <c r="A1918" s="90">
        <v>96160</v>
      </c>
      <c r="B1918" s="157" t="s">
        <v>2082</v>
      </c>
      <c r="C1918" s="91" t="s">
        <v>32</v>
      </c>
      <c r="D1918" s="90">
        <v>159.63999999999999</v>
      </c>
    </row>
    <row r="1919" spans="1:4">
      <c r="A1919" s="90">
        <v>96161</v>
      </c>
      <c r="B1919" s="157" t="s">
        <v>2083</v>
      </c>
      <c r="C1919" s="91" t="s">
        <v>32</v>
      </c>
      <c r="D1919" s="90">
        <v>234.01</v>
      </c>
    </row>
    <row r="1920" spans="1:4">
      <c r="A1920" s="90">
        <v>96162</v>
      </c>
      <c r="B1920" s="157" t="s">
        <v>2084</v>
      </c>
      <c r="C1920" s="91" t="s">
        <v>32</v>
      </c>
      <c r="D1920" s="90">
        <v>302.44</v>
      </c>
    </row>
    <row r="1921" spans="1:4">
      <c r="A1921" s="90">
        <v>96163</v>
      </c>
      <c r="B1921" s="157" t="s">
        <v>2085</v>
      </c>
      <c r="C1921" s="91" t="s">
        <v>32</v>
      </c>
      <c r="D1921" s="90">
        <v>341.79</v>
      </c>
    </row>
    <row r="1922" spans="1:4">
      <c r="A1922" s="90">
        <v>96164</v>
      </c>
      <c r="B1922" s="157" t="s">
        <v>2086</v>
      </c>
      <c r="C1922" s="91" t="s">
        <v>32</v>
      </c>
      <c r="D1922" s="90">
        <v>145.34</v>
      </c>
    </row>
    <row r="1923" spans="1:4">
      <c r="A1923" s="90">
        <v>96165</v>
      </c>
      <c r="B1923" s="157" t="s">
        <v>2087</v>
      </c>
      <c r="C1923" s="91" t="s">
        <v>32</v>
      </c>
      <c r="D1923" s="90">
        <v>214.43</v>
      </c>
    </row>
    <row r="1924" spans="1:4">
      <c r="A1924" s="90">
        <v>96166</v>
      </c>
      <c r="B1924" s="157" t="s">
        <v>2088</v>
      </c>
      <c r="C1924" s="91" t="s">
        <v>32</v>
      </c>
      <c r="D1924" s="90">
        <v>272.36</v>
      </c>
    </row>
    <row r="1925" spans="1:4">
      <c r="A1925" s="90">
        <v>96167</v>
      </c>
      <c r="B1925" s="157" t="s">
        <v>2089</v>
      </c>
      <c r="C1925" s="91" t="s">
        <v>32</v>
      </c>
      <c r="D1925" s="90">
        <v>299.17</v>
      </c>
    </row>
    <row r="1926" spans="1:4">
      <c r="A1926" s="90">
        <v>96168</v>
      </c>
      <c r="B1926" s="157" t="s">
        <v>2090</v>
      </c>
      <c r="C1926" s="91" t="s">
        <v>32</v>
      </c>
      <c r="D1926" s="90">
        <v>138.41999999999999</v>
      </c>
    </row>
    <row r="1927" spans="1:4">
      <c r="A1927" s="90">
        <v>96169</v>
      </c>
      <c r="B1927" s="157" t="s">
        <v>2091</v>
      </c>
      <c r="C1927" s="91" t="s">
        <v>32</v>
      </c>
      <c r="D1927" s="90">
        <v>205.53</v>
      </c>
    </row>
    <row r="1928" spans="1:4">
      <c r="A1928" s="90">
        <v>96170</v>
      </c>
      <c r="B1928" s="157" t="s">
        <v>2092</v>
      </c>
      <c r="C1928" s="91" t="s">
        <v>32</v>
      </c>
      <c r="D1928" s="90">
        <v>261.49</v>
      </c>
    </row>
    <row r="1929" spans="1:4">
      <c r="A1929" s="90">
        <v>96171</v>
      </c>
      <c r="B1929" s="157" t="s">
        <v>2093</v>
      </c>
      <c r="C1929" s="91" t="s">
        <v>32</v>
      </c>
      <c r="D1929" s="90">
        <v>284.56</v>
      </c>
    </row>
    <row r="1930" spans="1:4">
      <c r="A1930" s="90">
        <v>96172</v>
      </c>
      <c r="B1930" s="157" t="s">
        <v>2094</v>
      </c>
      <c r="C1930" s="91" t="s">
        <v>32</v>
      </c>
      <c r="D1930" s="90">
        <v>169.73</v>
      </c>
    </row>
    <row r="1931" spans="1:4">
      <c r="A1931" s="90">
        <v>96173</v>
      </c>
      <c r="B1931" s="157" t="s">
        <v>2095</v>
      </c>
      <c r="C1931" s="91" t="s">
        <v>32</v>
      </c>
      <c r="D1931" s="90">
        <v>246.67</v>
      </c>
    </row>
    <row r="1932" spans="1:4">
      <c r="A1932" s="90">
        <v>96174</v>
      </c>
      <c r="B1932" s="157" t="s">
        <v>2096</v>
      </c>
      <c r="C1932" s="91" t="s">
        <v>32</v>
      </c>
      <c r="D1932" s="90">
        <v>318.62</v>
      </c>
    </row>
    <row r="1933" spans="1:4">
      <c r="A1933" s="90">
        <v>96175</v>
      </c>
      <c r="B1933" s="157" t="s">
        <v>2097</v>
      </c>
      <c r="C1933" s="91" t="s">
        <v>32</v>
      </c>
      <c r="D1933" s="90">
        <v>360.6</v>
      </c>
    </row>
    <row r="1934" spans="1:4">
      <c r="A1934" s="90">
        <v>96176</v>
      </c>
      <c r="B1934" s="157" t="s">
        <v>2098</v>
      </c>
      <c r="C1934" s="91" t="s">
        <v>32</v>
      </c>
      <c r="D1934" s="90">
        <v>152.06</v>
      </c>
    </row>
    <row r="1935" spans="1:4">
      <c r="A1935" s="90">
        <v>96177</v>
      </c>
      <c r="B1935" s="157" t="s">
        <v>2099</v>
      </c>
      <c r="C1935" s="91" t="s">
        <v>32</v>
      </c>
      <c r="D1935" s="90">
        <v>222.17</v>
      </c>
    </row>
    <row r="1936" spans="1:4">
      <c r="A1936" s="90">
        <v>96178</v>
      </c>
      <c r="B1936" s="157" t="s">
        <v>2100</v>
      </c>
      <c r="C1936" s="91" t="s">
        <v>32</v>
      </c>
      <c r="D1936" s="90">
        <v>281.52999999999997</v>
      </c>
    </row>
    <row r="1937" spans="1:4">
      <c r="A1937" s="90">
        <v>96179</v>
      </c>
      <c r="B1937" s="157" t="s">
        <v>2101</v>
      </c>
      <c r="C1937" s="91" t="s">
        <v>32</v>
      </c>
      <c r="D1937" s="90">
        <v>309.12</v>
      </c>
    </row>
    <row r="1938" spans="1:4">
      <c r="A1938" s="90">
        <v>96180</v>
      </c>
      <c r="B1938" s="157" t="s">
        <v>2102</v>
      </c>
      <c r="C1938" s="91" t="s">
        <v>32</v>
      </c>
      <c r="D1938" s="90">
        <v>143.38</v>
      </c>
    </row>
    <row r="1939" spans="1:4">
      <c r="A1939" s="90">
        <v>96181</v>
      </c>
      <c r="B1939" s="157" t="s">
        <v>2103</v>
      </c>
      <c r="C1939" s="91" t="s">
        <v>32</v>
      </c>
      <c r="D1939" s="90">
        <v>211.28</v>
      </c>
    </row>
    <row r="1940" spans="1:4">
      <c r="A1940" s="90">
        <v>96182</v>
      </c>
      <c r="B1940" s="157" t="s">
        <v>2104</v>
      </c>
      <c r="C1940" s="91" t="s">
        <v>32</v>
      </c>
      <c r="D1940" s="90">
        <v>267.05</v>
      </c>
    </row>
    <row r="1941" spans="1:4">
      <c r="A1941" s="90">
        <v>96183</v>
      </c>
      <c r="B1941" s="157" t="s">
        <v>2105</v>
      </c>
      <c r="C1941" s="91" t="s">
        <v>32</v>
      </c>
      <c r="D1941" s="90">
        <v>291.27999999999997</v>
      </c>
    </row>
    <row r="1942" spans="1:4">
      <c r="A1942" s="90">
        <v>98228</v>
      </c>
      <c r="B1942" s="157" t="s">
        <v>22960</v>
      </c>
      <c r="C1942" s="91" t="s">
        <v>32</v>
      </c>
      <c r="D1942" s="90">
        <v>43.34</v>
      </c>
    </row>
    <row r="1943" spans="1:4">
      <c r="A1943" s="90">
        <v>98229</v>
      </c>
      <c r="B1943" s="157" t="s">
        <v>22961</v>
      </c>
      <c r="C1943" s="91" t="s">
        <v>32</v>
      </c>
      <c r="D1943" s="90">
        <v>58.38</v>
      </c>
    </row>
    <row r="1944" spans="1:4">
      <c r="A1944" s="90">
        <v>98230</v>
      </c>
      <c r="B1944" s="157" t="s">
        <v>22962</v>
      </c>
      <c r="C1944" s="91" t="s">
        <v>32</v>
      </c>
      <c r="D1944" s="90">
        <v>79.23</v>
      </c>
    </row>
    <row r="1945" spans="1:4">
      <c r="A1945" s="90">
        <v>83534</v>
      </c>
      <c r="B1945" s="157" t="s">
        <v>2106</v>
      </c>
      <c r="C1945" s="91" t="s">
        <v>29</v>
      </c>
      <c r="D1945" s="90">
        <v>440.91</v>
      </c>
    </row>
    <row r="1946" spans="1:4">
      <c r="A1946" s="90">
        <v>95240</v>
      </c>
      <c r="B1946" s="157" t="s">
        <v>22963</v>
      </c>
      <c r="C1946" s="91" t="s">
        <v>28</v>
      </c>
      <c r="D1946" s="90">
        <v>11.24</v>
      </c>
    </row>
    <row r="1947" spans="1:4">
      <c r="A1947" s="90">
        <v>95241</v>
      </c>
      <c r="B1947" s="157" t="s">
        <v>22964</v>
      </c>
      <c r="C1947" s="91" t="s">
        <v>28</v>
      </c>
      <c r="D1947" s="90">
        <v>18.760000000000002</v>
      </c>
    </row>
    <row r="1948" spans="1:4">
      <c r="A1948" s="90">
        <v>96616</v>
      </c>
      <c r="B1948" s="157" t="s">
        <v>22357</v>
      </c>
      <c r="C1948" s="91" t="s">
        <v>29</v>
      </c>
      <c r="D1948" s="90">
        <v>392.43</v>
      </c>
    </row>
    <row r="1949" spans="1:4">
      <c r="A1949" s="90">
        <v>96617</v>
      </c>
      <c r="B1949" s="157" t="s">
        <v>22358</v>
      </c>
      <c r="C1949" s="91" t="s">
        <v>28</v>
      </c>
      <c r="D1949" s="90">
        <v>11.76</v>
      </c>
    </row>
    <row r="1950" spans="1:4">
      <c r="A1950" s="90">
        <v>96619</v>
      </c>
      <c r="B1950" s="157" t="s">
        <v>22359</v>
      </c>
      <c r="C1950" s="91" t="s">
        <v>28</v>
      </c>
      <c r="D1950" s="90">
        <v>19.61</v>
      </c>
    </row>
    <row r="1951" spans="1:4">
      <c r="A1951" s="90">
        <v>96620</v>
      </c>
      <c r="B1951" s="157" t="s">
        <v>22360</v>
      </c>
      <c r="C1951" s="91" t="s">
        <v>29</v>
      </c>
      <c r="D1951" s="90">
        <v>375.39</v>
      </c>
    </row>
    <row r="1952" spans="1:4">
      <c r="A1952" s="90">
        <v>96621</v>
      </c>
      <c r="B1952" s="157" t="s">
        <v>22361</v>
      </c>
      <c r="C1952" s="91" t="s">
        <v>29</v>
      </c>
      <c r="D1952" s="90">
        <v>154.21</v>
      </c>
    </row>
    <row r="1953" spans="1:4">
      <c r="A1953" s="90">
        <v>96622</v>
      </c>
      <c r="B1953" s="157" t="s">
        <v>22362</v>
      </c>
      <c r="C1953" s="91" t="s">
        <v>29</v>
      </c>
      <c r="D1953" s="90">
        <v>104.19</v>
      </c>
    </row>
    <row r="1954" spans="1:4">
      <c r="A1954" s="90">
        <v>96623</v>
      </c>
      <c r="B1954" s="157" t="s">
        <v>22363</v>
      </c>
      <c r="C1954" s="91" t="s">
        <v>29</v>
      </c>
      <c r="D1954" s="90">
        <v>142.54</v>
      </c>
    </row>
    <row r="1955" spans="1:4">
      <c r="A1955" s="90">
        <v>96624</v>
      </c>
      <c r="B1955" s="157" t="s">
        <v>22364</v>
      </c>
      <c r="C1955" s="91" t="s">
        <v>29</v>
      </c>
      <c r="D1955" s="90">
        <v>100.09</v>
      </c>
    </row>
    <row r="1956" spans="1:4">
      <c r="A1956" s="90">
        <v>97082</v>
      </c>
      <c r="B1956" s="157" t="s">
        <v>22965</v>
      </c>
      <c r="C1956" s="91" t="s">
        <v>29</v>
      </c>
      <c r="D1956" s="90">
        <v>38.53</v>
      </c>
    </row>
    <row r="1957" spans="1:4">
      <c r="A1957" s="90">
        <v>97083</v>
      </c>
      <c r="B1957" s="157" t="s">
        <v>22966</v>
      </c>
      <c r="C1957" s="91" t="s">
        <v>28</v>
      </c>
      <c r="D1957" s="90">
        <v>2.12</v>
      </c>
    </row>
    <row r="1958" spans="1:4">
      <c r="A1958" s="90">
        <v>97084</v>
      </c>
      <c r="B1958" s="157" t="s">
        <v>22967</v>
      </c>
      <c r="C1958" s="91" t="s">
        <v>28</v>
      </c>
      <c r="D1958" s="90">
        <v>0.43</v>
      </c>
    </row>
    <row r="1959" spans="1:4">
      <c r="A1959" s="90">
        <v>97086</v>
      </c>
      <c r="B1959" s="157" t="s">
        <v>22968</v>
      </c>
      <c r="C1959" s="91" t="s">
        <v>28</v>
      </c>
      <c r="D1959" s="90">
        <v>82.23</v>
      </c>
    </row>
    <row r="1960" spans="1:4">
      <c r="A1960" s="90">
        <v>97094</v>
      </c>
      <c r="B1960" s="157" t="s">
        <v>22969</v>
      </c>
      <c r="C1960" s="91" t="s">
        <v>29</v>
      </c>
      <c r="D1960" s="90">
        <v>383.72</v>
      </c>
    </row>
    <row r="1961" spans="1:4">
      <c r="A1961" s="90">
        <v>97095</v>
      </c>
      <c r="B1961" s="157" t="s">
        <v>22970</v>
      </c>
      <c r="C1961" s="91" t="s">
        <v>29</v>
      </c>
      <c r="D1961" s="90">
        <v>360.24</v>
      </c>
    </row>
    <row r="1962" spans="1:4">
      <c r="A1962" s="90">
        <v>97096</v>
      </c>
      <c r="B1962" s="157" t="s">
        <v>22971</v>
      </c>
      <c r="C1962" s="91" t="s">
        <v>29</v>
      </c>
      <c r="D1962" s="90">
        <v>348.2</v>
      </c>
    </row>
    <row r="1963" spans="1:4">
      <c r="A1963" s="90">
        <v>90996</v>
      </c>
      <c r="B1963" s="157" t="s">
        <v>2107</v>
      </c>
      <c r="C1963" s="91" t="s">
        <v>28</v>
      </c>
      <c r="D1963" s="90">
        <v>11.15</v>
      </c>
    </row>
    <row r="1964" spans="1:4">
      <c r="A1964" s="90">
        <v>90997</v>
      </c>
      <c r="B1964" s="157" t="s">
        <v>2108</v>
      </c>
      <c r="C1964" s="91" t="s">
        <v>28</v>
      </c>
      <c r="D1964" s="90">
        <v>15.09</v>
      </c>
    </row>
    <row r="1965" spans="1:4">
      <c r="A1965" s="90">
        <v>90998</v>
      </c>
      <c r="B1965" s="157" t="s">
        <v>2109</v>
      </c>
      <c r="C1965" s="91" t="s">
        <v>28</v>
      </c>
      <c r="D1965" s="90">
        <v>18.190000000000001</v>
      </c>
    </row>
    <row r="1966" spans="1:4">
      <c r="A1966" s="90">
        <v>91000</v>
      </c>
      <c r="B1966" s="157" t="s">
        <v>2110</v>
      </c>
      <c r="C1966" s="91" t="s">
        <v>28</v>
      </c>
      <c r="D1966" s="90">
        <v>13.92</v>
      </c>
    </row>
    <row r="1967" spans="1:4">
      <c r="A1967" s="90">
        <v>91002</v>
      </c>
      <c r="B1967" s="157" t="s">
        <v>2111</v>
      </c>
      <c r="C1967" s="91" t="s">
        <v>28</v>
      </c>
      <c r="D1967" s="90">
        <v>12.81</v>
      </c>
    </row>
    <row r="1968" spans="1:4">
      <c r="A1968" s="90">
        <v>91003</v>
      </c>
      <c r="B1968" s="157" t="s">
        <v>2112</v>
      </c>
      <c r="C1968" s="91" t="s">
        <v>28</v>
      </c>
      <c r="D1968" s="90">
        <v>14.81</v>
      </c>
    </row>
    <row r="1969" spans="1:4">
      <c r="A1969" s="90">
        <v>91004</v>
      </c>
      <c r="B1969" s="157" t="s">
        <v>2113</v>
      </c>
      <c r="C1969" s="91" t="s">
        <v>28</v>
      </c>
      <c r="D1969" s="90">
        <v>11.74</v>
      </c>
    </row>
    <row r="1970" spans="1:4">
      <c r="A1970" s="90">
        <v>91005</v>
      </c>
      <c r="B1970" s="157" t="s">
        <v>2114</v>
      </c>
      <c r="C1970" s="91" t="s">
        <v>28</v>
      </c>
      <c r="D1970" s="90">
        <v>14.05</v>
      </c>
    </row>
    <row r="1971" spans="1:4">
      <c r="A1971" s="90">
        <v>91006</v>
      </c>
      <c r="B1971" s="157" t="s">
        <v>2115</v>
      </c>
      <c r="C1971" s="91" t="s">
        <v>28</v>
      </c>
      <c r="D1971" s="90">
        <v>10.86</v>
      </c>
    </row>
    <row r="1972" spans="1:4">
      <c r="A1972" s="90">
        <v>91007</v>
      </c>
      <c r="B1972" s="157" t="s">
        <v>2116</v>
      </c>
      <c r="C1972" s="91" t="s">
        <v>28</v>
      </c>
      <c r="D1972" s="90">
        <v>9.77</v>
      </c>
    </row>
    <row r="1973" spans="1:4">
      <c r="A1973" s="90">
        <v>91008</v>
      </c>
      <c r="B1973" s="157" t="s">
        <v>2117</v>
      </c>
      <c r="C1973" s="91" t="s">
        <v>28</v>
      </c>
      <c r="D1973" s="90">
        <v>11.75</v>
      </c>
    </row>
    <row r="1974" spans="1:4">
      <c r="A1974" s="90">
        <v>92263</v>
      </c>
      <c r="B1974" s="157" t="s">
        <v>2118</v>
      </c>
      <c r="C1974" s="91" t="s">
        <v>28</v>
      </c>
      <c r="D1974" s="90">
        <v>81.86</v>
      </c>
    </row>
    <row r="1975" spans="1:4">
      <c r="A1975" s="90">
        <v>92264</v>
      </c>
      <c r="B1975" s="157" t="s">
        <v>2119</v>
      </c>
      <c r="C1975" s="91" t="s">
        <v>28</v>
      </c>
      <c r="D1975" s="90">
        <v>94.57</v>
      </c>
    </row>
    <row r="1976" spans="1:4">
      <c r="A1976" s="90">
        <v>92265</v>
      </c>
      <c r="B1976" s="157" t="s">
        <v>2120</v>
      </c>
      <c r="C1976" s="91" t="s">
        <v>28</v>
      </c>
      <c r="D1976" s="90">
        <v>64.260000000000005</v>
      </c>
    </row>
    <row r="1977" spans="1:4">
      <c r="A1977" s="90">
        <v>92266</v>
      </c>
      <c r="B1977" s="157" t="s">
        <v>2121</v>
      </c>
      <c r="C1977" s="91" t="s">
        <v>28</v>
      </c>
      <c r="D1977" s="90">
        <v>75.59</v>
      </c>
    </row>
    <row r="1978" spans="1:4">
      <c r="A1978" s="90">
        <v>92267</v>
      </c>
      <c r="B1978" s="157" t="s">
        <v>2122</v>
      </c>
      <c r="C1978" s="91" t="s">
        <v>28</v>
      </c>
      <c r="D1978" s="90">
        <v>23.65</v>
      </c>
    </row>
    <row r="1979" spans="1:4">
      <c r="A1979" s="90">
        <v>92268</v>
      </c>
      <c r="B1979" s="157" t="s">
        <v>2123</v>
      </c>
      <c r="C1979" s="91" t="s">
        <v>28</v>
      </c>
      <c r="D1979" s="90">
        <v>33.64</v>
      </c>
    </row>
    <row r="1980" spans="1:4">
      <c r="A1980" s="90">
        <v>92269</v>
      </c>
      <c r="B1980" s="157" t="s">
        <v>2124</v>
      </c>
      <c r="C1980" s="91" t="s">
        <v>28</v>
      </c>
      <c r="D1980" s="90">
        <v>90.28</v>
      </c>
    </row>
    <row r="1981" spans="1:4">
      <c r="A1981" s="90">
        <v>92270</v>
      </c>
      <c r="B1981" s="157" t="s">
        <v>2125</v>
      </c>
      <c r="C1981" s="91" t="s">
        <v>28</v>
      </c>
      <c r="D1981" s="90">
        <v>75.83</v>
      </c>
    </row>
    <row r="1982" spans="1:4">
      <c r="A1982" s="90">
        <v>92271</v>
      </c>
      <c r="B1982" s="157" t="s">
        <v>2126</v>
      </c>
      <c r="C1982" s="91" t="s">
        <v>28</v>
      </c>
      <c r="D1982" s="90">
        <v>59.66</v>
      </c>
    </row>
    <row r="1983" spans="1:4">
      <c r="A1983" s="90">
        <v>92272</v>
      </c>
      <c r="B1983" s="157" t="s">
        <v>2127</v>
      </c>
      <c r="C1983" s="91" t="s">
        <v>32</v>
      </c>
      <c r="D1983" s="90">
        <v>15.36</v>
      </c>
    </row>
    <row r="1984" spans="1:4">
      <c r="A1984" s="90">
        <v>92273</v>
      </c>
      <c r="B1984" s="157" t="s">
        <v>2128</v>
      </c>
      <c r="C1984" s="91" t="s">
        <v>32</v>
      </c>
      <c r="D1984" s="90">
        <v>6.26</v>
      </c>
    </row>
    <row r="1985" spans="1:4">
      <c r="A1985" s="90">
        <v>92408</v>
      </c>
      <c r="B1985" s="157" t="s">
        <v>2129</v>
      </c>
      <c r="C1985" s="91" t="s">
        <v>28</v>
      </c>
      <c r="D1985" s="90">
        <v>164.46</v>
      </c>
    </row>
    <row r="1986" spans="1:4">
      <c r="A1986" s="90">
        <v>92409</v>
      </c>
      <c r="B1986" s="157" t="s">
        <v>2130</v>
      </c>
      <c r="C1986" s="91" t="s">
        <v>28</v>
      </c>
      <c r="D1986" s="90">
        <v>156.04</v>
      </c>
    </row>
    <row r="1987" spans="1:4">
      <c r="A1987" s="90">
        <v>92410</v>
      </c>
      <c r="B1987" s="157" t="s">
        <v>2131</v>
      </c>
      <c r="C1987" s="91" t="s">
        <v>28</v>
      </c>
      <c r="D1987" s="90">
        <v>111.77</v>
      </c>
    </row>
    <row r="1988" spans="1:4">
      <c r="A1988" s="90">
        <v>92411</v>
      </c>
      <c r="B1988" s="157" t="s">
        <v>2132</v>
      </c>
      <c r="C1988" s="91" t="s">
        <v>28</v>
      </c>
      <c r="D1988" s="90">
        <v>104.34</v>
      </c>
    </row>
    <row r="1989" spans="1:4">
      <c r="A1989" s="90">
        <v>92412</v>
      </c>
      <c r="B1989" s="157" t="s">
        <v>2133</v>
      </c>
      <c r="C1989" s="91" t="s">
        <v>28</v>
      </c>
      <c r="D1989" s="90">
        <v>74.08</v>
      </c>
    </row>
    <row r="1990" spans="1:4">
      <c r="A1990" s="90">
        <v>92413</v>
      </c>
      <c r="B1990" s="157" t="s">
        <v>2134</v>
      </c>
      <c r="C1990" s="91" t="s">
        <v>28</v>
      </c>
      <c r="D1990" s="90">
        <v>68.349999999999994</v>
      </c>
    </row>
    <row r="1991" spans="1:4">
      <c r="A1991" s="90">
        <v>92414</v>
      </c>
      <c r="B1991" s="157" t="s">
        <v>2135</v>
      </c>
      <c r="C1991" s="91" t="s">
        <v>28</v>
      </c>
      <c r="D1991" s="90">
        <v>82.89</v>
      </c>
    </row>
    <row r="1992" spans="1:4">
      <c r="A1992" s="90">
        <v>92415</v>
      </c>
      <c r="B1992" s="157" t="s">
        <v>2136</v>
      </c>
      <c r="C1992" s="91" t="s">
        <v>28</v>
      </c>
      <c r="D1992" s="90">
        <v>75.459999999999994</v>
      </c>
    </row>
    <row r="1993" spans="1:4">
      <c r="A1993" s="90">
        <v>92416</v>
      </c>
      <c r="B1993" s="157" t="s">
        <v>2137</v>
      </c>
      <c r="C1993" s="91" t="s">
        <v>28</v>
      </c>
      <c r="D1993" s="90">
        <v>98.17</v>
      </c>
    </row>
    <row r="1994" spans="1:4">
      <c r="A1994" s="90">
        <v>92417</v>
      </c>
      <c r="B1994" s="157" t="s">
        <v>2138</v>
      </c>
      <c r="C1994" s="91" t="s">
        <v>28</v>
      </c>
      <c r="D1994" s="90">
        <v>90.77</v>
      </c>
    </row>
    <row r="1995" spans="1:4">
      <c r="A1995" s="90">
        <v>92418</v>
      </c>
      <c r="B1995" s="157" t="s">
        <v>2139</v>
      </c>
      <c r="C1995" s="91" t="s">
        <v>28</v>
      </c>
      <c r="D1995" s="90">
        <v>54.26</v>
      </c>
    </row>
    <row r="1996" spans="1:4">
      <c r="A1996" s="90">
        <v>92419</v>
      </c>
      <c r="B1996" s="157" t="s">
        <v>2140</v>
      </c>
      <c r="C1996" s="91" t="s">
        <v>28</v>
      </c>
      <c r="D1996" s="90">
        <v>48.57</v>
      </c>
    </row>
    <row r="1997" spans="1:4">
      <c r="A1997" s="90">
        <v>92420</v>
      </c>
      <c r="B1997" s="157" t="s">
        <v>2141</v>
      </c>
      <c r="C1997" s="91" t="s">
        <v>28</v>
      </c>
      <c r="D1997" s="90">
        <v>66.02</v>
      </c>
    </row>
    <row r="1998" spans="1:4">
      <c r="A1998" s="90">
        <v>92421</v>
      </c>
      <c r="B1998" s="157" t="s">
        <v>2142</v>
      </c>
      <c r="C1998" s="91" t="s">
        <v>28</v>
      </c>
      <c r="D1998" s="90">
        <v>60.31</v>
      </c>
    </row>
    <row r="1999" spans="1:4">
      <c r="A1999" s="90">
        <v>92422</v>
      </c>
      <c r="B1999" s="157" t="s">
        <v>2143</v>
      </c>
      <c r="C1999" s="91" t="s">
        <v>28</v>
      </c>
      <c r="D1999" s="90">
        <v>44.97</v>
      </c>
    </row>
    <row r="2000" spans="1:4">
      <c r="A2000" s="90">
        <v>92423</v>
      </c>
      <c r="B2000" s="157" t="s">
        <v>2144</v>
      </c>
      <c r="C2000" s="91" t="s">
        <v>28</v>
      </c>
      <c r="D2000" s="90">
        <v>40.03</v>
      </c>
    </row>
    <row r="2001" spans="1:4">
      <c r="A2001" s="90">
        <v>92424</v>
      </c>
      <c r="B2001" s="157" t="s">
        <v>2145</v>
      </c>
      <c r="C2001" s="91" t="s">
        <v>28</v>
      </c>
      <c r="D2001" s="90">
        <v>55.19</v>
      </c>
    </row>
    <row r="2002" spans="1:4">
      <c r="A2002" s="90">
        <v>92425</v>
      </c>
      <c r="B2002" s="157" t="s">
        <v>2146</v>
      </c>
      <c r="C2002" s="91" t="s">
        <v>28</v>
      </c>
      <c r="D2002" s="90">
        <v>50.23</v>
      </c>
    </row>
    <row r="2003" spans="1:4">
      <c r="A2003" s="90">
        <v>92426</v>
      </c>
      <c r="B2003" s="157" t="s">
        <v>2147</v>
      </c>
      <c r="C2003" s="91" t="s">
        <v>28</v>
      </c>
      <c r="D2003" s="90">
        <v>40.299999999999997</v>
      </c>
    </row>
    <row r="2004" spans="1:4">
      <c r="A2004" s="90">
        <v>92427</v>
      </c>
      <c r="B2004" s="157" t="s">
        <v>2148</v>
      </c>
      <c r="C2004" s="91" t="s">
        <v>28</v>
      </c>
      <c r="D2004" s="90">
        <v>35.71</v>
      </c>
    </row>
    <row r="2005" spans="1:4">
      <c r="A2005" s="90">
        <v>92428</v>
      </c>
      <c r="B2005" s="157" t="s">
        <v>2149</v>
      </c>
      <c r="C2005" s="91" t="s">
        <v>28</v>
      </c>
      <c r="D2005" s="90">
        <v>49.76</v>
      </c>
    </row>
    <row r="2006" spans="1:4">
      <c r="A2006" s="90">
        <v>92429</v>
      </c>
      <c r="B2006" s="157" t="s">
        <v>2150</v>
      </c>
      <c r="C2006" s="91" t="s">
        <v>28</v>
      </c>
      <c r="D2006" s="90">
        <v>45.16</v>
      </c>
    </row>
    <row r="2007" spans="1:4">
      <c r="A2007" s="90">
        <v>92430</v>
      </c>
      <c r="B2007" s="157" t="s">
        <v>2151</v>
      </c>
      <c r="C2007" s="91" t="s">
        <v>28</v>
      </c>
      <c r="D2007" s="90">
        <v>36.97</v>
      </c>
    </row>
    <row r="2008" spans="1:4">
      <c r="A2008" s="90">
        <v>92431</v>
      </c>
      <c r="B2008" s="157" t="s">
        <v>2152</v>
      </c>
      <c r="C2008" s="91" t="s">
        <v>28</v>
      </c>
      <c r="D2008" s="90">
        <v>32.61</v>
      </c>
    </row>
    <row r="2009" spans="1:4">
      <c r="A2009" s="90">
        <v>92432</v>
      </c>
      <c r="B2009" s="157" t="s">
        <v>2153</v>
      </c>
      <c r="C2009" s="91" t="s">
        <v>28</v>
      </c>
      <c r="D2009" s="90">
        <v>45.95</v>
      </c>
    </row>
    <row r="2010" spans="1:4">
      <c r="A2010" s="90">
        <v>92433</v>
      </c>
      <c r="B2010" s="157" t="s">
        <v>2154</v>
      </c>
      <c r="C2010" s="91" t="s">
        <v>28</v>
      </c>
      <c r="D2010" s="90">
        <v>41.6</v>
      </c>
    </row>
    <row r="2011" spans="1:4">
      <c r="A2011" s="90">
        <v>92434</v>
      </c>
      <c r="B2011" s="157" t="s">
        <v>2155</v>
      </c>
      <c r="C2011" s="91" t="s">
        <v>28</v>
      </c>
      <c r="D2011" s="90">
        <v>35.31</v>
      </c>
    </row>
    <row r="2012" spans="1:4">
      <c r="A2012" s="90">
        <v>92435</v>
      </c>
      <c r="B2012" s="157" t="s">
        <v>2156</v>
      </c>
      <c r="C2012" s="91" t="s">
        <v>28</v>
      </c>
      <c r="D2012" s="90">
        <v>31.09</v>
      </c>
    </row>
    <row r="2013" spans="1:4">
      <c r="A2013" s="90">
        <v>92436</v>
      </c>
      <c r="B2013" s="157" t="s">
        <v>2157</v>
      </c>
      <c r="C2013" s="91" t="s">
        <v>28</v>
      </c>
      <c r="D2013" s="90">
        <v>43.97</v>
      </c>
    </row>
    <row r="2014" spans="1:4">
      <c r="A2014" s="90">
        <v>92437</v>
      </c>
      <c r="B2014" s="157" t="s">
        <v>2158</v>
      </c>
      <c r="C2014" s="91" t="s">
        <v>28</v>
      </c>
      <c r="D2014" s="90">
        <v>39.770000000000003</v>
      </c>
    </row>
    <row r="2015" spans="1:4">
      <c r="A2015" s="90">
        <v>92438</v>
      </c>
      <c r="B2015" s="157" t="s">
        <v>2159</v>
      </c>
      <c r="C2015" s="91" t="s">
        <v>28</v>
      </c>
      <c r="D2015" s="90">
        <v>34.11</v>
      </c>
    </row>
    <row r="2016" spans="1:4">
      <c r="A2016" s="90">
        <v>92439</v>
      </c>
      <c r="B2016" s="157" t="s">
        <v>2160</v>
      </c>
      <c r="C2016" s="91" t="s">
        <v>28</v>
      </c>
      <c r="D2016" s="90">
        <v>30.01</v>
      </c>
    </row>
    <row r="2017" spans="1:4">
      <c r="A2017" s="90">
        <v>92440</v>
      </c>
      <c r="B2017" s="157" t="s">
        <v>2161</v>
      </c>
      <c r="C2017" s="91" t="s">
        <v>28</v>
      </c>
      <c r="D2017" s="90">
        <v>42.55</v>
      </c>
    </row>
    <row r="2018" spans="1:4">
      <c r="A2018" s="90">
        <v>92441</v>
      </c>
      <c r="B2018" s="157" t="s">
        <v>2162</v>
      </c>
      <c r="C2018" s="91" t="s">
        <v>28</v>
      </c>
      <c r="D2018" s="90">
        <v>38.47</v>
      </c>
    </row>
    <row r="2019" spans="1:4">
      <c r="A2019" s="90">
        <v>92442</v>
      </c>
      <c r="B2019" s="157" t="s">
        <v>2163</v>
      </c>
      <c r="C2019" s="91" t="s">
        <v>28</v>
      </c>
      <c r="D2019" s="90">
        <v>31.71</v>
      </c>
    </row>
    <row r="2020" spans="1:4">
      <c r="A2020" s="90">
        <v>92443</v>
      </c>
      <c r="B2020" s="157" t="s">
        <v>2164</v>
      </c>
      <c r="C2020" s="91" t="s">
        <v>28</v>
      </c>
      <c r="D2020" s="90">
        <v>27.74</v>
      </c>
    </row>
    <row r="2021" spans="1:4">
      <c r="A2021" s="90">
        <v>92444</v>
      </c>
      <c r="B2021" s="157" t="s">
        <v>2165</v>
      </c>
      <c r="C2021" s="91" t="s">
        <v>28</v>
      </c>
      <c r="D2021" s="90">
        <v>39.869999999999997</v>
      </c>
    </row>
    <row r="2022" spans="1:4">
      <c r="A2022" s="90">
        <v>92445</v>
      </c>
      <c r="B2022" s="157" t="s">
        <v>2166</v>
      </c>
      <c r="C2022" s="91" t="s">
        <v>28</v>
      </c>
      <c r="D2022" s="90">
        <v>35.909999999999997</v>
      </c>
    </row>
    <row r="2023" spans="1:4">
      <c r="A2023" s="90">
        <v>92446</v>
      </c>
      <c r="B2023" s="157" t="s">
        <v>2167</v>
      </c>
      <c r="C2023" s="91" t="s">
        <v>28</v>
      </c>
      <c r="D2023" s="90">
        <v>150.94999999999999</v>
      </c>
    </row>
    <row r="2024" spans="1:4">
      <c r="A2024" s="90">
        <v>92447</v>
      </c>
      <c r="B2024" s="157" t="s">
        <v>2168</v>
      </c>
      <c r="C2024" s="91" t="s">
        <v>28</v>
      </c>
      <c r="D2024" s="90">
        <v>106.55</v>
      </c>
    </row>
    <row r="2025" spans="1:4">
      <c r="A2025" s="90">
        <v>92448</v>
      </c>
      <c r="B2025" s="157" t="s">
        <v>2169</v>
      </c>
      <c r="C2025" s="91" t="s">
        <v>28</v>
      </c>
      <c r="D2025" s="90">
        <v>83.41</v>
      </c>
    </row>
    <row r="2026" spans="1:4">
      <c r="A2026" s="90">
        <v>92449</v>
      </c>
      <c r="B2026" s="157" t="s">
        <v>2170</v>
      </c>
      <c r="C2026" s="91" t="s">
        <v>28</v>
      </c>
      <c r="D2026" s="90">
        <v>138.83000000000001</v>
      </c>
    </row>
    <row r="2027" spans="1:4">
      <c r="A2027" s="90">
        <v>92450</v>
      </c>
      <c r="B2027" s="157" t="s">
        <v>2171</v>
      </c>
      <c r="C2027" s="91" t="s">
        <v>28</v>
      </c>
      <c r="D2027" s="90">
        <v>164.94</v>
      </c>
    </row>
    <row r="2028" spans="1:4">
      <c r="A2028" s="90">
        <v>92451</v>
      </c>
      <c r="B2028" s="157" t="s">
        <v>2172</v>
      </c>
      <c r="C2028" s="91" t="s">
        <v>28</v>
      </c>
      <c r="D2028" s="90">
        <v>97.16</v>
      </c>
    </row>
    <row r="2029" spans="1:4">
      <c r="A2029" s="90">
        <v>92452</v>
      </c>
      <c r="B2029" s="157" t="s">
        <v>2173</v>
      </c>
      <c r="C2029" s="91" t="s">
        <v>28</v>
      </c>
      <c r="D2029" s="90">
        <v>92.46</v>
      </c>
    </row>
    <row r="2030" spans="1:4">
      <c r="A2030" s="90">
        <v>92453</v>
      </c>
      <c r="B2030" s="157" t="s">
        <v>2174</v>
      </c>
      <c r="C2030" s="91" t="s">
        <v>28</v>
      </c>
      <c r="D2030" s="90">
        <v>117.85</v>
      </c>
    </row>
    <row r="2031" spans="1:4">
      <c r="A2031" s="90">
        <v>92454</v>
      </c>
      <c r="B2031" s="157" t="s">
        <v>2175</v>
      </c>
      <c r="C2031" s="91" t="s">
        <v>28</v>
      </c>
      <c r="D2031" s="90">
        <v>178.01</v>
      </c>
    </row>
    <row r="2032" spans="1:4">
      <c r="A2032" s="90">
        <v>92455</v>
      </c>
      <c r="B2032" s="157" t="s">
        <v>2176</v>
      </c>
      <c r="C2032" s="91" t="s">
        <v>28</v>
      </c>
      <c r="D2032" s="90">
        <v>79.11</v>
      </c>
    </row>
    <row r="2033" spans="1:4">
      <c r="A2033" s="90">
        <v>92456</v>
      </c>
      <c r="B2033" s="157" t="s">
        <v>2177</v>
      </c>
      <c r="C2033" s="91" t="s">
        <v>28</v>
      </c>
      <c r="D2033" s="90">
        <v>78.73</v>
      </c>
    </row>
    <row r="2034" spans="1:4">
      <c r="A2034" s="90">
        <v>92457</v>
      </c>
      <c r="B2034" s="157" t="s">
        <v>2178</v>
      </c>
      <c r="C2034" s="91" t="s">
        <v>28</v>
      </c>
      <c r="D2034" s="90">
        <v>102.41</v>
      </c>
    </row>
    <row r="2035" spans="1:4">
      <c r="A2035" s="90">
        <v>92458</v>
      </c>
      <c r="B2035" s="157" t="s">
        <v>2179</v>
      </c>
      <c r="C2035" s="91" t="s">
        <v>28</v>
      </c>
      <c r="D2035" s="90">
        <v>167.01</v>
      </c>
    </row>
    <row r="2036" spans="1:4">
      <c r="A2036" s="90">
        <v>92459</v>
      </c>
      <c r="B2036" s="157" t="s">
        <v>2180</v>
      </c>
      <c r="C2036" s="91" t="s">
        <v>28</v>
      </c>
      <c r="D2036" s="90">
        <v>67.209999999999994</v>
      </c>
    </row>
    <row r="2037" spans="1:4">
      <c r="A2037" s="90">
        <v>92460</v>
      </c>
      <c r="B2037" s="157" t="s">
        <v>2181</v>
      </c>
      <c r="C2037" s="91" t="s">
        <v>28</v>
      </c>
      <c r="D2037" s="90">
        <v>64.959999999999994</v>
      </c>
    </row>
    <row r="2038" spans="1:4">
      <c r="A2038" s="90">
        <v>92461</v>
      </c>
      <c r="B2038" s="157" t="s">
        <v>2182</v>
      </c>
      <c r="C2038" s="91" t="s">
        <v>28</v>
      </c>
      <c r="D2038" s="90">
        <v>94.13</v>
      </c>
    </row>
    <row r="2039" spans="1:4">
      <c r="A2039" s="90">
        <v>92462</v>
      </c>
      <c r="B2039" s="157" t="s">
        <v>2183</v>
      </c>
      <c r="C2039" s="91" t="s">
        <v>28</v>
      </c>
      <c r="D2039" s="90">
        <v>159.87</v>
      </c>
    </row>
    <row r="2040" spans="1:4">
      <c r="A2040" s="90">
        <v>92463</v>
      </c>
      <c r="B2040" s="157" t="s">
        <v>2184</v>
      </c>
      <c r="C2040" s="91" t="s">
        <v>28</v>
      </c>
      <c r="D2040" s="90">
        <v>60.7</v>
      </c>
    </row>
    <row r="2041" spans="1:4">
      <c r="A2041" s="90">
        <v>92464</v>
      </c>
      <c r="B2041" s="157" t="s">
        <v>2185</v>
      </c>
      <c r="C2041" s="91" t="s">
        <v>28</v>
      </c>
      <c r="D2041" s="90">
        <v>61.59</v>
      </c>
    </row>
    <row r="2042" spans="1:4">
      <c r="A2042" s="90">
        <v>92465</v>
      </c>
      <c r="B2042" s="157" t="s">
        <v>2186</v>
      </c>
      <c r="C2042" s="91" t="s">
        <v>28</v>
      </c>
      <c r="D2042" s="90">
        <v>75.67</v>
      </c>
    </row>
    <row r="2043" spans="1:4">
      <c r="A2043" s="90">
        <v>92466</v>
      </c>
      <c r="B2043" s="157" t="s">
        <v>2187</v>
      </c>
      <c r="C2043" s="91" t="s">
        <v>28</v>
      </c>
      <c r="D2043" s="90">
        <v>154.19</v>
      </c>
    </row>
    <row r="2044" spans="1:4">
      <c r="A2044" s="90">
        <v>92467</v>
      </c>
      <c r="B2044" s="157" t="s">
        <v>2188</v>
      </c>
      <c r="C2044" s="91" t="s">
        <v>28</v>
      </c>
      <c r="D2044" s="90">
        <v>49.75</v>
      </c>
    </row>
    <row r="2045" spans="1:4">
      <c r="A2045" s="90">
        <v>92468</v>
      </c>
      <c r="B2045" s="157" t="s">
        <v>2189</v>
      </c>
      <c r="C2045" s="91" t="s">
        <v>28</v>
      </c>
      <c r="D2045" s="90">
        <v>56.38</v>
      </c>
    </row>
    <row r="2046" spans="1:4">
      <c r="A2046" s="90">
        <v>92469</v>
      </c>
      <c r="B2046" s="157" t="s">
        <v>2190</v>
      </c>
      <c r="C2046" s="91" t="s">
        <v>28</v>
      </c>
      <c r="D2046" s="90">
        <v>69.16</v>
      </c>
    </row>
    <row r="2047" spans="1:4">
      <c r="A2047" s="90">
        <v>92470</v>
      </c>
      <c r="B2047" s="157" t="s">
        <v>2191</v>
      </c>
      <c r="C2047" s="91" t="s">
        <v>28</v>
      </c>
      <c r="D2047" s="90">
        <v>150.16999999999999</v>
      </c>
    </row>
    <row r="2048" spans="1:4">
      <c r="A2048" s="90">
        <v>92471</v>
      </c>
      <c r="B2048" s="157" t="s">
        <v>2192</v>
      </c>
      <c r="C2048" s="91" t="s">
        <v>28</v>
      </c>
      <c r="D2048" s="90">
        <v>45.53</v>
      </c>
    </row>
    <row r="2049" spans="1:4">
      <c r="A2049" s="90">
        <v>92472</v>
      </c>
      <c r="B2049" s="157" t="s">
        <v>2193</v>
      </c>
      <c r="C2049" s="91" t="s">
        <v>28</v>
      </c>
      <c r="D2049" s="90">
        <v>52.96</v>
      </c>
    </row>
    <row r="2050" spans="1:4">
      <c r="A2050" s="90">
        <v>92473</v>
      </c>
      <c r="B2050" s="157" t="s">
        <v>2194</v>
      </c>
      <c r="C2050" s="91" t="s">
        <v>28</v>
      </c>
      <c r="D2050" s="90">
        <v>63.81</v>
      </c>
    </row>
    <row r="2051" spans="1:4">
      <c r="A2051" s="90">
        <v>92474</v>
      </c>
      <c r="B2051" s="157" t="s">
        <v>2195</v>
      </c>
      <c r="C2051" s="91" t="s">
        <v>28</v>
      </c>
      <c r="D2051" s="90">
        <v>146.66</v>
      </c>
    </row>
    <row r="2052" spans="1:4">
      <c r="A2052" s="90">
        <v>92475</v>
      </c>
      <c r="B2052" s="157" t="s">
        <v>2196</v>
      </c>
      <c r="C2052" s="91" t="s">
        <v>28</v>
      </c>
      <c r="D2052" s="90">
        <v>42.04</v>
      </c>
    </row>
    <row r="2053" spans="1:4">
      <c r="A2053" s="90">
        <v>92476</v>
      </c>
      <c r="B2053" s="157" t="s">
        <v>2197</v>
      </c>
      <c r="C2053" s="91" t="s">
        <v>28</v>
      </c>
      <c r="D2053" s="90">
        <v>50.03</v>
      </c>
    </row>
    <row r="2054" spans="1:4">
      <c r="A2054" s="90">
        <v>92477</v>
      </c>
      <c r="B2054" s="157" t="s">
        <v>2198</v>
      </c>
      <c r="C2054" s="91" t="s">
        <v>28</v>
      </c>
      <c r="D2054" s="90">
        <v>52.62</v>
      </c>
    </row>
    <row r="2055" spans="1:4">
      <c r="A2055" s="90">
        <v>92478</v>
      </c>
      <c r="B2055" s="157" t="s">
        <v>2199</v>
      </c>
      <c r="C2055" s="91" t="s">
        <v>28</v>
      </c>
      <c r="D2055" s="90">
        <v>139.86000000000001</v>
      </c>
    </row>
    <row r="2056" spans="1:4">
      <c r="A2056" s="90">
        <v>92479</v>
      </c>
      <c r="B2056" s="157" t="s">
        <v>2200</v>
      </c>
      <c r="C2056" s="91" t="s">
        <v>28</v>
      </c>
      <c r="D2056" s="90">
        <v>34.74</v>
      </c>
    </row>
    <row r="2057" spans="1:4">
      <c r="A2057" s="90">
        <v>92480</v>
      </c>
      <c r="B2057" s="157" t="s">
        <v>2201</v>
      </c>
      <c r="C2057" s="91" t="s">
        <v>28</v>
      </c>
      <c r="D2057" s="90">
        <v>44.27</v>
      </c>
    </row>
    <row r="2058" spans="1:4">
      <c r="A2058" s="90">
        <v>92481</v>
      </c>
      <c r="B2058" s="157" t="s">
        <v>2202</v>
      </c>
      <c r="C2058" s="91" t="s">
        <v>28</v>
      </c>
      <c r="D2058" s="90">
        <v>198</v>
      </c>
    </row>
    <row r="2059" spans="1:4">
      <c r="A2059" s="90">
        <v>92482</v>
      </c>
      <c r="B2059" s="157" t="s">
        <v>2203</v>
      </c>
      <c r="C2059" s="91" t="s">
        <v>28</v>
      </c>
      <c r="D2059" s="90">
        <v>188.2</v>
      </c>
    </row>
    <row r="2060" spans="1:4">
      <c r="A2060" s="90">
        <v>92483</v>
      </c>
      <c r="B2060" s="157" t="s">
        <v>2204</v>
      </c>
      <c r="C2060" s="91" t="s">
        <v>28</v>
      </c>
      <c r="D2060" s="90">
        <v>145.76</v>
      </c>
    </row>
    <row r="2061" spans="1:4">
      <c r="A2061" s="90">
        <v>92484</v>
      </c>
      <c r="B2061" s="157" t="s">
        <v>2205</v>
      </c>
      <c r="C2061" s="91" t="s">
        <v>28</v>
      </c>
      <c r="D2061" s="90">
        <v>137.1</v>
      </c>
    </row>
    <row r="2062" spans="1:4">
      <c r="A2062" s="90">
        <v>92485</v>
      </c>
      <c r="B2062" s="157" t="s">
        <v>2206</v>
      </c>
      <c r="C2062" s="91" t="s">
        <v>28</v>
      </c>
      <c r="D2062" s="90">
        <v>102.2</v>
      </c>
    </row>
    <row r="2063" spans="1:4">
      <c r="A2063" s="90">
        <v>92486</v>
      </c>
      <c r="B2063" s="157" t="s">
        <v>2207</v>
      </c>
      <c r="C2063" s="91" t="s">
        <v>28</v>
      </c>
      <c r="D2063" s="90">
        <v>95.55</v>
      </c>
    </row>
    <row r="2064" spans="1:4">
      <c r="A2064" s="90">
        <v>92487</v>
      </c>
      <c r="B2064" s="157" t="s">
        <v>2208</v>
      </c>
      <c r="C2064" s="91" t="s">
        <v>28</v>
      </c>
      <c r="D2064" s="90">
        <v>62.38</v>
      </c>
    </row>
    <row r="2065" spans="1:4">
      <c r="A2065" s="90">
        <v>92488</v>
      </c>
      <c r="B2065" s="157" t="s">
        <v>2209</v>
      </c>
      <c r="C2065" s="91" t="s">
        <v>28</v>
      </c>
      <c r="D2065" s="90">
        <v>60.09</v>
      </c>
    </row>
    <row r="2066" spans="1:4">
      <c r="A2066" s="90">
        <v>92489</v>
      </c>
      <c r="B2066" s="157" t="s">
        <v>2210</v>
      </c>
      <c r="C2066" s="91" t="s">
        <v>28</v>
      </c>
      <c r="D2066" s="90">
        <v>36.19</v>
      </c>
    </row>
    <row r="2067" spans="1:4">
      <c r="A2067" s="90">
        <v>92490</v>
      </c>
      <c r="B2067" s="157" t="s">
        <v>2211</v>
      </c>
      <c r="C2067" s="91" t="s">
        <v>28</v>
      </c>
      <c r="D2067" s="90">
        <v>34.090000000000003</v>
      </c>
    </row>
    <row r="2068" spans="1:4">
      <c r="A2068" s="90">
        <v>92491</v>
      </c>
      <c r="B2068" s="157" t="s">
        <v>2212</v>
      </c>
      <c r="C2068" s="91" t="s">
        <v>28</v>
      </c>
      <c r="D2068" s="90">
        <v>60.18</v>
      </c>
    </row>
    <row r="2069" spans="1:4">
      <c r="A2069" s="90">
        <v>92492</v>
      </c>
      <c r="B2069" s="157" t="s">
        <v>2213</v>
      </c>
      <c r="C2069" s="91" t="s">
        <v>28</v>
      </c>
      <c r="D2069" s="90">
        <v>57.99</v>
      </c>
    </row>
    <row r="2070" spans="1:4">
      <c r="A2070" s="90">
        <v>92493</v>
      </c>
      <c r="B2070" s="157" t="s">
        <v>2214</v>
      </c>
      <c r="C2070" s="91" t="s">
        <v>28</v>
      </c>
      <c r="D2070" s="90">
        <v>32.46</v>
      </c>
    </row>
    <row r="2071" spans="1:4">
      <c r="A2071" s="90">
        <v>92494</v>
      </c>
      <c r="B2071" s="157" t="s">
        <v>2215</v>
      </c>
      <c r="C2071" s="91" t="s">
        <v>28</v>
      </c>
      <c r="D2071" s="90">
        <v>32.33</v>
      </c>
    </row>
    <row r="2072" spans="1:4">
      <c r="A2072" s="90">
        <v>92495</v>
      </c>
      <c r="B2072" s="157" t="s">
        <v>2216</v>
      </c>
      <c r="C2072" s="91" t="s">
        <v>28</v>
      </c>
      <c r="D2072" s="90">
        <v>58.68</v>
      </c>
    </row>
    <row r="2073" spans="1:4">
      <c r="A2073" s="90">
        <v>92496</v>
      </c>
      <c r="B2073" s="157" t="s">
        <v>2217</v>
      </c>
      <c r="C2073" s="91" t="s">
        <v>28</v>
      </c>
      <c r="D2073" s="90">
        <v>56.59</v>
      </c>
    </row>
    <row r="2074" spans="1:4">
      <c r="A2074" s="90">
        <v>92497</v>
      </c>
      <c r="B2074" s="157" t="s">
        <v>2218</v>
      </c>
      <c r="C2074" s="91" t="s">
        <v>28</v>
      </c>
      <c r="D2074" s="90">
        <v>33.11</v>
      </c>
    </row>
    <row r="2075" spans="1:4">
      <c r="A2075" s="90">
        <v>92498</v>
      </c>
      <c r="B2075" s="157" t="s">
        <v>2219</v>
      </c>
      <c r="C2075" s="91" t="s">
        <v>28</v>
      </c>
      <c r="D2075" s="90">
        <v>31.16</v>
      </c>
    </row>
    <row r="2076" spans="1:4">
      <c r="A2076" s="90">
        <v>92499</v>
      </c>
      <c r="B2076" s="157" t="s">
        <v>2220</v>
      </c>
      <c r="C2076" s="91" t="s">
        <v>28</v>
      </c>
      <c r="D2076" s="90">
        <v>57.78</v>
      </c>
    </row>
    <row r="2077" spans="1:4">
      <c r="A2077" s="90">
        <v>92500</v>
      </c>
      <c r="B2077" s="157" t="s">
        <v>2221</v>
      </c>
      <c r="C2077" s="91" t="s">
        <v>28</v>
      </c>
      <c r="D2077" s="90">
        <v>55.74</v>
      </c>
    </row>
    <row r="2078" spans="1:4">
      <c r="A2078" s="90">
        <v>92501</v>
      </c>
      <c r="B2078" s="157" t="s">
        <v>2222</v>
      </c>
      <c r="C2078" s="91" t="s">
        <v>28</v>
      </c>
      <c r="D2078" s="90">
        <v>32.369999999999997</v>
      </c>
    </row>
    <row r="2079" spans="1:4">
      <c r="A2079" s="90">
        <v>92502</v>
      </c>
      <c r="B2079" s="157" t="s">
        <v>2223</v>
      </c>
      <c r="C2079" s="91" t="s">
        <v>28</v>
      </c>
      <c r="D2079" s="90">
        <v>30.48</v>
      </c>
    </row>
    <row r="2080" spans="1:4">
      <c r="A2080" s="90">
        <v>92503</v>
      </c>
      <c r="B2080" s="157" t="s">
        <v>2224</v>
      </c>
      <c r="C2080" s="91" t="s">
        <v>28</v>
      </c>
      <c r="D2080" s="90">
        <v>56.34</v>
      </c>
    </row>
    <row r="2081" spans="1:4">
      <c r="A2081" s="90">
        <v>92504</v>
      </c>
      <c r="B2081" s="157" t="s">
        <v>2225</v>
      </c>
      <c r="C2081" s="91" t="s">
        <v>28</v>
      </c>
      <c r="D2081" s="90">
        <v>35.520000000000003</v>
      </c>
    </row>
    <row r="2082" spans="1:4">
      <c r="A2082" s="90">
        <v>92505</v>
      </c>
      <c r="B2082" s="157" t="s">
        <v>2226</v>
      </c>
      <c r="C2082" s="91" t="s">
        <v>28</v>
      </c>
      <c r="D2082" s="90">
        <v>31.16</v>
      </c>
    </row>
    <row r="2083" spans="1:4">
      <c r="A2083" s="90">
        <v>92506</v>
      </c>
      <c r="B2083" s="157" t="s">
        <v>2227</v>
      </c>
      <c r="C2083" s="91" t="s">
        <v>28</v>
      </c>
      <c r="D2083" s="90">
        <v>29.33</v>
      </c>
    </row>
    <row r="2084" spans="1:4">
      <c r="A2084" s="90">
        <v>92507</v>
      </c>
      <c r="B2084" s="157" t="s">
        <v>2228</v>
      </c>
      <c r="C2084" s="91" t="s">
        <v>28</v>
      </c>
      <c r="D2084" s="90">
        <v>56.08</v>
      </c>
    </row>
    <row r="2085" spans="1:4">
      <c r="A2085" s="90">
        <v>92508</v>
      </c>
      <c r="B2085" s="157" t="s">
        <v>2229</v>
      </c>
      <c r="C2085" s="91" t="s">
        <v>28</v>
      </c>
      <c r="D2085" s="90">
        <v>54.24</v>
      </c>
    </row>
    <row r="2086" spans="1:4">
      <c r="A2086" s="90">
        <v>92509</v>
      </c>
      <c r="B2086" s="157" t="s">
        <v>2230</v>
      </c>
      <c r="C2086" s="91" t="s">
        <v>28</v>
      </c>
      <c r="D2086" s="90">
        <v>32.26</v>
      </c>
    </row>
    <row r="2087" spans="1:4">
      <c r="A2087" s="90">
        <v>92510</v>
      </c>
      <c r="B2087" s="157" t="s">
        <v>2231</v>
      </c>
      <c r="C2087" s="91" t="s">
        <v>28</v>
      </c>
      <c r="D2087" s="90">
        <v>30.57</v>
      </c>
    </row>
    <row r="2088" spans="1:4">
      <c r="A2088" s="90">
        <v>92511</v>
      </c>
      <c r="B2088" s="157" t="s">
        <v>2232</v>
      </c>
      <c r="C2088" s="91" t="s">
        <v>28</v>
      </c>
      <c r="D2088" s="90">
        <v>50.98</v>
      </c>
    </row>
    <row r="2089" spans="1:4">
      <c r="A2089" s="90">
        <v>92512</v>
      </c>
      <c r="B2089" s="157" t="s">
        <v>2233</v>
      </c>
      <c r="C2089" s="91" t="s">
        <v>28</v>
      </c>
      <c r="D2089" s="90">
        <v>49.57</v>
      </c>
    </row>
    <row r="2090" spans="1:4">
      <c r="A2090" s="90">
        <v>92513</v>
      </c>
      <c r="B2090" s="157" t="s">
        <v>2234</v>
      </c>
      <c r="C2090" s="91" t="s">
        <v>28</v>
      </c>
      <c r="D2090" s="90">
        <v>23.98</v>
      </c>
    </row>
    <row r="2091" spans="1:4">
      <c r="A2091" s="90">
        <v>92514</v>
      </c>
      <c r="B2091" s="157" t="s">
        <v>2235</v>
      </c>
      <c r="C2091" s="91" t="s">
        <v>28</v>
      </c>
      <c r="D2091" s="90">
        <v>22.69</v>
      </c>
    </row>
    <row r="2092" spans="1:4">
      <c r="A2092" s="90">
        <v>92515</v>
      </c>
      <c r="B2092" s="157" t="s">
        <v>2236</v>
      </c>
      <c r="C2092" s="91" t="s">
        <v>28</v>
      </c>
      <c r="D2092" s="90">
        <v>45.98</v>
      </c>
    </row>
    <row r="2093" spans="1:4">
      <c r="A2093" s="90">
        <v>92516</v>
      </c>
      <c r="B2093" s="157" t="s">
        <v>2237</v>
      </c>
      <c r="C2093" s="91" t="s">
        <v>28</v>
      </c>
      <c r="D2093" s="90">
        <v>44.77</v>
      </c>
    </row>
    <row r="2094" spans="1:4">
      <c r="A2094" s="90">
        <v>92517</v>
      </c>
      <c r="B2094" s="157" t="s">
        <v>2238</v>
      </c>
      <c r="C2094" s="91" t="s">
        <v>28</v>
      </c>
      <c r="D2094" s="90">
        <v>20.09</v>
      </c>
    </row>
    <row r="2095" spans="1:4">
      <c r="A2095" s="90">
        <v>92518</v>
      </c>
      <c r="B2095" s="157" t="s">
        <v>2239</v>
      </c>
      <c r="C2095" s="91" t="s">
        <v>28</v>
      </c>
      <c r="D2095" s="90">
        <v>18.96</v>
      </c>
    </row>
    <row r="2096" spans="1:4">
      <c r="A2096" s="90">
        <v>92519</v>
      </c>
      <c r="B2096" s="157" t="s">
        <v>2240</v>
      </c>
      <c r="C2096" s="91" t="s">
        <v>28</v>
      </c>
      <c r="D2096" s="90">
        <v>43.45</v>
      </c>
    </row>
    <row r="2097" spans="1:4">
      <c r="A2097" s="90">
        <v>92520</v>
      </c>
      <c r="B2097" s="157" t="s">
        <v>2241</v>
      </c>
      <c r="C2097" s="91" t="s">
        <v>28</v>
      </c>
      <c r="D2097" s="90">
        <v>42.33</v>
      </c>
    </row>
    <row r="2098" spans="1:4">
      <c r="A2098" s="90">
        <v>92521</v>
      </c>
      <c r="B2098" s="157" t="s">
        <v>2242</v>
      </c>
      <c r="C2098" s="91" t="s">
        <v>28</v>
      </c>
      <c r="D2098" s="90">
        <v>18.100000000000001</v>
      </c>
    </row>
    <row r="2099" spans="1:4">
      <c r="A2099" s="90">
        <v>92522</v>
      </c>
      <c r="B2099" s="157" t="s">
        <v>2243</v>
      </c>
      <c r="C2099" s="91" t="s">
        <v>28</v>
      </c>
      <c r="D2099" s="90">
        <v>17.05</v>
      </c>
    </row>
    <row r="2100" spans="1:4">
      <c r="A2100" s="90">
        <v>92523</v>
      </c>
      <c r="B2100" s="157" t="s">
        <v>2244</v>
      </c>
      <c r="C2100" s="91" t="s">
        <v>28</v>
      </c>
      <c r="D2100" s="90">
        <v>42.56</v>
      </c>
    </row>
    <row r="2101" spans="1:4">
      <c r="A2101" s="90">
        <v>92524</v>
      </c>
      <c r="B2101" s="157" t="s">
        <v>2245</v>
      </c>
      <c r="C2101" s="91" t="s">
        <v>28</v>
      </c>
      <c r="D2101" s="90">
        <v>41.5</v>
      </c>
    </row>
    <row r="2102" spans="1:4">
      <c r="A2102" s="90">
        <v>92525</v>
      </c>
      <c r="B2102" s="157" t="s">
        <v>2246</v>
      </c>
      <c r="C2102" s="91" t="s">
        <v>28</v>
      </c>
      <c r="D2102" s="90">
        <v>17.54</v>
      </c>
    </row>
    <row r="2103" spans="1:4">
      <c r="A2103" s="90">
        <v>92526</v>
      </c>
      <c r="B2103" s="157" t="s">
        <v>2247</v>
      </c>
      <c r="C2103" s="91" t="s">
        <v>28</v>
      </c>
      <c r="D2103" s="90">
        <v>16.53</v>
      </c>
    </row>
    <row r="2104" spans="1:4">
      <c r="A2104" s="90">
        <v>92527</v>
      </c>
      <c r="B2104" s="157" t="s">
        <v>2248</v>
      </c>
      <c r="C2104" s="91" t="s">
        <v>28</v>
      </c>
      <c r="D2104" s="90">
        <v>41.56</v>
      </c>
    </row>
    <row r="2105" spans="1:4">
      <c r="A2105" s="90">
        <v>92528</v>
      </c>
      <c r="B2105" s="157" t="s">
        <v>2249</v>
      </c>
      <c r="C2105" s="91" t="s">
        <v>28</v>
      </c>
      <c r="D2105" s="90">
        <v>40.53</v>
      </c>
    </row>
    <row r="2106" spans="1:4">
      <c r="A2106" s="90">
        <v>92529</v>
      </c>
      <c r="B2106" s="157" t="s">
        <v>2250</v>
      </c>
      <c r="C2106" s="91" t="s">
        <v>28</v>
      </c>
      <c r="D2106" s="90">
        <v>16.739999999999998</v>
      </c>
    </row>
    <row r="2107" spans="1:4">
      <c r="A2107" s="90">
        <v>92530</v>
      </c>
      <c r="B2107" s="157" t="s">
        <v>2251</v>
      </c>
      <c r="C2107" s="91" t="s">
        <v>28</v>
      </c>
      <c r="D2107" s="90">
        <v>15.76</v>
      </c>
    </row>
    <row r="2108" spans="1:4">
      <c r="A2108" s="90">
        <v>92531</v>
      </c>
      <c r="B2108" s="157" t="s">
        <v>2252</v>
      </c>
      <c r="C2108" s="91" t="s">
        <v>28</v>
      </c>
      <c r="D2108" s="90">
        <v>40.799999999999997</v>
      </c>
    </row>
    <row r="2109" spans="1:4">
      <c r="A2109" s="90">
        <v>92532</v>
      </c>
      <c r="B2109" s="157" t="s">
        <v>2253</v>
      </c>
      <c r="C2109" s="91" t="s">
        <v>28</v>
      </c>
      <c r="D2109" s="90">
        <v>39.79</v>
      </c>
    </row>
    <row r="2110" spans="1:4">
      <c r="A2110" s="90">
        <v>92533</v>
      </c>
      <c r="B2110" s="157" t="s">
        <v>2254</v>
      </c>
      <c r="C2110" s="91" t="s">
        <v>28</v>
      </c>
      <c r="D2110" s="90">
        <v>16.14</v>
      </c>
    </row>
    <row r="2111" spans="1:4">
      <c r="A2111" s="90">
        <v>92534</v>
      </c>
      <c r="B2111" s="157" t="s">
        <v>2255</v>
      </c>
      <c r="C2111" s="91" t="s">
        <v>28</v>
      </c>
      <c r="D2111" s="90">
        <v>15.21</v>
      </c>
    </row>
    <row r="2112" spans="1:4">
      <c r="A2112" s="90">
        <v>92535</v>
      </c>
      <c r="B2112" s="157" t="s">
        <v>2256</v>
      </c>
      <c r="C2112" s="91" t="s">
        <v>28</v>
      </c>
      <c r="D2112" s="90">
        <v>39.47</v>
      </c>
    </row>
    <row r="2113" spans="1:4">
      <c r="A2113" s="90">
        <v>92536</v>
      </c>
      <c r="B2113" s="157" t="s">
        <v>2257</v>
      </c>
      <c r="C2113" s="91" t="s">
        <v>28</v>
      </c>
      <c r="D2113" s="90">
        <v>38.5</v>
      </c>
    </row>
    <row r="2114" spans="1:4">
      <c r="A2114" s="90">
        <v>92537</v>
      </c>
      <c r="B2114" s="157" t="s">
        <v>2258</v>
      </c>
      <c r="C2114" s="91" t="s">
        <v>28</v>
      </c>
      <c r="D2114" s="90">
        <v>15</v>
      </c>
    </row>
    <row r="2115" spans="1:4">
      <c r="A2115" s="90">
        <v>92538</v>
      </c>
      <c r="B2115" s="157" t="s">
        <v>2259</v>
      </c>
      <c r="C2115" s="91" t="s">
        <v>28</v>
      </c>
      <c r="D2115" s="90">
        <v>14.1</v>
      </c>
    </row>
    <row r="2116" spans="1:4">
      <c r="A2116" s="90">
        <v>95934</v>
      </c>
      <c r="B2116" s="157" t="s">
        <v>2260</v>
      </c>
      <c r="C2116" s="91" t="s">
        <v>28</v>
      </c>
      <c r="D2116" s="90">
        <v>89.5</v>
      </c>
    </row>
    <row r="2117" spans="1:4">
      <c r="A2117" s="90">
        <v>95935</v>
      </c>
      <c r="B2117" s="157" t="s">
        <v>2261</v>
      </c>
      <c r="C2117" s="91" t="s">
        <v>28</v>
      </c>
      <c r="D2117" s="90">
        <v>76.69</v>
      </c>
    </row>
    <row r="2118" spans="1:4">
      <c r="A2118" s="90">
        <v>95936</v>
      </c>
      <c r="B2118" s="157" t="s">
        <v>2262</v>
      </c>
      <c r="C2118" s="91" t="s">
        <v>28</v>
      </c>
      <c r="D2118" s="90">
        <v>127.83</v>
      </c>
    </row>
    <row r="2119" spans="1:4">
      <c r="A2119" s="90">
        <v>95937</v>
      </c>
      <c r="B2119" s="157" t="s">
        <v>2263</v>
      </c>
      <c r="C2119" s="91" t="s">
        <v>28</v>
      </c>
      <c r="D2119" s="90">
        <v>261.19</v>
      </c>
    </row>
    <row r="2120" spans="1:4">
      <c r="A2120" s="90">
        <v>95938</v>
      </c>
      <c r="B2120" s="157" t="s">
        <v>2264</v>
      </c>
      <c r="C2120" s="91" t="s">
        <v>28</v>
      </c>
      <c r="D2120" s="90">
        <v>219.75</v>
      </c>
    </row>
    <row r="2121" spans="1:4">
      <c r="A2121" s="90">
        <v>95939</v>
      </c>
      <c r="B2121" s="157" t="s">
        <v>2265</v>
      </c>
      <c r="C2121" s="91" t="s">
        <v>28</v>
      </c>
      <c r="D2121" s="90">
        <v>129.51</v>
      </c>
    </row>
    <row r="2122" spans="1:4">
      <c r="A2122" s="90">
        <v>95940</v>
      </c>
      <c r="B2122" s="157" t="s">
        <v>2266</v>
      </c>
      <c r="C2122" s="91" t="s">
        <v>28</v>
      </c>
      <c r="D2122" s="90">
        <v>105.43</v>
      </c>
    </row>
    <row r="2123" spans="1:4">
      <c r="A2123" s="90">
        <v>95941</v>
      </c>
      <c r="B2123" s="157" t="s">
        <v>2267</v>
      </c>
      <c r="C2123" s="91" t="s">
        <v>28</v>
      </c>
      <c r="D2123" s="90">
        <v>93.64</v>
      </c>
    </row>
    <row r="2124" spans="1:4">
      <c r="A2124" s="90">
        <v>95942</v>
      </c>
      <c r="B2124" s="157" t="s">
        <v>2268</v>
      </c>
      <c r="C2124" s="91" t="s">
        <v>28</v>
      </c>
      <c r="D2124" s="90">
        <v>86.3</v>
      </c>
    </row>
    <row r="2125" spans="1:4">
      <c r="A2125" s="90">
        <v>96252</v>
      </c>
      <c r="B2125" s="157" t="s">
        <v>21772</v>
      </c>
      <c r="C2125" s="91" t="s">
        <v>28</v>
      </c>
      <c r="D2125" s="90">
        <v>142.43</v>
      </c>
    </row>
    <row r="2126" spans="1:4">
      <c r="A2126" s="90">
        <v>96257</v>
      </c>
      <c r="B2126" s="157" t="s">
        <v>21549</v>
      </c>
      <c r="C2126" s="91" t="s">
        <v>28</v>
      </c>
      <c r="D2126" s="90">
        <v>122.28</v>
      </c>
    </row>
    <row r="2127" spans="1:4">
      <c r="A2127" s="90">
        <v>96258</v>
      </c>
      <c r="B2127" s="157" t="s">
        <v>21550</v>
      </c>
      <c r="C2127" s="91" t="s">
        <v>28</v>
      </c>
      <c r="D2127" s="90">
        <v>114.32</v>
      </c>
    </row>
    <row r="2128" spans="1:4">
      <c r="A2128" s="90">
        <v>96259</v>
      </c>
      <c r="B2128" s="157" t="s">
        <v>21551</v>
      </c>
      <c r="C2128" s="91" t="s">
        <v>28</v>
      </c>
      <c r="D2128" s="90">
        <v>138.76</v>
      </c>
    </row>
    <row r="2129" spans="1:4">
      <c r="A2129" s="90">
        <v>96529</v>
      </c>
      <c r="B2129" s="157" t="s">
        <v>21773</v>
      </c>
      <c r="C2129" s="91" t="s">
        <v>28</v>
      </c>
      <c r="D2129" s="90">
        <v>207.96</v>
      </c>
    </row>
    <row r="2130" spans="1:4">
      <c r="A2130" s="90">
        <v>96530</v>
      </c>
      <c r="B2130" s="157" t="s">
        <v>21774</v>
      </c>
      <c r="C2130" s="91" t="s">
        <v>28</v>
      </c>
      <c r="D2130" s="90">
        <v>110.27</v>
      </c>
    </row>
    <row r="2131" spans="1:4">
      <c r="A2131" s="90">
        <v>96531</v>
      </c>
      <c r="B2131" s="157" t="s">
        <v>21775</v>
      </c>
      <c r="C2131" s="91" t="s">
        <v>28</v>
      </c>
      <c r="D2131" s="90">
        <v>78.599999999999994</v>
      </c>
    </row>
    <row r="2132" spans="1:4">
      <c r="A2132" s="90">
        <v>96532</v>
      </c>
      <c r="B2132" s="157" t="s">
        <v>21776</v>
      </c>
      <c r="C2132" s="91" t="s">
        <v>28</v>
      </c>
      <c r="D2132" s="90">
        <v>134.30000000000001</v>
      </c>
    </row>
    <row r="2133" spans="1:4">
      <c r="A2133" s="90">
        <v>96533</v>
      </c>
      <c r="B2133" s="157" t="s">
        <v>21777</v>
      </c>
      <c r="C2133" s="91" t="s">
        <v>28</v>
      </c>
      <c r="D2133" s="90">
        <v>69.39</v>
      </c>
    </row>
    <row r="2134" spans="1:4">
      <c r="A2134" s="90">
        <v>96534</v>
      </c>
      <c r="B2134" s="157" t="s">
        <v>21778</v>
      </c>
      <c r="C2134" s="91" t="s">
        <v>28</v>
      </c>
      <c r="D2134" s="90">
        <v>56.08</v>
      </c>
    </row>
    <row r="2135" spans="1:4">
      <c r="A2135" s="90">
        <v>96535</v>
      </c>
      <c r="B2135" s="157" t="s">
        <v>21779</v>
      </c>
      <c r="C2135" s="91" t="s">
        <v>28</v>
      </c>
      <c r="D2135" s="90">
        <v>95.93</v>
      </c>
    </row>
    <row r="2136" spans="1:4">
      <c r="A2136" s="90">
        <v>96536</v>
      </c>
      <c r="B2136" s="157" t="s">
        <v>21780</v>
      </c>
      <c r="C2136" s="91" t="s">
        <v>28</v>
      </c>
      <c r="D2136" s="90">
        <v>48.1</v>
      </c>
    </row>
    <row r="2137" spans="1:4">
      <c r="A2137" s="90">
        <v>96537</v>
      </c>
      <c r="B2137" s="157" t="s">
        <v>21781</v>
      </c>
      <c r="C2137" s="91" t="s">
        <v>28</v>
      </c>
      <c r="D2137" s="90">
        <v>110.15</v>
      </c>
    </row>
    <row r="2138" spans="1:4">
      <c r="A2138" s="90">
        <v>96538</v>
      </c>
      <c r="B2138" s="157" t="s">
        <v>21782</v>
      </c>
      <c r="C2138" s="91" t="s">
        <v>28</v>
      </c>
      <c r="D2138" s="90">
        <v>158.91</v>
      </c>
    </row>
    <row r="2139" spans="1:4">
      <c r="A2139" s="90">
        <v>96539</v>
      </c>
      <c r="B2139" s="157" t="s">
        <v>21783</v>
      </c>
      <c r="C2139" s="91" t="s">
        <v>28</v>
      </c>
      <c r="D2139" s="90">
        <v>70.489999999999995</v>
      </c>
    </row>
    <row r="2140" spans="1:4">
      <c r="A2140" s="90">
        <v>96540</v>
      </c>
      <c r="B2140" s="157" t="s">
        <v>21784</v>
      </c>
      <c r="C2140" s="91" t="s">
        <v>28</v>
      </c>
      <c r="D2140" s="90">
        <v>79.650000000000006</v>
      </c>
    </row>
    <row r="2141" spans="1:4">
      <c r="A2141" s="90">
        <v>96541</v>
      </c>
      <c r="B2141" s="157" t="s">
        <v>21785</v>
      </c>
      <c r="C2141" s="91" t="s">
        <v>28</v>
      </c>
      <c r="D2141" s="90">
        <v>116.45</v>
      </c>
    </row>
    <row r="2142" spans="1:4">
      <c r="A2142" s="90">
        <v>96542</v>
      </c>
      <c r="B2142" s="157" t="s">
        <v>21786</v>
      </c>
      <c r="C2142" s="91" t="s">
        <v>28</v>
      </c>
      <c r="D2142" s="90">
        <v>55.49</v>
      </c>
    </row>
    <row r="2143" spans="1:4">
      <c r="A2143" s="90">
        <v>96543</v>
      </c>
      <c r="B2143" s="157" t="s">
        <v>21787</v>
      </c>
      <c r="C2143" s="91" t="s">
        <v>33</v>
      </c>
      <c r="D2143" s="90">
        <v>11.4</v>
      </c>
    </row>
    <row r="2144" spans="1:4">
      <c r="A2144" s="90">
        <v>97747</v>
      </c>
      <c r="B2144" s="157" t="s">
        <v>22972</v>
      </c>
      <c r="C2144" s="91" t="s">
        <v>28</v>
      </c>
      <c r="D2144" s="90">
        <v>128.43</v>
      </c>
    </row>
    <row r="2145" spans="1:4">
      <c r="A2145" s="159" t="s">
        <v>341</v>
      </c>
      <c r="B2145" s="157" t="s">
        <v>2269</v>
      </c>
      <c r="C2145" s="91" t="s">
        <v>243</v>
      </c>
      <c r="D2145" s="90">
        <v>20.05</v>
      </c>
    </row>
    <row r="2146" spans="1:4">
      <c r="A2146" s="159" t="s">
        <v>342</v>
      </c>
      <c r="B2146" s="157" t="s">
        <v>2270</v>
      </c>
      <c r="C2146" s="91" t="s">
        <v>243</v>
      </c>
      <c r="D2146" s="90">
        <v>523.71</v>
      </c>
    </row>
    <row r="2147" spans="1:4">
      <c r="A2147" s="90">
        <v>85662</v>
      </c>
      <c r="B2147" s="157" t="s">
        <v>2271</v>
      </c>
      <c r="C2147" s="91" t="s">
        <v>28</v>
      </c>
      <c r="D2147" s="90">
        <v>12.83</v>
      </c>
    </row>
    <row r="2148" spans="1:4">
      <c r="A2148" s="90">
        <v>89996</v>
      </c>
      <c r="B2148" s="157" t="s">
        <v>2272</v>
      </c>
      <c r="C2148" s="91" t="s">
        <v>33</v>
      </c>
      <c r="D2148" s="90">
        <v>6.38</v>
      </c>
    </row>
    <row r="2149" spans="1:4">
      <c r="A2149" s="90">
        <v>89997</v>
      </c>
      <c r="B2149" s="157" t="s">
        <v>2273</v>
      </c>
      <c r="C2149" s="91" t="s">
        <v>33</v>
      </c>
      <c r="D2149" s="90">
        <v>5.53</v>
      </c>
    </row>
    <row r="2150" spans="1:4">
      <c r="A2150" s="90">
        <v>89998</v>
      </c>
      <c r="B2150" s="157" t="s">
        <v>2274</v>
      </c>
      <c r="C2150" s="91" t="s">
        <v>33</v>
      </c>
      <c r="D2150" s="90">
        <v>6.01</v>
      </c>
    </row>
    <row r="2151" spans="1:4">
      <c r="A2151" s="90">
        <v>89999</v>
      </c>
      <c r="B2151" s="157" t="s">
        <v>2275</v>
      </c>
      <c r="C2151" s="91" t="s">
        <v>33</v>
      </c>
      <c r="D2151" s="90">
        <v>9.66</v>
      </c>
    </row>
    <row r="2152" spans="1:4">
      <c r="A2152" s="90">
        <v>90000</v>
      </c>
      <c r="B2152" s="157" t="s">
        <v>2276</v>
      </c>
      <c r="C2152" s="91" t="s">
        <v>33</v>
      </c>
      <c r="D2152" s="90">
        <v>7.34</v>
      </c>
    </row>
    <row r="2153" spans="1:4">
      <c r="A2153" s="90">
        <v>91593</v>
      </c>
      <c r="B2153" s="157" t="s">
        <v>2277</v>
      </c>
      <c r="C2153" s="91" t="s">
        <v>33</v>
      </c>
      <c r="D2153" s="90">
        <v>8.73</v>
      </c>
    </row>
    <row r="2154" spans="1:4">
      <c r="A2154" s="90">
        <v>91594</v>
      </c>
      <c r="B2154" s="157" t="s">
        <v>2278</v>
      </c>
      <c r="C2154" s="91" t="s">
        <v>33</v>
      </c>
      <c r="D2154" s="90">
        <v>9.11</v>
      </c>
    </row>
    <row r="2155" spans="1:4">
      <c r="A2155" s="90">
        <v>91595</v>
      </c>
      <c r="B2155" s="157" t="s">
        <v>2279</v>
      </c>
      <c r="C2155" s="91" t="s">
        <v>33</v>
      </c>
      <c r="D2155" s="90">
        <v>9.9600000000000009</v>
      </c>
    </row>
    <row r="2156" spans="1:4">
      <c r="A2156" s="90">
        <v>91596</v>
      </c>
      <c r="B2156" s="157" t="s">
        <v>2280</v>
      </c>
      <c r="C2156" s="91" t="s">
        <v>33</v>
      </c>
      <c r="D2156" s="90">
        <v>8.8699999999999992</v>
      </c>
    </row>
    <row r="2157" spans="1:4">
      <c r="A2157" s="90">
        <v>91597</v>
      </c>
      <c r="B2157" s="157" t="s">
        <v>2281</v>
      </c>
      <c r="C2157" s="91" t="s">
        <v>33</v>
      </c>
      <c r="D2157" s="90">
        <v>6.12</v>
      </c>
    </row>
    <row r="2158" spans="1:4">
      <c r="A2158" s="90">
        <v>91598</v>
      </c>
      <c r="B2158" s="157" t="s">
        <v>2282</v>
      </c>
      <c r="C2158" s="91" t="s">
        <v>33</v>
      </c>
      <c r="D2158" s="90">
        <v>8.73</v>
      </c>
    </row>
    <row r="2159" spans="1:4">
      <c r="A2159" s="90">
        <v>91599</v>
      </c>
      <c r="B2159" s="157" t="s">
        <v>2283</v>
      </c>
      <c r="C2159" s="91" t="s">
        <v>33</v>
      </c>
      <c r="D2159" s="90">
        <v>9.3800000000000008</v>
      </c>
    </row>
    <row r="2160" spans="1:4">
      <c r="A2160" s="90">
        <v>91600</v>
      </c>
      <c r="B2160" s="157" t="s">
        <v>2284</v>
      </c>
      <c r="C2160" s="91" t="s">
        <v>33</v>
      </c>
      <c r="D2160" s="90">
        <v>9.77</v>
      </c>
    </row>
    <row r="2161" spans="1:4">
      <c r="A2161" s="90">
        <v>91601</v>
      </c>
      <c r="B2161" s="157" t="s">
        <v>2285</v>
      </c>
      <c r="C2161" s="91" t="s">
        <v>33</v>
      </c>
      <c r="D2161" s="90">
        <v>8.2799999999999994</v>
      </c>
    </row>
    <row r="2162" spans="1:4">
      <c r="A2162" s="90">
        <v>91602</v>
      </c>
      <c r="B2162" s="157" t="s">
        <v>2286</v>
      </c>
      <c r="C2162" s="91" t="s">
        <v>33</v>
      </c>
      <c r="D2162" s="90">
        <v>7.85</v>
      </c>
    </row>
    <row r="2163" spans="1:4">
      <c r="A2163" s="90">
        <v>91603</v>
      </c>
      <c r="B2163" s="157" t="s">
        <v>2287</v>
      </c>
      <c r="C2163" s="91" t="s">
        <v>33</v>
      </c>
      <c r="D2163" s="90">
        <v>6.33</v>
      </c>
    </row>
    <row r="2164" spans="1:4">
      <c r="A2164" s="90">
        <v>92759</v>
      </c>
      <c r="B2164" s="157" t="s">
        <v>21552</v>
      </c>
      <c r="C2164" s="91" t="s">
        <v>33</v>
      </c>
      <c r="D2164" s="90">
        <v>9.42</v>
      </c>
    </row>
    <row r="2165" spans="1:4">
      <c r="A2165" s="90">
        <v>92760</v>
      </c>
      <c r="B2165" s="157" t="s">
        <v>21553</v>
      </c>
      <c r="C2165" s="91" t="s">
        <v>33</v>
      </c>
      <c r="D2165" s="90">
        <v>8.35</v>
      </c>
    </row>
    <row r="2166" spans="1:4">
      <c r="A2166" s="90">
        <v>92761</v>
      </c>
      <c r="B2166" s="157" t="s">
        <v>21554</v>
      </c>
      <c r="C2166" s="91" t="s">
        <v>33</v>
      </c>
      <c r="D2166" s="90">
        <v>8.2799999999999994</v>
      </c>
    </row>
    <row r="2167" spans="1:4">
      <c r="A2167" s="90">
        <v>92762</v>
      </c>
      <c r="B2167" s="157" t="s">
        <v>21555</v>
      </c>
      <c r="C2167" s="91" t="s">
        <v>33</v>
      </c>
      <c r="D2167" s="90">
        <v>6.79</v>
      </c>
    </row>
    <row r="2168" spans="1:4">
      <c r="A2168" s="90">
        <v>92763</v>
      </c>
      <c r="B2168" s="157" t="s">
        <v>21556</v>
      </c>
      <c r="C2168" s="91" t="s">
        <v>33</v>
      </c>
      <c r="D2168" s="90">
        <v>6.11</v>
      </c>
    </row>
    <row r="2169" spans="1:4">
      <c r="A2169" s="90">
        <v>92764</v>
      </c>
      <c r="B2169" s="157" t="s">
        <v>21557</v>
      </c>
      <c r="C2169" s="91" t="s">
        <v>33</v>
      </c>
      <c r="D2169" s="90">
        <v>5.75</v>
      </c>
    </row>
    <row r="2170" spans="1:4">
      <c r="A2170" s="90">
        <v>92765</v>
      </c>
      <c r="B2170" s="157" t="s">
        <v>21558</v>
      </c>
      <c r="C2170" s="91" t="s">
        <v>33</v>
      </c>
      <c r="D2170" s="90">
        <v>5.33</v>
      </c>
    </row>
    <row r="2171" spans="1:4">
      <c r="A2171" s="90">
        <v>92766</v>
      </c>
      <c r="B2171" s="157" t="s">
        <v>21559</v>
      </c>
      <c r="C2171" s="91" t="s">
        <v>33</v>
      </c>
      <c r="D2171" s="90">
        <v>5.9</v>
      </c>
    </row>
    <row r="2172" spans="1:4">
      <c r="A2172" s="90">
        <v>92767</v>
      </c>
      <c r="B2172" s="157" t="s">
        <v>21560</v>
      </c>
      <c r="C2172" s="91" t="s">
        <v>33</v>
      </c>
      <c r="D2172" s="90">
        <v>9.59</v>
      </c>
    </row>
    <row r="2173" spans="1:4">
      <c r="A2173" s="90">
        <v>92768</v>
      </c>
      <c r="B2173" s="157" t="s">
        <v>21561</v>
      </c>
      <c r="C2173" s="91" t="s">
        <v>33</v>
      </c>
      <c r="D2173" s="90">
        <v>8.3699999999999992</v>
      </c>
    </row>
    <row r="2174" spans="1:4">
      <c r="A2174" s="90">
        <v>92769</v>
      </c>
      <c r="B2174" s="157" t="s">
        <v>21562</v>
      </c>
      <c r="C2174" s="91" t="s">
        <v>33</v>
      </c>
      <c r="D2174" s="90">
        <v>7.56</v>
      </c>
    </row>
    <row r="2175" spans="1:4">
      <c r="A2175" s="90">
        <v>92770</v>
      </c>
      <c r="B2175" s="157" t="s">
        <v>21563</v>
      </c>
      <c r="C2175" s="91" t="s">
        <v>33</v>
      </c>
      <c r="D2175" s="90">
        <v>7.69</v>
      </c>
    </row>
    <row r="2176" spans="1:4">
      <c r="A2176" s="90">
        <v>92771</v>
      </c>
      <c r="B2176" s="157" t="s">
        <v>21564</v>
      </c>
      <c r="C2176" s="91" t="s">
        <v>33</v>
      </c>
      <c r="D2176" s="90">
        <v>6.32</v>
      </c>
    </row>
    <row r="2177" spans="1:4">
      <c r="A2177" s="90">
        <v>92772</v>
      </c>
      <c r="B2177" s="157" t="s">
        <v>21565</v>
      </c>
      <c r="C2177" s="91" t="s">
        <v>33</v>
      </c>
      <c r="D2177" s="90">
        <v>5.75</v>
      </c>
    </row>
    <row r="2178" spans="1:4">
      <c r="A2178" s="90">
        <v>92773</v>
      </c>
      <c r="B2178" s="157" t="s">
        <v>21566</v>
      </c>
      <c r="C2178" s="91" t="s">
        <v>33</v>
      </c>
      <c r="D2178" s="90">
        <v>5.5</v>
      </c>
    </row>
    <row r="2179" spans="1:4">
      <c r="A2179" s="90">
        <v>92774</v>
      </c>
      <c r="B2179" s="157" t="s">
        <v>21567</v>
      </c>
      <c r="C2179" s="91" t="s">
        <v>33</v>
      </c>
      <c r="D2179" s="90">
        <v>5.16</v>
      </c>
    </row>
    <row r="2180" spans="1:4">
      <c r="A2180" s="90">
        <v>92775</v>
      </c>
      <c r="B2180" s="157" t="s">
        <v>21568</v>
      </c>
      <c r="C2180" s="91" t="s">
        <v>33</v>
      </c>
      <c r="D2180" s="90">
        <v>11.47</v>
      </c>
    </row>
    <row r="2181" spans="1:4">
      <c r="A2181" s="90">
        <v>92776</v>
      </c>
      <c r="B2181" s="157" t="s">
        <v>21569</v>
      </c>
      <c r="C2181" s="91" t="s">
        <v>33</v>
      </c>
      <c r="D2181" s="90">
        <v>9.92</v>
      </c>
    </row>
    <row r="2182" spans="1:4">
      <c r="A2182" s="90">
        <v>92777</v>
      </c>
      <c r="B2182" s="157" t="s">
        <v>21570</v>
      </c>
      <c r="C2182" s="91" t="s">
        <v>33</v>
      </c>
      <c r="D2182" s="90">
        <v>9.4600000000000009</v>
      </c>
    </row>
    <row r="2183" spans="1:4">
      <c r="A2183" s="90">
        <v>92778</v>
      </c>
      <c r="B2183" s="157" t="s">
        <v>21571</v>
      </c>
      <c r="C2183" s="91" t="s">
        <v>33</v>
      </c>
      <c r="D2183" s="90">
        <v>7.67</v>
      </c>
    </row>
    <row r="2184" spans="1:4">
      <c r="A2184" s="90">
        <v>92779</v>
      </c>
      <c r="B2184" s="157" t="s">
        <v>21572</v>
      </c>
      <c r="C2184" s="91" t="s">
        <v>33</v>
      </c>
      <c r="D2184" s="90">
        <v>6.75</v>
      </c>
    </row>
    <row r="2185" spans="1:4">
      <c r="A2185" s="90">
        <v>92780</v>
      </c>
      <c r="B2185" s="157" t="s">
        <v>21573</v>
      </c>
      <c r="C2185" s="91" t="s">
        <v>33</v>
      </c>
      <c r="D2185" s="90">
        <v>6.19</v>
      </c>
    </row>
    <row r="2186" spans="1:4">
      <c r="A2186" s="90">
        <v>92781</v>
      </c>
      <c r="B2186" s="157" t="s">
        <v>21574</v>
      </c>
      <c r="C2186" s="91" t="s">
        <v>33</v>
      </c>
      <c r="D2186" s="90">
        <v>5.62</v>
      </c>
    </row>
    <row r="2187" spans="1:4">
      <c r="A2187" s="90">
        <v>92782</v>
      </c>
      <c r="B2187" s="157" t="s">
        <v>21575</v>
      </c>
      <c r="C2187" s="91" t="s">
        <v>33</v>
      </c>
      <c r="D2187" s="90">
        <v>6.07</v>
      </c>
    </row>
    <row r="2188" spans="1:4">
      <c r="A2188" s="90">
        <v>92783</v>
      </c>
      <c r="B2188" s="157" t="s">
        <v>21576</v>
      </c>
      <c r="C2188" s="91" t="s">
        <v>33</v>
      </c>
      <c r="D2188" s="90">
        <v>11.32</v>
      </c>
    </row>
    <row r="2189" spans="1:4">
      <c r="A2189" s="90">
        <v>92784</v>
      </c>
      <c r="B2189" s="157" t="s">
        <v>21577</v>
      </c>
      <c r="C2189" s="91" t="s">
        <v>33</v>
      </c>
      <c r="D2189" s="90">
        <v>9.7899999999999991</v>
      </c>
    </row>
    <row r="2190" spans="1:4">
      <c r="A2190" s="90">
        <v>92785</v>
      </c>
      <c r="B2190" s="157" t="s">
        <v>21578</v>
      </c>
      <c r="C2190" s="91" t="s">
        <v>33</v>
      </c>
      <c r="D2190" s="90">
        <v>8.64</v>
      </c>
    </row>
    <row r="2191" spans="1:4">
      <c r="A2191" s="90">
        <v>92786</v>
      </c>
      <c r="B2191" s="157" t="s">
        <v>21579</v>
      </c>
      <c r="C2191" s="91" t="s">
        <v>33</v>
      </c>
      <c r="D2191" s="90">
        <v>8.48</v>
      </c>
    </row>
    <row r="2192" spans="1:4">
      <c r="A2192" s="90">
        <v>92787</v>
      </c>
      <c r="B2192" s="157" t="s">
        <v>21580</v>
      </c>
      <c r="C2192" s="91" t="s">
        <v>33</v>
      </c>
      <c r="D2192" s="90">
        <v>6.9</v>
      </c>
    </row>
    <row r="2193" spans="1:4">
      <c r="A2193" s="90">
        <v>92788</v>
      </c>
      <c r="B2193" s="157" t="s">
        <v>21581</v>
      </c>
      <c r="C2193" s="91" t="s">
        <v>33</v>
      </c>
      <c r="D2193" s="90">
        <v>6.16</v>
      </c>
    </row>
    <row r="2194" spans="1:4">
      <c r="A2194" s="90">
        <v>92789</v>
      </c>
      <c r="B2194" s="157" t="s">
        <v>21582</v>
      </c>
      <c r="C2194" s="91" t="s">
        <v>33</v>
      </c>
      <c r="D2194" s="90">
        <v>5.76</v>
      </c>
    </row>
    <row r="2195" spans="1:4">
      <c r="A2195" s="90">
        <v>92790</v>
      </c>
      <c r="B2195" s="157" t="s">
        <v>21583</v>
      </c>
      <c r="C2195" s="91" t="s">
        <v>33</v>
      </c>
      <c r="D2195" s="90">
        <v>5.31</v>
      </c>
    </row>
    <row r="2196" spans="1:4">
      <c r="A2196" s="90">
        <v>92791</v>
      </c>
      <c r="B2196" s="157" t="s">
        <v>21584</v>
      </c>
      <c r="C2196" s="91" t="s">
        <v>33</v>
      </c>
      <c r="D2196" s="90">
        <v>6.47</v>
      </c>
    </row>
    <row r="2197" spans="1:4">
      <c r="A2197" s="90">
        <v>92792</v>
      </c>
      <c r="B2197" s="157" t="s">
        <v>21585</v>
      </c>
      <c r="C2197" s="91" t="s">
        <v>33</v>
      </c>
      <c r="D2197" s="90">
        <v>6.04</v>
      </c>
    </row>
    <row r="2198" spans="1:4">
      <c r="A2198" s="90">
        <v>92793</v>
      </c>
      <c r="B2198" s="157" t="s">
        <v>21586</v>
      </c>
      <c r="C2198" s="91" t="s">
        <v>33</v>
      </c>
      <c r="D2198" s="90">
        <v>6.5</v>
      </c>
    </row>
    <row r="2199" spans="1:4">
      <c r="A2199" s="90">
        <v>92794</v>
      </c>
      <c r="B2199" s="157" t="s">
        <v>21587</v>
      </c>
      <c r="C2199" s="91" t="s">
        <v>33</v>
      </c>
      <c r="D2199" s="90">
        <v>5.4</v>
      </c>
    </row>
    <row r="2200" spans="1:4">
      <c r="A2200" s="90">
        <v>92795</v>
      </c>
      <c r="B2200" s="157" t="s">
        <v>21588</v>
      </c>
      <c r="C2200" s="91" t="s">
        <v>33</v>
      </c>
      <c r="D2200" s="90">
        <v>5.03</v>
      </c>
    </row>
    <row r="2201" spans="1:4">
      <c r="A2201" s="90">
        <v>92796</v>
      </c>
      <c r="B2201" s="157" t="s">
        <v>21589</v>
      </c>
      <c r="C2201" s="91" t="s">
        <v>33</v>
      </c>
      <c r="D2201" s="90">
        <v>4.96</v>
      </c>
    </row>
    <row r="2202" spans="1:4">
      <c r="A2202" s="90">
        <v>92797</v>
      </c>
      <c r="B2202" s="157" t="s">
        <v>21590</v>
      </c>
      <c r="C2202" s="91" t="s">
        <v>33</v>
      </c>
      <c r="D2202" s="90">
        <v>4.7300000000000004</v>
      </c>
    </row>
    <row r="2203" spans="1:4">
      <c r="A2203" s="90">
        <v>92798</v>
      </c>
      <c r="B2203" s="157" t="s">
        <v>21591</v>
      </c>
      <c r="C2203" s="91" t="s">
        <v>33</v>
      </c>
      <c r="D2203" s="90">
        <v>5.45</v>
      </c>
    </row>
    <row r="2204" spans="1:4">
      <c r="A2204" s="90">
        <v>92799</v>
      </c>
      <c r="B2204" s="157" t="s">
        <v>21592</v>
      </c>
      <c r="C2204" s="91" t="s">
        <v>33</v>
      </c>
      <c r="D2204" s="90">
        <v>6.81</v>
      </c>
    </row>
    <row r="2205" spans="1:4">
      <c r="A2205" s="90">
        <v>92800</v>
      </c>
      <c r="B2205" s="157" t="s">
        <v>21593</v>
      </c>
      <c r="C2205" s="91" t="s">
        <v>33</v>
      </c>
      <c r="D2205" s="90">
        <v>6.09</v>
      </c>
    </row>
    <row r="2206" spans="1:4">
      <c r="A2206" s="90">
        <v>92801</v>
      </c>
      <c r="B2206" s="157" t="s">
        <v>21594</v>
      </c>
      <c r="C2206" s="91" t="s">
        <v>33</v>
      </c>
      <c r="D2206" s="90">
        <v>5.82</v>
      </c>
    </row>
    <row r="2207" spans="1:4">
      <c r="A2207" s="90">
        <v>92802</v>
      </c>
      <c r="B2207" s="157" t="s">
        <v>21595</v>
      </c>
      <c r="C2207" s="91" t="s">
        <v>33</v>
      </c>
      <c r="D2207" s="90">
        <v>6.38</v>
      </c>
    </row>
    <row r="2208" spans="1:4">
      <c r="A2208" s="90">
        <v>92803</v>
      </c>
      <c r="B2208" s="157" t="s">
        <v>21596</v>
      </c>
      <c r="C2208" s="91" t="s">
        <v>33</v>
      </c>
      <c r="D2208" s="90">
        <v>5.33</v>
      </c>
    </row>
    <row r="2209" spans="1:4">
      <c r="A2209" s="90">
        <v>92804</v>
      </c>
      <c r="B2209" s="157" t="s">
        <v>21597</v>
      </c>
      <c r="C2209" s="91" t="s">
        <v>33</v>
      </c>
      <c r="D2209" s="90">
        <v>4.9800000000000004</v>
      </c>
    </row>
    <row r="2210" spans="1:4">
      <c r="A2210" s="90">
        <v>92805</v>
      </c>
      <c r="B2210" s="157" t="s">
        <v>21598</v>
      </c>
      <c r="C2210" s="91" t="s">
        <v>33</v>
      </c>
      <c r="D2210" s="90">
        <v>4.9400000000000004</v>
      </c>
    </row>
    <row r="2211" spans="1:4">
      <c r="A2211" s="90">
        <v>92806</v>
      </c>
      <c r="B2211" s="157" t="s">
        <v>21599</v>
      </c>
      <c r="C2211" s="91" t="s">
        <v>33</v>
      </c>
      <c r="D2211" s="90">
        <v>4.72</v>
      </c>
    </row>
    <row r="2212" spans="1:4">
      <c r="A2212" s="90">
        <v>92875</v>
      </c>
      <c r="B2212" s="157" t="s">
        <v>21600</v>
      </c>
      <c r="C2212" s="91" t="s">
        <v>33</v>
      </c>
      <c r="D2212" s="90">
        <v>6.1</v>
      </c>
    </row>
    <row r="2213" spans="1:4">
      <c r="A2213" s="90">
        <v>92876</v>
      </c>
      <c r="B2213" s="157" t="s">
        <v>21601</v>
      </c>
      <c r="C2213" s="91" t="s">
        <v>33</v>
      </c>
      <c r="D2213" s="90">
        <v>5.85</v>
      </c>
    </row>
    <row r="2214" spans="1:4">
      <c r="A2214" s="90">
        <v>92877</v>
      </c>
      <c r="B2214" s="157" t="s">
        <v>21602</v>
      </c>
      <c r="C2214" s="91" t="s">
        <v>33</v>
      </c>
      <c r="D2214" s="90">
        <v>5.31</v>
      </c>
    </row>
    <row r="2215" spans="1:4">
      <c r="A2215" s="90">
        <v>92878</v>
      </c>
      <c r="B2215" s="157" t="s">
        <v>21603</v>
      </c>
      <c r="C2215" s="91" t="s">
        <v>33</v>
      </c>
      <c r="D2215" s="90">
        <v>5.23</v>
      </c>
    </row>
    <row r="2216" spans="1:4">
      <c r="A2216" s="90">
        <v>92879</v>
      </c>
      <c r="B2216" s="157" t="s">
        <v>21604</v>
      </c>
      <c r="C2216" s="91" t="s">
        <v>33</v>
      </c>
      <c r="D2216" s="90">
        <v>5.16</v>
      </c>
    </row>
    <row r="2217" spans="1:4">
      <c r="A2217" s="90">
        <v>92880</v>
      </c>
      <c r="B2217" s="157" t="s">
        <v>21605</v>
      </c>
      <c r="C2217" s="91" t="s">
        <v>33</v>
      </c>
      <c r="D2217" s="90">
        <v>5.27</v>
      </c>
    </row>
    <row r="2218" spans="1:4">
      <c r="A2218" s="90">
        <v>92881</v>
      </c>
      <c r="B2218" s="157" t="s">
        <v>21606</v>
      </c>
      <c r="C2218" s="91" t="s">
        <v>33</v>
      </c>
      <c r="D2218" s="90">
        <v>5.26</v>
      </c>
    </row>
    <row r="2219" spans="1:4">
      <c r="A2219" s="90">
        <v>92882</v>
      </c>
      <c r="B2219" s="157" t="s">
        <v>21607</v>
      </c>
      <c r="C2219" s="91" t="s">
        <v>33</v>
      </c>
      <c r="D2219" s="90">
        <v>8.41</v>
      </c>
    </row>
    <row r="2220" spans="1:4">
      <c r="A2220" s="90">
        <v>92883</v>
      </c>
      <c r="B2220" s="157" t="s">
        <v>21608</v>
      </c>
      <c r="C2220" s="91" t="s">
        <v>33</v>
      </c>
      <c r="D2220" s="90">
        <v>7.63</v>
      </c>
    </row>
    <row r="2221" spans="1:4">
      <c r="A2221" s="90">
        <v>92884</v>
      </c>
      <c r="B2221" s="157" t="s">
        <v>21609</v>
      </c>
      <c r="C2221" s="91" t="s">
        <v>33</v>
      </c>
      <c r="D2221" s="90">
        <v>6.7</v>
      </c>
    </row>
    <row r="2222" spans="1:4">
      <c r="A2222" s="90">
        <v>92885</v>
      </c>
      <c r="B2222" s="157" t="s">
        <v>21610</v>
      </c>
      <c r="C2222" s="91" t="s">
        <v>33</v>
      </c>
      <c r="D2222" s="90">
        <v>6.31</v>
      </c>
    </row>
    <row r="2223" spans="1:4">
      <c r="A2223" s="90">
        <v>92886</v>
      </c>
      <c r="B2223" s="157" t="s">
        <v>21611</v>
      </c>
      <c r="C2223" s="91" t="s">
        <v>33</v>
      </c>
      <c r="D2223" s="90">
        <v>5.95</v>
      </c>
    </row>
    <row r="2224" spans="1:4">
      <c r="A2224" s="90">
        <v>92887</v>
      </c>
      <c r="B2224" s="157" t="s">
        <v>21612</v>
      </c>
      <c r="C2224" s="91" t="s">
        <v>33</v>
      </c>
      <c r="D2224" s="90">
        <v>5.87</v>
      </c>
    </row>
    <row r="2225" spans="1:4">
      <c r="A2225" s="90">
        <v>92888</v>
      </c>
      <c r="B2225" s="157" t="s">
        <v>21613</v>
      </c>
      <c r="C2225" s="91" t="s">
        <v>33</v>
      </c>
      <c r="D2225" s="90">
        <v>5.71</v>
      </c>
    </row>
    <row r="2226" spans="1:4">
      <c r="A2226" s="90">
        <v>92915</v>
      </c>
      <c r="B2226" s="157" t="s">
        <v>22973</v>
      </c>
      <c r="C2226" s="91" t="s">
        <v>33</v>
      </c>
      <c r="D2226" s="90">
        <v>10.44</v>
      </c>
    </row>
    <row r="2227" spans="1:4">
      <c r="A2227" s="90">
        <v>92916</v>
      </c>
      <c r="B2227" s="157" t="s">
        <v>22974</v>
      </c>
      <c r="C2227" s="91" t="s">
        <v>33</v>
      </c>
      <c r="D2227" s="90">
        <v>9.14</v>
      </c>
    </row>
    <row r="2228" spans="1:4">
      <c r="A2228" s="90">
        <v>92917</v>
      </c>
      <c r="B2228" s="157" t="s">
        <v>22975</v>
      </c>
      <c r="C2228" s="91" t="s">
        <v>33</v>
      </c>
      <c r="D2228" s="90">
        <v>8.8800000000000008</v>
      </c>
    </row>
    <row r="2229" spans="1:4">
      <c r="A2229" s="90">
        <v>92919</v>
      </c>
      <c r="B2229" s="157" t="s">
        <v>22976</v>
      </c>
      <c r="C2229" s="91" t="s">
        <v>33</v>
      </c>
      <c r="D2229" s="90">
        <v>7.23</v>
      </c>
    </row>
    <row r="2230" spans="1:4">
      <c r="A2230" s="90">
        <v>92921</v>
      </c>
      <c r="B2230" s="157" t="s">
        <v>22977</v>
      </c>
      <c r="C2230" s="91" t="s">
        <v>33</v>
      </c>
      <c r="D2230" s="90">
        <v>6.43</v>
      </c>
    </row>
    <row r="2231" spans="1:4">
      <c r="A2231" s="90">
        <v>92922</v>
      </c>
      <c r="B2231" s="157" t="s">
        <v>22978</v>
      </c>
      <c r="C2231" s="91" t="s">
        <v>33</v>
      </c>
      <c r="D2231" s="90">
        <v>5.97</v>
      </c>
    </row>
    <row r="2232" spans="1:4">
      <c r="A2232" s="90">
        <v>92923</v>
      </c>
      <c r="B2232" s="157" t="s">
        <v>22979</v>
      </c>
      <c r="C2232" s="91" t="s">
        <v>33</v>
      </c>
      <c r="D2232" s="90">
        <v>5.48</v>
      </c>
    </row>
    <row r="2233" spans="1:4">
      <c r="A2233" s="90">
        <v>92924</v>
      </c>
      <c r="B2233" s="157" t="s">
        <v>22980</v>
      </c>
      <c r="C2233" s="91" t="s">
        <v>33</v>
      </c>
      <c r="D2233" s="90">
        <v>5.98</v>
      </c>
    </row>
    <row r="2234" spans="1:4">
      <c r="A2234" s="90">
        <v>95445</v>
      </c>
      <c r="B2234" s="157" t="s">
        <v>2288</v>
      </c>
      <c r="C2234" s="91" t="s">
        <v>33</v>
      </c>
      <c r="D2234" s="90">
        <v>5.12</v>
      </c>
    </row>
    <row r="2235" spans="1:4">
      <c r="A2235" s="90">
        <v>95446</v>
      </c>
      <c r="B2235" s="157" t="s">
        <v>2289</v>
      </c>
      <c r="C2235" s="91" t="s">
        <v>33</v>
      </c>
      <c r="D2235" s="90">
        <v>5.23</v>
      </c>
    </row>
    <row r="2236" spans="1:4">
      <c r="A2236" s="90">
        <v>95576</v>
      </c>
      <c r="B2236" s="157" t="s">
        <v>22981</v>
      </c>
      <c r="C2236" s="91" t="s">
        <v>33</v>
      </c>
      <c r="D2236" s="90">
        <v>8.41</v>
      </c>
    </row>
    <row r="2237" spans="1:4">
      <c r="A2237" s="90">
        <v>95577</v>
      </c>
      <c r="B2237" s="157" t="s">
        <v>2290</v>
      </c>
      <c r="C2237" s="91" t="s">
        <v>33</v>
      </c>
      <c r="D2237" s="90">
        <v>6.98</v>
      </c>
    </row>
    <row r="2238" spans="1:4">
      <c r="A2238" s="90">
        <v>95578</v>
      </c>
      <c r="B2238" s="157" t="s">
        <v>22982</v>
      </c>
      <c r="C2238" s="91" t="s">
        <v>33</v>
      </c>
      <c r="D2238" s="90">
        <v>6.34</v>
      </c>
    </row>
    <row r="2239" spans="1:4">
      <c r="A2239" s="90">
        <v>95579</v>
      </c>
      <c r="B2239" s="157" t="s">
        <v>2291</v>
      </c>
      <c r="C2239" s="91" t="s">
        <v>33</v>
      </c>
      <c r="D2239" s="90">
        <v>6.02</v>
      </c>
    </row>
    <row r="2240" spans="1:4">
      <c r="A2240" s="90">
        <v>95580</v>
      </c>
      <c r="B2240" s="157" t="s">
        <v>2292</v>
      </c>
      <c r="C2240" s="91" t="s">
        <v>33</v>
      </c>
      <c r="D2240" s="90">
        <v>5.63</v>
      </c>
    </row>
    <row r="2241" spans="1:4">
      <c r="A2241" s="90">
        <v>95581</v>
      </c>
      <c r="B2241" s="157" t="s">
        <v>2293</v>
      </c>
      <c r="C2241" s="91" t="s">
        <v>33</v>
      </c>
      <c r="D2241" s="90">
        <v>6.21</v>
      </c>
    </row>
    <row r="2242" spans="1:4">
      <c r="A2242" s="90">
        <v>95583</v>
      </c>
      <c r="B2242" s="157" t="s">
        <v>2294</v>
      </c>
      <c r="C2242" s="91" t="s">
        <v>33</v>
      </c>
      <c r="D2242" s="90">
        <v>10.82</v>
      </c>
    </row>
    <row r="2243" spans="1:4">
      <c r="A2243" s="90">
        <v>95584</v>
      </c>
      <c r="B2243" s="157" t="s">
        <v>2295</v>
      </c>
      <c r="C2243" s="91" t="s">
        <v>33</v>
      </c>
      <c r="D2243" s="90">
        <v>8.86</v>
      </c>
    </row>
    <row r="2244" spans="1:4">
      <c r="A2244" s="90">
        <v>95585</v>
      </c>
      <c r="B2244" s="157" t="s">
        <v>22983</v>
      </c>
      <c r="C2244" s="91" t="s">
        <v>33</v>
      </c>
      <c r="D2244" s="90">
        <v>8.77</v>
      </c>
    </row>
    <row r="2245" spans="1:4">
      <c r="A2245" s="90">
        <v>95586</v>
      </c>
      <c r="B2245" s="157" t="s">
        <v>2296</v>
      </c>
      <c r="C2245" s="91" t="s">
        <v>33</v>
      </c>
      <c r="D2245" s="90">
        <v>7.25</v>
      </c>
    </row>
    <row r="2246" spans="1:4">
      <c r="A2246" s="90">
        <v>95587</v>
      </c>
      <c r="B2246" s="157" t="s">
        <v>22984</v>
      </c>
      <c r="C2246" s="91" t="s">
        <v>33</v>
      </c>
      <c r="D2246" s="90">
        <v>6.58</v>
      </c>
    </row>
    <row r="2247" spans="1:4">
      <c r="A2247" s="90">
        <v>95588</v>
      </c>
      <c r="B2247" s="157" t="s">
        <v>2297</v>
      </c>
      <c r="C2247" s="91" t="s">
        <v>33</v>
      </c>
      <c r="D2247" s="90">
        <v>6.2</v>
      </c>
    </row>
    <row r="2248" spans="1:4">
      <c r="A2248" s="90">
        <v>95589</v>
      </c>
      <c r="B2248" s="157" t="s">
        <v>2298</v>
      </c>
      <c r="C2248" s="91" t="s">
        <v>33</v>
      </c>
      <c r="D2248" s="90">
        <v>5.77</v>
      </c>
    </row>
    <row r="2249" spans="1:4">
      <c r="A2249" s="90">
        <v>95590</v>
      </c>
      <c r="B2249" s="157" t="s">
        <v>2299</v>
      </c>
      <c r="C2249" s="91" t="s">
        <v>33</v>
      </c>
      <c r="D2249" s="90">
        <v>6.33</v>
      </c>
    </row>
    <row r="2250" spans="1:4">
      <c r="A2250" s="90">
        <v>95592</v>
      </c>
      <c r="B2250" s="157" t="s">
        <v>2300</v>
      </c>
      <c r="C2250" s="91" t="s">
        <v>33</v>
      </c>
      <c r="D2250" s="90">
        <v>13.29</v>
      </c>
    </row>
    <row r="2251" spans="1:4">
      <c r="A2251" s="90">
        <v>95593</v>
      </c>
      <c r="B2251" s="157" t="s">
        <v>2301</v>
      </c>
      <c r="C2251" s="91" t="s">
        <v>33</v>
      </c>
      <c r="D2251" s="90">
        <v>10.34</v>
      </c>
    </row>
    <row r="2252" spans="1:4">
      <c r="A2252" s="90">
        <v>95943</v>
      </c>
      <c r="B2252" s="157" t="s">
        <v>2302</v>
      </c>
      <c r="C2252" s="91" t="s">
        <v>33</v>
      </c>
      <c r="D2252" s="90">
        <v>13.95</v>
      </c>
    </row>
    <row r="2253" spans="1:4">
      <c r="A2253" s="90">
        <v>95944</v>
      </c>
      <c r="B2253" s="157" t="s">
        <v>2303</v>
      </c>
      <c r="C2253" s="91" t="s">
        <v>33</v>
      </c>
      <c r="D2253" s="90">
        <v>12.23</v>
      </c>
    </row>
    <row r="2254" spans="1:4">
      <c r="A2254" s="90">
        <v>95945</v>
      </c>
      <c r="B2254" s="157" t="s">
        <v>2304</v>
      </c>
      <c r="C2254" s="91" t="s">
        <v>33</v>
      </c>
      <c r="D2254" s="90">
        <v>10.28</v>
      </c>
    </row>
    <row r="2255" spans="1:4">
      <c r="A2255" s="90">
        <v>95946</v>
      </c>
      <c r="B2255" s="157" t="s">
        <v>2305</v>
      </c>
      <c r="C2255" s="91" t="s">
        <v>33</v>
      </c>
      <c r="D2255" s="90">
        <v>7.55</v>
      </c>
    </row>
    <row r="2256" spans="1:4">
      <c r="A2256" s="90">
        <v>95947</v>
      </c>
      <c r="B2256" s="157" t="s">
        <v>2306</v>
      </c>
      <c r="C2256" s="91" t="s">
        <v>33</v>
      </c>
      <c r="D2256" s="90">
        <v>6.11</v>
      </c>
    </row>
    <row r="2257" spans="1:4">
      <c r="A2257" s="90">
        <v>95948</v>
      </c>
      <c r="B2257" s="157" t="s">
        <v>2307</v>
      </c>
      <c r="C2257" s="91" t="s">
        <v>33</v>
      </c>
      <c r="D2257" s="90">
        <v>5.34</v>
      </c>
    </row>
    <row r="2258" spans="1:4">
      <c r="A2258" s="90">
        <v>96544</v>
      </c>
      <c r="B2258" s="157" t="s">
        <v>21788</v>
      </c>
      <c r="C2258" s="91" t="s">
        <v>33</v>
      </c>
      <c r="D2258" s="90">
        <v>9.8699999999999992</v>
      </c>
    </row>
    <row r="2259" spans="1:4">
      <c r="A2259" s="90">
        <v>96545</v>
      </c>
      <c r="B2259" s="157" t="s">
        <v>21789</v>
      </c>
      <c r="C2259" s="91" t="s">
        <v>33</v>
      </c>
      <c r="D2259" s="90">
        <v>9.4600000000000009</v>
      </c>
    </row>
    <row r="2260" spans="1:4">
      <c r="A2260" s="90">
        <v>96546</v>
      </c>
      <c r="B2260" s="157" t="s">
        <v>21790</v>
      </c>
      <c r="C2260" s="91" t="s">
        <v>33</v>
      </c>
      <c r="D2260" s="90">
        <v>7.73</v>
      </c>
    </row>
    <row r="2261" spans="1:4">
      <c r="A2261" s="90">
        <v>96547</v>
      </c>
      <c r="B2261" s="157" t="s">
        <v>21791</v>
      </c>
      <c r="C2261" s="91" t="s">
        <v>33</v>
      </c>
      <c r="D2261" s="90">
        <v>6.86</v>
      </c>
    </row>
    <row r="2262" spans="1:4">
      <c r="A2262" s="90">
        <v>96548</v>
      </c>
      <c r="B2262" s="157" t="s">
        <v>21792</v>
      </c>
      <c r="C2262" s="91" t="s">
        <v>33</v>
      </c>
      <c r="D2262" s="90">
        <v>6.35</v>
      </c>
    </row>
    <row r="2263" spans="1:4">
      <c r="A2263" s="90">
        <v>96549</v>
      </c>
      <c r="B2263" s="157" t="s">
        <v>21793</v>
      </c>
      <c r="C2263" s="91" t="s">
        <v>33</v>
      </c>
      <c r="D2263" s="90">
        <v>5.81</v>
      </c>
    </row>
    <row r="2264" spans="1:4">
      <c r="A2264" s="90">
        <v>96550</v>
      </c>
      <c r="B2264" s="157" t="s">
        <v>21794</v>
      </c>
      <c r="C2264" s="91" t="s">
        <v>33</v>
      </c>
      <c r="D2264" s="90">
        <v>6.29</v>
      </c>
    </row>
    <row r="2265" spans="1:4">
      <c r="A2265" s="90">
        <v>40780</v>
      </c>
      <c r="B2265" s="157" t="s">
        <v>2308</v>
      </c>
      <c r="C2265" s="91" t="s">
        <v>28</v>
      </c>
      <c r="D2265" s="90">
        <v>8.42</v>
      </c>
    </row>
    <row r="2266" spans="1:4">
      <c r="A2266" s="159" t="s">
        <v>343</v>
      </c>
      <c r="B2266" s="157" t="s">
        <v>206</v>
      </c>
      <c r="C2266" s="91" t="s">
        <v>29</v>
      </c>
      <c r="D2266" s="90">
        <v>90.48</v>
      </c>
    </row>
    <row r="2267" spans="1:4">
      <c r="A2267" s="90">
        <v>89993</v>
      </c>
      <c r="B2267" s="157" t="s">
        <v>2309</v>
      </c>
      <c r="C2267" s="91" t="s">
        <v>29</v>
      </c>
      <c r="D2267" s="90">
        <v>548.41999999999996</v>
      </c>
    </row>
    <row r="2268" spans="1:4">
      <c r="A2268" s="90">
        <v>89994</v>
      </c>
      <c r="B2268" s="157" t="s">
        <v>2310</v>
      </c>
      <c r="C2268" s="91" t="s">
        <v>29</v>
      </c>
      <c r="D2268" s="90">
        <v>454.92</v>
      </c>
    </row>
    <row r="2269" spans="1:4">
      <c r="A2269" s="90">
        <v>89995</v>
      </c>
      <c r="B2269" s="157" t="s">
        <v>2311</v>
      </c>
      <c r="C2269" s="91" t="s">
        <v>29</v>
      </c>
      <c r="D2269" s="90">
        <v>524.5</v>
      </c>
    </row>
    <row r="2270" spans="1:4">
      <c r="A2270" s="90">
        <v>90278</v>
      </c>
      <c r="B2270" s="157" t="s">
        <v>2312</v>
      </c>
      <c r="C2270" s="91" t="s">
        <v>29</v>
      </c>
      <c r="D2270" s="90">
        <v>258.48</v>
      </c>
    </row>
    <row r="2271" spans="1:4">
      <c r="A2271" s="90">
        <v>90279</v>
      </c>
      <c r="B2271" s="157" t="s">
        <v>2313</v>
      </c>
      <c r="C2271" s="91" t="s">
        <v>29</v>
      </c>
      <c r="D2271" s="90">
        <v>269.01</v>
      </c>
    </row>
    <row r="2272" spans="1:4">
      <c r="A2272" s="90">
        <v>90280</v>
      </c>
      <c r="B2272" s="157" t="s">
        <v>2314</v>
      </c>
      <c r="C2272" s="91" t="s">
        <v>29</v>
      </c>
      <c r="D2272" s="90">
        <v>293.91000000000003</v>
      </c>
    </row>
    <row r="2273" spans="1:4">
      <c r="A2273" s="90">
        <v>90281</v>
      </c>
      <c r="B2273" s="157" t="s">
        <v>2315</v>
      </c>
      <c r="C2273" s="91" t="s">
        <v>29</v>
      </c>
      <c r="D2273" s="90">
        <v>326.36</v>
      </c>
    </row>
    <row r="2274" spans="1:4">
      <c r="A2274" s="90">
        <v>90282</v>
      </c>
      <c r="B2274" s="157" t="s">
        <v>2316</v>
      </c>
      <c r="C2274" s="91" t="s">
        <v>29</v>
      </c>
      <c r="D2274" s="90">
        <v>261.87</v>
      </c>
    </row>
    <row r="2275" spans="1:4">
      <c r="A2275" s="90">
        <v>90283</v>
      </c>
      <c r="B2275" s="157" t="s">
        <v>2317</v>
      </c>
      <c r="C2275" s="91" t="s">
        <v>29</v>
      </c>
      <c r="D2275" s="90">
        <v>273.32</v>
      </c>
    </row>
    <row r="2276" spans="1:4">
      <c r="A2276" s="90">
        <v>90284</v>
      </c>
      <c r="B2276" s="157" t="s">
        <v>249</v>
      </c>
      <c r="C2276" s="91" t="s">
        <v>29</v>
      </c>
      <c r="D2276" s="90">
        <v>299.3</v>
      </c>
    </row>
    <row r="2277" spans="1:4">
      <c r="A2277" s="90">
        <v>90285</v>
      </c>
      <c r="B2277" s="157" t="s">
        <v>2318</v>
      </c>
      <c r="C2277" s="91" t="s">
        <v>29</v>
      </c>
      <c r="D2277" s="90">
        <v>333.94</v>
      </c>
    </row>
    <row r="2278" spans="1:4">
      <c r="A2278" s="90">
        <v>90853</v>
      </c>
      <c r="B2278" s="157" t="s">
        <v>22985</v>
      </c>
      <c r="C2278" s="91" t="s">
        <v>29</v>
      </c>
      <c r="D2278" s="90">
        <v>367.5</v>
      </c>
    </row>
    <row r="2279" spans="1:4">
      <c r="A2279" s="90">
        <v>90854</v>
      </c>
      <c r="B2279" s="157" t="s">
        <v>22986</v>
      </c>
      <c r="C2279" s="91" t="s">
        <v>29</v>
      </c>
      <c r="D2279" s="90">
        <v>356.19</v>
      </c>
    </row>
    <row r="2280" spans="1:4">
      <c r="A2280" s="90">
        <v>90855</v>
      </c>
      <c r="B2280" s="157" t="s">
        <v>22987</v>
      </c>
      <c r="C2280" s="91" t="s">
        <v>29</v>
      </c>
      <c r="D2280" s="90">
        <v>390.3</v>
      </c>
    </row>
    <row r="2281" spans="1:4">
      <c r="A2281" s="90">
        <v>90856</v>
      </c>
      <c r="B2281" s="157" t="s">
        <v>22988</v>
      </c>
      <c r="C2281" s="91" t="s">
        <v>29</v>
      </c>
      <c r="D2281" s="90">
        <v>370.67</v>
      </c>
    </row>
    <row r="2282" spans="1:4">
      <c r="A2282" s="90">
        <v>90857</v>
      </c>
      <c r="B2282" s="157" t="s">
        <v>22989</v>
      </c>
      <c r="C2282" s="91" t="s">
        <v>29</v>
      </c>
      <c r="D2282" s="90">
        <v>358.31</v>
      </c>
    </row>
    <row r="2283" spans="1:4">
      <c r="A2283" s="90">
        <v>90858</v>
      </c>
      <c r="B2283" s="157" t="s">
        <v>22990</v>
      </c>
      <c r="C2283" s="91" t="s">
        <v>29</v>
      </c>
      <c r="D2283" s="90">
        <v>404.93</v>
      </c>
    </row>
    <row r="2284" spans="1:4">
      <c r="A2284" s="90">
        <v>90859</v>
      </c>
      <c r="B2284" s="157" t="s">
        <v>22991</v>
      </c>
      <c r="C2284" s="91" t="s">
        <v>29</v>
      </c>
      <c r="D2284" s="90">
        <v>349.8</v>
      </c>
    </row>
    <row r="2285" spans="1:4">
      <c r="A2285" s="90">
        <v>90860</v>
      </c>
      <c r="B2285" s="157" t="s">
        <v>22992</v>
      </c>
      <c r="C2285" s="91" t="s">
        <v>29</v>
      </c>
      <c r="D2285" s="90">
        <v>354.22</v>
      </c>
    </row>
    <row r="2286" spans="1:4">
      <c r="A2286" s="90">
        <v>90861</v>
      </c>
      <c r="B2286" s="157" t="s">
        <v>22993</v>
      </c>
      <c r="C2286" s="91" t="s">
        <v>29</v>
      </c>
      <c r="D2286" s="90">
        <v>361.74</v>
      </c>
    </row>
    <row r="2287" spans="1:4">
      <c r="A2287" s="90">
        <v>90862</v>
      </c>
      <c r="B2287" s="157" t="s">
        <v>22994</v>
      </c>
      <c r="C2287" s="91" t="s">
        <v>29</v>
      </c>
      <c r="D2287" s="90">
        <v>328.56</v>
      </c>
    </row>
    <row r="2288" spans="1:4">
      <c r="A2288" s="90">
        <v>92718</v>
      </c>
      <c r="B2288" s="157" t="s">
        <v>2319</v>
      </c>
      <c r="C2288" s="91" t="s">
        <v>29</v>
      </c>
      <c r="D2288" s="90">
        <v>431.56</v>
      </c>
    </row>
    <row r="2289" spans="1:4">
      <c r="A2289" s="90">
        <v>92719</v>
      </c>
      <c r="B2289" s="157" t="s">
        <v>2320</v>
      </c>
      <c r="C2289" s="91" t="s">
        <v>29</v>
      </c>
      <c r="D2289" s="90">
        <v>316.33</v>
      </c>
    </row>
    <row r="2290" spans="1:4">
      <c r="A2290" s="90">
        <v>92720</v>
      </c>
      <c r="B2290" s="157" t="s">
        <v>2321</v>
      </c>
      <c r="C2290" s="91" t="s">
        <v>29</v>
      </c>
      <c r="D2290" s="90">
        <v>360.57</v>
      </c>
    </row>
    <row r="2291" spans="1:4">
      <c r="A2291" s="90">
        <v>92721</v>
      </c>
      <c r="B2291" s="157" t="s">
        <v>2322</v>
      </c>
      <c r="C2291" s="91" t="s">
        <v>29</v>
      </c>
      <c r="D2291" s="90">
        <v>309.27</v>
      </c>
    </row>
    <row r="2292" spans="1:4">
      <c r="A2292" s="90">
        <v>92722</v>
      </c>
      <c r="B2292" s="157" t="s">
        <v>2323</v>
      </c>
      <c r="C2292" s="91" t="s">
        <v>29</v>
      </c>
      <c r="D2292" s="90">
        <v>357.68</v>
      </c>
    </row>
    <row r="2293" spans="1:4">
      <c r="A2293" s="90">
        <v>92723</v>
      </c>
      <c r="B2293" s="157" t="s">
        <v>2324</v>
      </c>
      <c r="C2293" s="91" t="s">
        <v>29</v>
      </c>
      <c r="D2293" s="90">
        <v>348.1</v>
      </c>
    </row>
    <row r="2294" spans="1:4">
      <c r="A2294" s="90">
        <v>92724</v>
      </c>
      <c r="B2294" s="157" t="s">
        <v>2325</v>
      </c>
      <c r="C2294" s="91" t="s">
        <v>29</v>
      </c>
      <c r="D2294" s="90">
        <v>345.49</v>
      </c>
    </row>
    <row r="2295" spans="1:4">
      <c r="A2295" s="90">
        <v>92725</v>
      </c>
      <c r="B2295" s="157" t="s">
        <v>2326</v>
      </c>
      <c r="C2295" s="91" t="s">
        <v>29</v>
      </c>
      <c r="D2295" s="90">
        <v>344.38</v>
      </c>
    </row>
    <row r="2296" spans="1:4">
      <c r="A2296" s="90">
        <v>92726</v>
      </c>
      <c r="B2296" s="157" t="s">
        <v>2327</v>
      </c>
      <c r="C2296" s="91" t="s">
        <v>29</v>
      </c>
      <c r="D2296" s="90">
        <v>342.54</v>
      </c>
    </row>
    <row r="2297" spans="1:4">
      <c r="A2297" s="90">
        <v>92727</v>
      </c>
      <c r="B2297" s="157" t="s">
        <v>2328</v>
      </c>
      <c r="C2297" s="91" t="s">
        <v>29</v>
      </c>
      <c r="D2297" s="90">
        <v>377.35</v>
      </c>
    </row>
    <row r="2298" spans="1:4">
      <c r="A2298" s="90">
        <v>92728</v>
      </c>
      <c r="B2298" s="157" t="s">
        <v>2329</v>
      </c>
      <c r="C2298" s="91" t="s">
        <v>29</v>
      </c>
      <c r="D2298" s="90">
        <v>359.15</v>
      </c>
    </row>
    <row r="2299" spans="1:4">
      <c r="A2299" s="90">
        <v>92729</v>
      </c>
      <c r="B2299" s="157" t="s">
        <v>22995</v>
      </c>
      <c r="C2299" s="91" t="s">
        <v>29</v>
      </c>
      <c r="D2299" s="90">
        <v>351.44</v>
      </c>
    </row>
    <row r="2300" spans="1:4">
      <c r="A2300" s="90">
        <v>92730</v>
      </c>
      <c r="B2300" s="157" t="s">
        <v>2330</v>
      </c>
      <c r="C2300" s="91" t="s">
        <v>29</v>
      </c>
      <c r="D2300" s="90">
        <v>338.6</v>
      </c>
    </row>
    <row r="2301" spans="1:4">
      <c r="A2301" s="90">
        <v>92731</v>
      </c>
      <c r="B2301" s="157" t="s">
        <v>2331</v>
      </c>
      <c r="C2301" s="91" t="s">
        <v>29</v>
      </c>
      <c r="D2301" s="90">
        <v>353.25</v>
      </c>
    </row>
    <row r="2302" spans="1:4">
      <c r="A2302" s="90">
        <v>92732</v>
      </c>
      <c r="B2302" s="157" t="s">
        <v>2332</v>
      </c>
      <c r="C2302" s="91" t="s">
        <v>29</v>
      </c>
      <c r="D2302" s="90">
        <v>340.81</v>
      </c>
    </row>
    <row r="2303" spans="1:4">
      <c r="A2303" s="90">
        <v>92733</v>
      </c>
      <c r="B2303" s="157" t="s">
        <v>2333</v>
      </c>
      <c r="C2303" s="91" t="s">
        <v>29</v>
      </c>
      <c r="D2303" s="90">
        <v>335.52</v>
      </c>
    </row>
    <row r="2304" spans="1:4">
      <c r="A2304" s="90">
        <v>92734</v>
      </c>
      <c r="B2304" s="157" t="s">
        <v>2334</v>
      </c>
      <c r="C2304" s="91" t="s">
        <v>29</v>
      </c>
      <c r="D2304" s="90">
        <v>326.74</v>
      </c>
    </row>
    <row r="2305" spans="1:4">
      <c r="A2305" s="90">
        <v>92735</v>
      </c>
      <c r="B2305" s="157" t="s">
        <v>2335</v>
      </c>
      <c r="C2305" s="91" t="s">
        <v>29</v>
      </c>
      <c r="D2305" s="90">
        <v>333.58</v>
      </c>
    </row>
    <row r="2306" spans="1:4">
      <c r="A2306" s="90">
        <v>92736</v>
      </c>
      <c r="B2306" s="157" t="s">
        <v>2336</v>
      </c>
      <c r="C2306" s="91" t="s">
        <v>29</v>
      </c>
      <c r="D2306" s="90">
        <v>323.77</v>
      </c>
    </row>
    <row r="2307" spans="1:4">
      <c r="A2307" s="90">
        <v>92739</v>
      </c>
      <c r="B2307" s="157" t="s">
        <v>2337</v>
      </c>
      <c r="C2307" s="91" t="s">
        <v>29</v>
      </c>
      <c r="D2307" s="90">
        <v>309.55</v>
      </c>
    </row>
    <row r="2308" spans="1:4">
      <c r="A2308" s="90">
        <v>92740</v>
      </c>
      <c r="B2308" s="157" t="s">
        <v>2338</v>
      </c>
      <c r="C2308" s="91" t="s">
        <v>29</v>
      </c>
      <c r="D2308" s="90">
        <v>304.69</v>
      </c>
    </row>
    <row r="2309" spans="1:4">
      <c r="A2309" s="90">
        <v>92741</v>
      </c>
      <c r="B2309" s="157" t="s">
        <v>2339</v>
      </c>
      <c r="C2309" s="91" t="s">
        <v>29</v>
      </c>
      <c r="D2309" s="90">
        <v>478.27</v>
      </c>
    </row>
    <row r="2310" spans="1:4">
      <c r="A2310" s="90">
        <v>92742</v>
      </c>
      <c r="B2310" s="157" t="s">
        <v>2340</v>
      </c>
      <c r="C2310" s="91" t="s">
        <v>29</v>
      </c>
      <c r="D2310" s="90">
        <v>661.44</v>
      </c>
    </row>
    <row r="2311" spans="1:4">
      <c r="A2311" s="90">
        <v>92873</v>
      </c>
      <c r="B2311" s="157" t="s">
        <v>115</v>
      </c>
      <c r="C2311" s="91" t="s">
        <v>29</v>
      </c>
      <c r="D2311" s="90">
        <v>142.47999999999999</v>
      </c>
    </row>
    <row r="2312" spans="1:4">
      <c r="A2312" s="90">
        <v>92874</v>
      </c>
      <c r="B2312" s="157" t="s">
        <v>2341</v>
      </c>
      <c r="C2312" s="91" t="s">
        <v>29</v>
      </c>
      <c r="D2312" s="90">
        <v>23.22</v>
      </c>
    </row>
    <row r="2313" spans="1:4">
      <c r="A2313" s="90">
        <v>94962</v>
      </c>
      <c r="B2313" s="157" t="s">
        <v>2342</v>
      </c>
      <c r="C2313" s="91" t="s">
        <v>29</v>
      </c>
      <c r="D2313" s="90">
        <v>231.55</v>
      </c>
    </row>
    <row r="2314" spans="1:4">
      <c r="A2314" s="90">
        <v>94963</v>
      </c>
      <c r="B2314" s="157" t="s">
        <v>2343</v>
      </c>
      <c r="C2314" s="91" t="s">
        <v>29</v>
      </c>
      <c r="D2314" s="90">
        <v>248.97</v>
      </c>
    </row>
    <row r="2315" spans="1:4">
      <c r="A2315" s="90">
        <v>94964</v>
      </c>
      <c r="B2315" s="157" t="s">
        <v>2344</v>
      </c>
      <c r="C2315" s="91" t="s">
        <v>29</v>
      </c>
      <c r="D2315" s="90">
        <v>268.95</v>
      </c>
    </row>
    <row r="2316" spans="1:4">
      <c r="A2316" s="90">
        <v>94965</v>
      </c>
      <c r="B2316" s="157" t="s">
        <v>2345</v>
      </c>
      <c r="C2316" s="91" t="s">
        <v>29</v>
      </c>
      <c r="D2316" s="90">
        <v>276.07</v>
      </c>
    </row>
    <row r="2317" spans="1:4">
      <c r="A2317" s="90">
        <v>94966</v>
      </c>
      <c r="B2317" s="157" t="s">
        <v>2346</v>
      </c>
      <c r="C2317" s="91" t="s">
        <v>29</v>
      </c>
      <c r="D2317" s="90">
        <v>283.88</v>
      </c>
    </row>
    <row r="2318" spans="1:4">
      <c r="A2318" s="90">
        <v>94967</v>
      </c>
      <c r="B2318" s="157" t="s">
        <v>2347</v>
      </c>
      <c r="C2318" s="91" t="s">
        <v>29</v>
      </c>
      <c r="D2318" s="90">
        <v>318.36</v>
      </c>
    </row>
    <row r="2319" spans="1:4">
      <c r="A2319" s="90">
        <v>94968</v>
      </c>
      <c r="B2319" s="157" t="s">
        <v>2348</v>
      </c>
      <c r="C2319" s="91" t="s">
        <v>29</v>
      </c>
      <c r="D2319" s="90">
        <v>226.42</v>
      </c>
    </row>
    <row r="2320" spans="1:4">
      <c r="A2320" s="90">
        <v>94969</v>
      </c>
      <c r="B2320" s="157" t="s">
        <v>2349</v>
      </c>
      <c r="C2320" s="91" t="s">
        <v>29</v>
      </c>
      <c r="D2320" s="90">
        <v>244.5</v>
      </c>
    </row>
    <row r="2321" spans="1:4">
      <c r="A2321" s="90">
        <v>94970</v>
      </c>
      <c r="B2321" s="157" t="s">
        <v>2350</v>
      </c>
      <c r="C2321" s="91" t="s">
        <v>29</v>
      </c>
      <c r="D2321" s="90">
        <v>260.3</v>
      </c>
    </row>
    <row r="2322" spans="1:4">
      <c r="A2322" s="90">
        <v>94971</v>
      </c>
      <c r="B2322" s="157" t="s">
        <v>2351</v>
      </c>
      <c r="C2322" s="91" t="s">
        <v>29</v>
      </c>
      <c r="D2322" s="90">
        <v>271.47000000000003</v>
      </c>
    </row>
    <row r="2323" spans="1:4">
      <c r="A2323" s="90">
        <v>94972</v>
      </c>
      <c r="B2323" s="157" t="s">
        <v>2352</v>
      </c>
      <c r="C2323" s="91" t="s">
        <v>29</v>
      </c>
      <c r="D2323" s="90">
        <v>281</v>
      </c>
    </row>
    <row r="2324" spans="1:4">
      <c r="A2324" s="90">
        <v>94973</v>
      </c>
      <c r="B2324" s="157" t="s">
        <v>2353</v>
      </c>
      <c r="C2324" s="91" t="s">
        <v>29</v>
      </c>
      <c r="D2324" s="90">
        <v>312.41000000000003</v>
      </c>
    </row>
    <row r="2325" spans="1:4">
      <c r="A2325" s="90">
        <v>94974</v>
      </c>
      <c r="B2325" s="157" t="s">
        <v>2354</v>
      </c>
      <c r="C2325" s="91" t="s">
        <v>29</v>
      </c>
      <c r="D2325" s="90">
        <v>313.3</v>
      </c>
    </row>
    <row r="2326" spans="1:4">
      <c r="A2326" s="90">
        <v>94975</v>
      </c>
      <c r="B2326" s="157" t="s">
        <v>2355</v>
      </c>
      <c r="C2326" s="91" t="s">
        <v>29</v>
      </c>
      <c r="D2326" s="90">
        <v>329.42</v>
      </c>
    </row>
    <row r="2327" spans="1:4">
      <c r="A2327" s="90">
        <v>96555</v>
      </c>
      <c r="B2327" s="157" t="s">
        <v>22132</v>
      </c>
      <c r="C2327" s="91" t="s">
        <v>29</v>
      </c>
      <c r="D2327" s="90">
        <v>400.24</v>
      </c>
    </row>
    <row r="2328" spans="1:4">
      <c r="A2328" s="90">
        <v>96556</v>
      </c>
      <c r="B2328" s="157" t="s">
        <v>22133</v>
      </c>
      <c r="C2328" s="91" t="s">
        <v>29</v>
      </c>
      <c r="D2328" s="90">
        <v>458.01</v>
      </c>
    </row>
    <row r="2329" spans="1:4">
      <c r="A2329" s="90">
        <v>96557</v>
      </c>
      <c r="B2329" s="157" t="s">
        <v>22134</v>
      </c>
      <c r="C2329" s="91" t="s">
        <v>29</v>
      </c>
      <c r="D2329" s="90">
        <v>377.59</v>
      </c>
    </row>
    <row r="2330" spans="1:4">
      <c r="A2330" s="90">
        <v>96558</v>
      </c>
      <c r="B2330" s="157" t="s">
        <v>22135</v>
      </c>
      <c r="C2330" s="91" t="s">
        <v>29</v>
      </c>
      <c r="D2330" s="90">
        <v>382.64</v>
      </c>
    </row>
    <row r="2331" spans="1:4">
      <c r="A2331" s="90">
        <v>99235</v>
      </c>
      <c r="B2331" s="157" t="s">
        <v>22996</v>
      </c>
      <c r="C2331" s="91" t="s">
        <v>29</v>
      </c>
      <c r="D2331" s="90">
        <v>339.77</v>
      </c>
    </row>
    <row r="2332" spans="1:4">
      <c r="A2332" s="90">
        <v>99431</v>
      </c>
      <c r="B2332" s="157" t="s">
        <v>22997</v>
      </c>
      <c r="C2332" s="91" t="s">
        <v>29</v>
      </c>
      <c r="D2332" s="90">
        <v>403.39</v>
      </c>
    </row>
    <row r="2333" spans="1:4">
      <c r="A2333" s="90">
        <v>99432</v>
      </c>
      <c r="B2333" s="157" t="s">
        <v>22998</v>
      </c>
      <c r="C2333" s="91" t="s">
        <v>29</v>
      </c>
      <c r="D2333" s="90">
        <v>382.34</v>
      </c>
    </row>
    <row r="2334" spans="1:4">
      <c r="A2334" s="90">
        <v>99433</v>
      </c>
      <c r="B2334" s="157" t="s">
        <v>22999</v>
      </c>
      <c r="C2334" s="91" t="s">
        <v>29</v>
      </c>
      <c r="D2334" s="90">
        <v>427.49</v>
      </c>
    </row>
    <row r="2335" spans="1:4">
      <c r="A2335" s="90">
        <v>99434</v>
      </c>
      <c r="B2335" s="157" t="s">
        <v>23000</v>
      </c>
      <c r="C2335" s="91" t="s">
        <v>29</v>
      </c>
      <c r="D2335" s="90">
        <v>406.56</v>
      </c>
    </row>
    <row r="2336" spans="1:4">
      <c r="A2336" s="90">
        <v>99435</v>
      </c>
      <c r="B2336" s="157" t="s">
        <v>23001</v>
      </c>
      <c r="C2336" s="91" t="s">
        <v>29</v>
      </c>
      <c r="D2336" s="90">
        <v>393.24</v>
      </c>
    </row>
    <row r="2337" spans="1:4">
      <c r="A2337" s="90">
        <v>99436</v>
      </c>
      <c r="B2337" s="157" t="s">
        <v>23002</v>
      </c>
      <c r="C2337" s="91" t="s">
        <v>29</v>
      </c>
      <c r="D2337" s="90">
        <v>442.12</v>
      </c>
    </row>
    <row r="2338" spans="1:4">
      <c r="A2338" s="90">
        <v>99437</v>
      </c>
      <c r="B2338" s="157" t="s">
        <v>23003</v>
      </c>
      <c r="C2338" s="91" t="s">
        <v>29</v>
      </c>
      <c r="D2338" s="90">
        <v>361.63</v>
      </c>
    </row>
    <row r="2339" spans="1:4">
      <c r="A2339" s="90">
        <v>99438</v>
      </c>
      <c r="B2339" s="157" t="s">
        <v>23004</v>
      </c>
      <c r="C2339" s="91" t="s">
        <v>29</v>
      </c>
      <c r="D2339" s="90">
        <v>366.05</v>
      </c>
    </row>
    <row r="2340" spans="1:4">
      <c r="A2340" s="90">
        <v>99439</v>
      </c>
      <c r="B2340" s="157" t="s">
        <v>23005</v>
      </c>
      <c r="C2340" s="91" t="s">
        <v>29</v>
      </c>
      <c r="D2340" s="90">
        <v>397</v>
      </c>
    </row>
    <row r="2341" spans="1:4">
      <c r="A2341" s="159" t="s">
        <v>344</v>
      </c>
      <c r="B2341" s="157" t="s">
        <v>2356</v>
      </c>
      <c r="C2341" s="91" t="s">
        <v>28</v>
      </c>
      <c r="D2341" s="90">
        <v>71.739999999999995</v>
      </c>
    </row>
    <row r="2342" spans="1:4">
      <c r="A2342" s="159" t="s">
        <v>345</v>
      </c>
      <c r="B2342" s="157" t="s">
        <v>2357</v>
      </c>
      <c r="C2342" s="91" t="s">
        <v>28</v>
      </c>
      <c r="D2342" s="90">
        <v>79.3</v>
      </c>
    </row>
    <row r="2343" spans="1:4">
      <c r="A2343" s="159" t="s">
        <v>346</v>
      </c>
      <c r="B2343" s="157" t="s">
        <v>2358</v>
      </c>
      <c r="C2343" s="91" t="s">
        <v>28</v>
      </c>
      <c r="D2343" s="90">
        <v>94.89</v>
      </c>
    </row>
    <row r="2344" spans="1:4">
      <c r="A2344" s="159" t="s">
        <v>347</v>
      </c>
      <c r="B2344" s="157" t="s">
        <v>2359</v>
      </c>
      <c r="C2344" s="91" t="s">
        <v>28</v>
      </c>
      <c r="D2344" s="90">
        <v>109.16</v>
      </c>
    </row>
    <row r="2345" spans="1:4">
      <c r="A2345" s="159" t="s">
        <v>348</v>
      </c>
      <c r="B2345" s="157" t="s">
        <v>2360</v>
      </c>
      <c r="C2345" s="91" t="s">
        <v>28</v>
      </c>
      <c r="D2345" s="90">
        <v>64.92</v>
      </c>
    </row>
    <row r="2346" spans="1:4">
      <c r="A2346" s="159" t="s">
        <v>349</v>
      </c>
      <c r="B2346" s="157" t="s">
        <v>2361</v>
      </c>
      <c r="C2346" s="91" t="s">
        <v>28</v>
      </c>
      <c r="D2346" s="90">
        <v>71.010000000000005</v>
      </c>
    </row>
    <row r="2347" spans="1:4">
      <c r="A2347" s="159" t="s">
        <v>350</v>
      </c>
      <c r="B2347" s="157" t="s">
        <v>2362</v>
      </c>
      <c r="C2347" s="91" t="s">
        <v>29</v>
      </c>
      <c r="D2347" s="90">
        <v>91.5</v>
      </c>
    </row>
    <row r="2348" spans="1:4">
      <c r="A2348" s="159" t="s">
        <v>351</v>
      </c>
      <c r="B2348" s="157" t="s">
        <v>2363</v>
      </c>
      <c r="C2348" s="91" t="s">
        <v>29</v>
      </c>
      <c r="D2348" s="90">
        <v>118.03</v>
      </c>
    </row>
    <row r="2349" spans="1:4">
      <c r="A2349" s="159" t="s">
        <v>352</v>
      </c>
      <c r="B2349" s="157" t="s">
        <v>2364</v>
      </c>
      <c r="C2349" s="91" t="s">
        <v>28</v>
      </c>
      <c r="D2349" s="90">
        <v>26.97</v>
      </c>
    </row>
    <row r="2350" spans="1:4">
      <c r="A2350" s="90">
        <v>83518</v>
      </c>
      <c r="B2350" s="157" t="s">
        <v>2365</v>
      </c>
      <c r="C2350" s="91" t="s">
        <v>29</v>
      </c>
      <c r="D2350" s="90">
        <v>259.08</v>
      </c>
    </row>
    <row r="2351" spans="1:4">
      <c r="A2351" s="90">
        <v>95467</v>
      </c>
      <c r="B2351" s="157" t="s">
        <v>2366</v>
      </c>
      <c r="C2351" s="91" t="s">
        <v>29</v>
      </c>
      <c r="D2351" s="90">
        <v>347.72</v>
      </c>
    </row>
    <row r="2352" spans="1:4">
      <c r="A2352" s="90">
        <v>68328</v>
      </c>
      <c r="B2352" s="157" t="s">
        <v>2367</v>
      </c>
      <c r="C2352" s="91" t="s">
        <v>28</v>
      </c>
      <c r="D2352" s="90">
        <v>13.51</v>
      </c>
    </row>
    <row r="2353" spans="1:4">
      <c r="A2353" s="159" t="s">
        <v>353</v>
      </c>
      <c r="B2353" s="157" t="s">
        <v>2368</v>
      </c>
      <c r="C2353" s="91" t="s">
        <v>32</v>
      </c>
      <c r="D2353" s="90">
        <v>98.11</v>
      </c>
    </row>
    <row r="2354" spans="1:4">
      <c r="A2354" s="90">
        <v>79471</v>
      </c>
      <c r="B2354" s="157" t="s">
        <v>2369</v>
      </c>
      <c r="C2354" s="91" t="s">
        <v>33</v>
      </c>
      <c r="D2354" s="90">
        <v>55.42</v>
      </c>
    </row>
    <row r="2355" spans="1:4">
      <c r="A2355" s="90">
        <v>98576</v>
      </c>
      <c r="B2355" s="157" t="s">
        <v>23006</v>
      </c>
      <c r="C2355" s="91" t="s">
        <v>32</v>
      </c>
      <c r="D2355" s="90">
        <v>13.78</v>
      </c>
    </row>
    <row r="2356" spans="1:4">
      <c r="A2356" s="90">
        <v>93182</v>
      </c>
      <c r="B2356" s="157" t="s">
        <v>2370</v>
      </c>
      <c r="C2356" s="91" t="s">
        <v>32</v>
      </c>
      <c r="D2356" s="90">
        <v>24.92</v>
      </c>
    </row>
    <row r="2357" spans="1:4">
      <c r="A2357" s="90">
        <v>93183</v>
      </c>
      <c r="B2357" s="157" t="s">
        <v>2371</v>
      </c>
      <c r="C2357" s="91" t="s">
        <v>32</v>
      </c>
      <c r="D2357" s="90">
        <v>31.81</v>
      </c>
    </row>
    <row r="2358" spans="1:4">
      <c r="A2358" s="90">
        <v>93184</v>
      </c>
      <c r="B2358" s="157" t="s">
        <v>2372</v>
      </c>
      <c r="C2358" s="91" t="s">
        <v>32</v>
      </c>
      <c r="D2358" s="90">
        <v>18.989999999999998</v>
      </c>
    </row>
    <row r="2359" spans="1:4">
      <c r="A2359" s="90">
        <v>93185</v>
      </c>
      <c r="B2359" s="157" t="s">
        <v>2373</v>
      </c>
      <c r="C2359" s="91" t="s">
        <v>32</v>
      </c>
      <c r="D2359" s="90">
        <v>31.3</v>
      </c>
    </row>
    <row r="2360" spans="1:4">
      <c r="A2360" s="90">
        <v>93186</v>
      </c>
      <c r="B2360" s="157" t="s">
        <v>2374</v>
      </c>
      <c r="C2360" s="91" t="s">
        <v>32</v>
      </c>
      <c r="D2360" s="90">
        <v>45.5</v>
      </c>
    </row>
    <row r="2361" spans="1:4">
      <c r="A2361" s="90">
        <v>93187</v>
      </c>
      <c r="B2361" s="157" t="s">
        <v>2375</v>
      </c>
      <c r="C2361" s="91" t="s">
        <v>32</v>
      </c>
      <c r="D2361" s="90">
        <v>52.23</v>
      </c>
    </row>
    <row r="2362" spans="1:4">
      <c r="A2362" s="90">
        <v>93188</v>
      </c>
      <c r="B2362" s="157" t="s">
        <v>2376</v>
      </c>
      <c r="C2362" s="91" t="s">
        <v>32</v>
      </c>
      <c r="D2362" s="90">
        <v>42.09</v>
      </c>
    </row>
    <row r="2363" spans="1:4">
      <c r="A2363" s="90">
        <v>93189</v>
      </c>
      <c r="B2363" s="157" t="s">
        <v>2377</v>
      </c>
      <c r="C2363" s="91" t="s">
        <v>32</v>
      </c>
      <c r="D2363" s="90">
        <v>52.46</v>
      </c>
    </row>
    <row r="2364" spans="1:4">
      <c r="A2364" s="90">
        <v>93190</v>
      </c>
      <c r="B2364" s="157" t="s">
        <v>2378</v>
      </c>
      <c r="C2364" s="91" t="s">
        <v>32</v>
      </c>
      <c r="D2364" s="90">
        <v>24.65</v>
      </c>
    </row>
    <row r="2365" spans="1:4">
      <c r="A2365" s="90">
        <v>93191</v>
      </c>
      <c r="B2365" s="157" t="s">
        <v>2379</v>
      </c>
      <c r="C2365" s="91" t="s">
        <v>32</v>
      </c>
      <c r="D2365" s="90">
        <v>26.11</v>
      </c>
    </row>
    <row r="2366" spans="1:4">
      <c r="A2366" s="90">
        <v>93192</v>
      </c>
      <c r="B2366" s="157" t="s">
        <v>2380</v>
      </c>
      <c r="C2366" s="91" t="s">
        <v>32</v>
      </c>
      <c r="D2366" s="90">
        <v>26.55</v>
      </c>
    </row>
    <row r="2367" spans="1:4">
      <c r="A2367" s="90">
        <v>93193</v>
      </c>
      <c r="B2367" s="157" t="s">
        <v>2381</v>
      </c>
      <c r="C2367" s="91" t="s">
        <v>32</v>
      </c>
      <c r="D2367" s="90">
        <v>26.42</v>
      </c>
    </row>
    <row r="2368" spans="1:4">
      <c r="A2368" s="90">
        <v>93194</v>
      </c>
      <c r="B2368" s="157" t="s">
        <v>2382</v>
      </c>
      <c r="C2368" s="91" t="s">
        <v>32</v>
      </c>
      <c r="D2368" s="90">
        <v>24.46</v>
      </c>
    </row>
    <row r="2369" spans="1:4">
      <c r="A2369" s="90">
        <v>93195</v>
      </c>
      <c r="B2369" s="157" t="s">
        <v>2383</v>
      </c>
      <c r="C2369" s="91" t="s">
        <v>32</v>
      </c>
      <c r="D2369" s="90">
        <v>29.33</v>
      </c>
    </row>
    <row r="2370" spans="1:4">
      <c r="A2370" s="90">
        <v>93196</v>
      </c>
      <c r="B2370" s="157" t="s">
        <v>2384</v>
      </c>
      <c r="C2370" s="91" t="s">
        <v>32</v>
      </c>
      <c r="D2370" s="90">
        <v>44.43</v>
      </c>
    </row>
    <row r="2371" spans="1:4">
      <c r="A2371" s="90">
        <v>93197</v>
      </c>
      <c r="B2371" s="157" t="s">
        <v>2385</v>
      </c>
      <c r="C2371" s="91" t="s">
        <v>32</v>
      </c>
      <c r="D2371" s="90">
        <v>49.38</v>
      </c>
    </row>
    <row r="2372" spans="1:4">
      <c r="A2372" s="90">
        <v>93198</v>
      </c>
      <c r="B2372" s="157" t="s">
        <v>2386</v>
      </c>
      <c r="C2372" s="91" t="s">
        <v>32</v>
      </c>
      <c r="D2372" s="90">
        <v>21.64</v>
      </c>
    </row>
    <row r="2373" spans="1:4">
      <c r="A2373" s="90">
        <v>93199</v>
      </c>
      <c r="B2373" s="157" t="s">
        <v>2387</v>
      </c>
      <c r="C2373" s="91" t="s">
        <v>32</v>
      </c>
      <c r="D2373" s="90">
        <v>21.24</v>
      </c>
    </row>
    <row r="2374" spans="1:4">
      <c r="A2374" s="90">
        <v>93200</v>
      </c>
      <c r="B2374" s="157" t="s">
        <v>2388</v>
      </c>
      <c r="C2374" s="91" t="s">
        <v>32</v>
      </c>
      <c r="D2374" s="90">
        <v>2.0699999999999998</v>
      </c>
    </row>
    <row r="2375" spans="1:4">
      <c r="A2375" s="90">
        <v>93201</v>
      </c>
      <c r="B2375" s="157" t="s">
        <v>2389</v>
      </c>
      <c r="C2375" s="91" t="s">
        <v>32</v>
      </c>
      <c r="D2375" s="90">
        <v>4.32</v>
      </c>
    </row>
    <row r="2376" spans="1:4">
      <c r="A2376" s="90">
        <v>93202</v>
      </c>
      <c r="B2376" s="157" t="s">
        <v>2390</v>
      </c>
      <c r="C2376" s="91" t="s">
        <v>32</v>
      </c>
      <c r="D2376" s="90">
        <v>15.77</v>
      </c>
    </row>
    <row r="2377" spans="1:4">
      <c r="A2377" s="90">
        <v>93203</v>
      </c>
      <c r="B2377" s="157" t="s">
        <v>23007</v>
      </c>
      <c r="C2377" s="91" t="s">
        <v>32</v>
      </c>
      <c r="D2377" s="90">
        <v>11.39</v>
      </c>
    </row>
    <row r="2378" spans="1:4">
      <c r="A2378" s="90">
        <v>93204</v>
      </c>
      <c r="B2378" s="157" t="s">
        <v>2391</v>
      </c>
      <c r="C2378" s="91" t="s">
        <v>32</v>
      </c>
      <c r="D2378" s="90">
        <v>34.130000000000003</v>
      </c>
    </row>
    <row r="2379" spans="1:4">
      <c r="A2379" s="90">
        <v>93205</v>
      </c>
      <c r="B2379" s="157" t="s">
        <v>2392</v>
      </c>
      <c r="C2379" s="91" t="s">
        <v>32</v>
      </c>
      <c r="D2379" s="90">
        <v>20.14</v>
      </c>
    </row>
    <row r="2380" spans="1:4">
      <c r="A2380" s="90">
        <v>71623</v>
      </c>
      <c r="B2380" s="157" t="s">
        <v>2393</v>
      </c>
      <c r="C2380" s="91" t="s">
        <v>32</v>
      </c>
      <c r="D2380" s="90">
        <v>24.28</v>
      </c>
    </row>
    <row r="2381" spans="1:4">
      <c r="A2381" s="159" t="s">
        <v>354</v>
      </c>
      <c r="B2381" s="157" t="s">
        <v>2394</v>
      </c>
      <c r="C2381" s="91" t="s">
        <v>243</v>
      </c>
      <c r="D2381" s="90">
        <v>25.7</v>
      </c>
    </row>
    <row r="2382" spans="1:4">
      <c r="A2382" s="90">
        <v>83513</v>
      </c>
      <c r="B2382" s="157" t="s">
        <v>2395</v>
      </c>
      <c r="C2382" s="91" t="s">
        <v>33</v>
      </c>
      <c r="D2382" s="90">
        <v>7.93</v>
      </c>
    </row>
    <row r="2383" spans="1:4">
      <c r="A2383" s="90">
        <v>83514</v>
      </c>
      <c r="B2383" s="157" t="s">
        <v>2396</v>
      </c>
      <c r="C2383" s="91" t="s">
        <v>33</v>
      </c>
      <c r="D2383" s="90">
        <v>7</v>
      </c>
    </row>
    <row r="2384" spans="1:4">
      <c r="A2384" s="90">
        <v>84153</v>
      </c>
      <c r="B2384" s="157" t="s">
        <v>2397</v>
      </c>
      <c r="C2384" s="91" t="s">
        <v>33</v>
      </c>
      <c r="D2384" s="90">
        <v>42.66</v>
      </c>
    </row>
    <row r="2385" spans="1:4">
      <c r="A2385" s="90">
        <v>84154</v>
      </c>
      <c r="B2385" s="157" t="s">
        <v>2398</v>
      </c>
      <c r="C2385" s="91" t="s">
        <v>2399</v>
      </c>
      <c r="D2385" s="90">
        <v>86.75</v>
      </c>
    </row>
    <row r="2386" spans="1:4">
      <c r="A2386" s="90">
        <v>85233</v>
      </c>
      <c r="B2386" s="157" t="s">
        <v>2400</v>
      </c>
      <c r="C2386" s="91" t="s">
        <v>29</v>
      </c>
      <c r="D2386" s="160">
        <v>2227.11</v>
      </c>
    </row>
    <row r="2387" spans="1:4">
      <c r="A2387" s="90">
        <v>95952</v>
      </c>
      <c r="B2387" s="157" t="s">
        <v>2401</v>
      </c>
      <c r="C2387" s="91" t="s">
        <v>29</v>
      </c>
      <c r="D2387" s="160">
        <v>1296.8399999999999</v>
      </c>
    </row>
    <row r="2388" spans="1:4">
      <c r="A2388" s="90">
        <v>95953</v>
      </c>
      <c r="B2388" s="157" t="s">
        <v>2402</v>
      </c>
      <c r="C2388" s="91" t="s">
        <v>29</v>
      </c>
      <c r="D2388" s="160">
        <v>2132.2600000000002</v>
      </c>
    </row>
    <row r="2389" spans="1:4">
      <c r="A2389" s="90">
        <v>95954</v>
      </c>
      <c r="B2389" s="157" t="s">
        <v>2403</v>
      </c>
      <c r="C2389" s="91" t="s">
        <v>29</v>
      </c>
      <c r="D2389" s="160">
        <v>1539.34</v>
      </c>
    </row>
    <row r="2390" spans="1:4">
      <c r="A2390" s="90">
        <v>95955</v>
      </c>
      <c r="B2390" s="157" t="s">
        <v>2404</v>
      </c>
      <c r="C2390" s="91" t="s">
        <v>29</v>
      </c>
      <c r="D2390" s="160">
        <v>1910.38</v>
      </c>
    </row>
    <row r="2391" spans="1:4">
      <c r="A2391" s="90">
        <v>95956</v>
      </c>
      <c r="B2391" s="157" t="s">
        <v>2405</v>
      </c>
      <c r="C2391" s="91" t="s">
        <v>29</v>
      </c>
      <c r="D2391" s="160">
        <v>1517.74</v>
      </c>
    </row>
    <row r="2392" spans="1:4">
      <c r="A2392" s="90">
        <v>95957</v>
      </c>
      <c r="B2392" s="157" t="s">
        <v>2406</v>
      </c>
      <c r="C2392" s="91" t="s">
        <v>29</v>
      </c>
      <c r="D2392" s="160">
        <v>1883.09</v>
      </c>
    </row>
    <row r="2393" spans="1:4">
      <c r="A2393" s="90">
        <v>95969</v>
      </c>
      <c r="B2393" s="157" t="s">
        <v>2407</v>
      </c>
      <c r="C2393" s="91" t="s">
        <v>29</v>
      </c>
      <c r="D2393" s="160">
        <v>1770.29</v>
      </c>
    </row>
    <row r="2394" spans="1:4">
      <c r="A2394" s="90">
        <v>97733</v>
      </c>
      <c r="B2394" s="157" t="s">
        <v>23008</v>
      </c>
      <c r="C2394" s="91" t="s">
        <v>29</v>
      </c>
      <c r="D2394" s="160">
        <v>2128.02</v>
      </c>
    </row>
    <row r="2395" spans="1:4">
      <c r="A2395" s="90">
        <v>97734</v>
      </c>
      <c r="B2395" s="157" t="s">
        <v>23009</v>
      </c>
      <c r="C2395" s="91" t="s">
        <v>29</v>
      </c>
      <c r="D2395" s="160">
        <v>1848.74</v>
      </c>
    </row>
    <row r="2396" spans="1:4">
      <c r="A2396" s="90">
        <v>97735</v>
      </c>
      <c r="B2396" s="157" t="s">
        <v>23010</v>
      </c>
      <c r="C2396" s="91" t="s">
        <v>29</v>
      </c>
      <c r="D2396" s="160">
        <v>1523.07</v>
      </c>
    </row>
    <row r="2397" spans="1:4">
      <c r="A2397" s="90">
        <v>97736</v>
      </c>
      <c r="B2397" s="157" t="s">
        <v>23011</v>
      </c>
      <c r="C2397" s="91" t="s">
        <v>29</v>
      </c>
      <c r="D2397" s="90">
        <v>915.05</v>
      </c>
    </row>
    <row r="2398" spans="1:4">
      <c r="A2398" s="90">
        <v>97737</v>
      </c>
      <c r="B2398" s="157" t="s">
        <v>23012</v>
      </c>
      <c r="C2398" s="91" t="s">
        <v>29</v>
      </c>
      <c r="D2398" s="160">
        <v>2122.4699999999998</v>
      </c>
    </row>
    <row r="2399" spans="1:4">
      <c r="A2399" s="90">
        <v>97738</v>
      </c>
      <c r="B2399" s="157" t="s">
        <v>23013</v>
      </c>
      <c r="C2399" s="91" t="s">
        <v>29</v>
      </c>
      <c r="D2399" s="160">
        <v>2789.18</v>
      </c>
    </row>
    <row r="2400" spans="1:4">
      <c r="A2400" s="90">
        <v>97739</v>
      </c>
      <c r="B2400" s="157" t="s">
        <v>23014</v>
      </c>
      <c r="C2400" s="91" t="s">
        <v>29</v>
      </c>
      <c r="D2400" s="160">
        <v>1711.76</v>
      </c>
    </row>
    <row r="2401" spans="1:4">
      <c r="A2401" s="90">
        <v>97740</v>
      </c>
      <c r="B2401" s="157" t="s">
        <v>23015</v>
      </c>
      <c r="C2401" s="91" t="s">
        <v>29</v>
      </c>
      <c r="D2401" s="160">
        <v>1199.43</v>
      </c>
    </row>
    <row r="2402" spans="1:4">
      <c r="A2402" s="90">
        <v>98615</v>
      </c>
      <c r="B2402" s="157" t="s">
        <v>23016</v>
      </c>
      <c r="C2402" s="91" t="s">
        <v>28</v>
      </c>
      <c r="D2402" s="90">
        <v>79.040000000000006</v>
      </c>
    </row>
    <row r="2403" spans="1:4">
      <c r="A2403" s="90">
        <v>98616</v>
      </c>
      <c r="B2403" s="157" t="s">
        <v>23017</v>
      </c>
      <c r="C2403" s="91" t="s">
        <v>28</v>
      </c>
      <c r="D2403" s="90">
        <v>61.39</v>
      </c>
    </row>
    <row r="2404" spans="1:4">
      <c r="A2404" s="90">
        <v>98617</v>
      </c>
      <c r="B2404" s="157" t="s">
        <v>23018</v>
      </c>
      <c r="C2404" s="91" t="s">
        <v>28</v>
      </c>
      <c r="D2404" s="90">
        <v>56.46</v>
      </c>
    </row>
    <row r="2405" spans="1:4">
      <c r="A2405" s="90">
        <v>98618</v>
      </c>
      <c r="B2405" s="157" t="s">
        <v>23019</v>
      </c>
      <c r="C2405" s="91" t="s">
        <v>28</v>
      </c>
      <c r="D2405" s="90">
        <v>77.66</v>
      </c>
    </row>
    <row r="2406" spans="1:4">
      <c r="A2406" s="90">
        <v>98619</v>
      </c>
      <c r="B2406" s="157" t="s">
        <v>23020</v>
      </c>
      <c r="C2406" s="91" t="s">
        <v>28</v>
      </c>
      <c r="D2406" s="90">
        <v>70.180000000000007</v>
      </c>
    </row>
    <row r="2407" spans="1:4">
      <c r="A2407" s="90">
        <v>98620</v>
      </c>
      <c r="B2407" s="157" t="s">
        <v>23021</v>
      </c>
      <c r="C2407" s="91" t="s">
        <v>28</v>
      </c>
      <c r="D2407" s="90">
        <v>66.41</v>
      </c>
    </row>
    <row r="2408" spans="1:4">
      <c r="A2408" s="90">
        <v>98621</v>
      </c>
      <c r="B2408" s="157" t="s">
        <v>23022</v>
      </c>
      <c r="C2408" s="91" t="s">
        <v>28</v>
      </c>
      <c r="D2408" s="90">
        <v>87.39</v>
      </c>
    </row>
    <row r="2409" spans="1:4">
      <c r="A2409" s="90">
        <v>98622</v>
      </c>
      <c r="B2409" s="157" t="s">
        <v>23023</v>
      </c>
      <c r="C2409" s="91" t="s">
        <v>28</v>
      </c>
      <c r="D2409" s="90">
        <v>81.39</v>
      </c>
    </row>
    <row r="2410" spans="1:4">
      <c r="A2410" s="90">
        <v>98623</v>
      </c>
      <c r="B2410" s="157" t="s">
        <v>23024</v>
      </c>
      <c r="C2410" s="91" t="s">
        <v>28</v>
      </c>
      <c r="D2410" s="90">
        <v>78.349999999999994</v>
      </c>
    </row>
    <row r="2411" spans="1:4">
      <c r="A2411" s="90">
        <v>98624</v>
      </c>
      <c r="B2411" s="157" t="s">
        <v>23025</v>
      </c>
      <c r="C2411" s="91" t="s">
        <v>28</v>
      </c>
      <c r="D2411" s="90">
        <v>98.15</v>
      </c>
    </row>
    <row r="2412" spans="1:4">
      <c r="A2412" s="90">
        <v>98625</v>
      </c>
      <c r="B2412" s="157" t="s">
        <v>23026</v>
      </c>
      <c r="C2412" s="91" t="s">
        <v>28</v>
      </c>
      <c r="D2412" s="90">
        <v>93.1</v>
      </c>
    </row>
    <row r="2413" spans="1:4">
      <c r="A2413" s="90">
        <v>98626</v>
      </c>
      <c r="B2413" s="157" t="s">
        <v>23027</v>
      </c>
      <c r="C2413" s="91" t="s">
        <v>28</v>
      </c>
      <c r="D2413" s="90">
        <v>90.48</v>
      </c>
    </row>
    <row r="2414" spans="1:4">
      <c r="A2414" s="90">
        <v>98655</v>
      </c>
      <c r="B2414" s="157" t="s">
        <v>23028</v>
      </c>
      <c r="C2414" s="91" t="s">
        <v>32</v>
      </c>
      <c r="D2414" s="90">
        <v>370.51</v>
      </c>
    </row>
    <row r="2415" spans="1:4">
      <c r="A2415" s="90">
        <v>98656</v>
      </c>
      <c r="B2415" s="157" t="s">
        <v>23029</v>
      </c>
      <c r="C2415" s="91" t="s">
        <v>32</v>
      </c>
      <c r="D2415" s="90">
        <v>376.12</v>
      </c>
    </row>
    <row r="2416" spans="1:4">
      <c r="A2416" s="90">
        <v>98657</v>
      </c>
      <c r="B2416" s="157" t="s">
        <v>23030</v>
      </c>
      <c r="C2416" s="91" t="s">
        <v>32</v>
      </c>
      <c r="D2416" s="90">
        <v>381.73</v>
      </c>
    </row>
    <row r="2417" spans="1:4">
      <c r="A2417" s="90">
        <v>98658</v>
      </c>
      <c r="B2417" s="157" t="s">
        <v>23031</v>
      </c>
      <c r="C2417" s="91" t="s">
        <v>32</v>
      </c>
      <c r="D2417" s="90">
        <v>387.33</v>
      </c>
    </row>
    <row r="2418" spans="1:4">
      <c r="A2418" s="90">
        <v>98659</v>
      </c>
      <c r="B2418" s="157" t="s">
        <v>23032</v>
      </c>
      <c r="C2418" s="91" t="s">
        <v>32</v>
      </c>
      <c r="D2418" s="90">
        <v>398.56</v>
      </c>
    </row>
    <row r="2419" spans="1:4">
      <c r="A2419" s="90">
        <v>98746</v>
      </c>
      <c r="B2419" s="157" t="s">
        <v>23033</v>
      </c>
      <c r="C2419" s="91" t="s">
        <v>32</v>
      </c>
      <c r="D2419" s="90">
        <v>42.85</v>
      </c>
    </row>
    <row r="2420" spans="1:4">
      <c r="A2420" s="90">
        <v>98749</v>
      </c>
      <c r="B2420" s="157" t="s">
        <v>23034</v>
      </c>
      <c r="C2420" s="91" t="s">
        <v>32</v>
      </c>
      <c r="D2420" s="90">
        <v>51.26</v>
      </c>
    </row>
    <row r="2421" spans="1:4">
      <c r="A2421" s="90">
        <v>98750</v>
      </c>
      <c r="B2421" s="157" t="s">
        <v>23035</v>
      </c>
      <c r="C2421" s="91" t="s">
        <v>32</v>
      </c>
      <c r="D2421" s="90">
        <v>61.42</v>
      </c>
    </row>
    <row r="2422" spans="1:4">
      <c r="A2422" s="90">
        <v>98751</v>
      </c>
      <c r="B2422" s="157" t="s">
        <v>23036</v>
      </c>
      <c r="C2422" s="91" t="s">
        <v>32</v>
      </c>
      <c r="D2422" s="90">
        <v>87.97</v>
      </c>
    </row>
    <row r="2423" spans="1:4">
      <c r="A2423" s="90">
        <v>98752</v>
      </c>
      <c r="B2423" s="157" t="s">
        <v>23037</v>
      </c>
      <c r="C2423" s="91" t="s">
        <v>32</v>
      </c>
      <c r="D2423" s="90">
        <v>119.95</v>
      </c>
    </row>
    <row r="2424" spans="1:4">
      <c r="A2424" s="90">
        <v>98753</v>
      </c>
      <c r="B2424" s="157" t="s">
        <v>23038</v>
      </c>
      <c r="C2424" s="91" t="s">
        <v>32</v>
      </c>
      <c r="D2424" s="90">
        <v>159.71</v>
      </c>
    </row>
    <row r="2425" spans="1:4">
      <c r="A2425" s="90">
        <v>98560</v>
      </c>
      <c r="B2425" s="157" t="s">
        <v>23039</v>
      </c>
      <c r="C2425" s="91" t="s">
        <v>28</v>
      </c>
      <c r="D2425" s="90">
        <v>31.28</v>
      </c>
    </row>
    <row r="2426" spans="1:4">
      <c r="A2426" s="90">
        <v>98561</v>
      </c>
      <c r="B2426" s="157" t="s">
        <v>23040</v>
      </c>
      <c r="C2426" s="91" t="s">
        <v>28</v>
      </c>
      <c r="D2426" s="90">
        <v>27.01</v>
      </c>
    </row>
    <row r="2427" spans="1:4">
      <c r="A2427" s="90">
        <v>98562</v>
      </c>
      <c r="B2427" s="157" t="s">
        <v>23041</v>
      </c>
      <c r="C2427" s="91" t="s">
        <v>28</v>
      </c>
      <c r="D2427" s="90">
        <v>27.42</v>
      </c>
    </row>
    <row r="2428" spans="1:4">
      <c r="A2428" s="90">
        <v>83735</v>
      </c>
      <c r="B2428" s="157" t="s">
        <v>2408</v>
      </c>
      <c r="C2428" s="91" t="s">
        <v>28</v>
      </c>
      <c r="D2428" s="90">
        <v>51.56</v>
      </c>
    </row>
    <row r="2429" spans="1:4">
      <c r="A2429" s="90">
        <v>98555</v>
      </c>
      <c r="B2429" s="157" t="s">
        <v>23042</v>
      </c>
      <c r="C2429" s="91" t="s">
        <v>28</v>
      </c>
      <c r="D2429" s="90">
        <v>26.37</v>
      </c>
    </row>
    <row r="2430" spans="1:4">
      <c r="A2430" s="90">
        <v>98556</v>
      </c>
      <c r="B2430" s="157" t="s">
        <v>23043</v>
      </c>
      <c r="C2430" s="91" t="s">
        <v>28</v>
      </c>
      <c r="D2430" s="90">
        <v>44.36</v>
      </c>
    </row>
    <row r="2431" spans="1:4">
      <c r="A2431" s="90">
        <v>98558</v>
      </c>
      <c r="B2431" s="157" t="s">
        <v>23044</v>
      </c>
      <c r="C2431" s="91" t="s">
        <v>243</v>
      </c>
      <c r="D2431" s="90">
        <v>6.83</v>
      </c>
    </row>
    <row r="2432" spans="1:4">
      <c r="A2432" s="90">
        <v>98559</v>
      </c>
      <c r="B2432" s="157" t="s">
        <v>23045</v>
      </c>
      <c r="C2432" s="91" t="s">
        <v>32</v>
      </c>
      <c r="D2432" s="90">
        <v>2.97</v>
      </c>
    </row>
    <row r="2433" spans="1:4">
      <c r="A2433" s="90">
        <v>68053</v>
      </c>
      <c r="B2433" s="157" t="s">
        <v>2409</v>
      </c>
      <c r="C2433" s="91" t="s">
        <v>28</v>
      </c>
      <c r="D2433" s="90">
        <v>4.74</v>
      </c>
    </row>
    <row r="2434" spans="1:4">
      <c r="A2434" s="159" t="s">
        <v>355</v>
      </c>
      <c r="B2434" s="157" t="s">
        <v>2410</v>
      </c>
      <c r="C2434" s="91" t="s">
        <v>28</v>
      </c>
      <c r="D2434" s="90">
        <v>42.37</v>
      </c>
    </row>
    <row r="2435" spans="1:4">
      <c r="A2435" s="90">
        <v>98546</v>
      </c>
      <c r="B2435" s="157" t="s">
        <v>23046</v>
      </c>
      <c r="C2435" s="91" t="s">
        <v>28</v>
      </c>
      <c r="D2435" s="90">
        <v>67.010000000000005</v>
      </c>
    </row>
    <row r="2436" spans="1:4">
      <c r="A2436" s="90">
        <v>98547</v>
      </c>
      <c r="B2436" s="157" t="s">
        <v>23047</v>
      </c>
      <c r="C2436" s="91" t="s">
        <v>28</v>
      </c>
      <c r="D2436" s="90">
        <v>123.05</v>
      </c>
    </row>
    <row r="2437" spans="1:4">
      <c r="A2437" s="159" t="s">
        <v>356</v>
      </c>
      <c r="B2437" s="157" t="s">
        <v>2411</v>
      </c>
      <c r="C2437" s="91" t="s">
        <v>28</v>
      </c>
      <c r="D2437" s="90">
        <v>135.94</v>
      </c>
    </row>
    <row r="2438" spans="1:4">
      <c r="A2438" s="159" t="s">
        <v>357</v>
      </c>
      <c r="B2438" s="157" t="s">
        <v>2412</v>
      </c>
      <c r="C2438" s="91" t="s">
        <v>28</v>
      </c>
      <c r="D2438" s="90">
        <v>70.44</v>
      </c>
    </row>
    <row r="2439" spans="1:4">
      <c r="A2439" s="159" t="s">
        <v>358</v>
      </c>
      <c r="B2439" s="157" t="s">
        <v>2413</v>
      </c>
      <c r="C2439" s="91" t="s">
        <v>28</v>
      </c>
      <c r="D2439" s="90">
        <v>8.41</v>
      </c>
    </row>
    <row r="2440" spans="1:4">
      <c r="A2440" s="90">
        <v>98557</v>
      </c>
      <c r="B2440" s="157" t="s">
        <v>23048</v>
      </c>
      <c r="C2440" s="91" t="s">
        <v>28</v>
      </c>
      <c r="D2440" s="90">
        <v>27.43</v>
      </c>
    </row>
    <row r="2441" spans="1:4">
      <c r="A2441" s="159" t="s">
        <v>359</v>
      </c>
      <c r="B2441" s="157" t="s">
        <v>2414</v>
      </c>
      <c r="C2441" s="91" t="s">
        <v>28</v>
      </c>
      <c r="D2441" s="90">
        <v>25.57</v>
      </c>
    </row>
    <row r="2442" spans="1:4">
      <c r="A2442" s="159" t="s">
        <v>360</v>
      </c>
      <c r="B2442" s="157" t="s">
        <v>2415</v>
      </c>
      <c r="C2442" s="91" t="s">
        <v>28</v>
      </c>
      <c r="D2442" s="90">
        <v>49</v>
      </c>
    </row>
    <row r="2443" spans="1:4">
      <c r="A2443" s="90">
        <v>72124</v>
      </c>
      <c r="B2443" s="157" t="s">
        <v>2416</v>
      </c>
      <c r="C2443" s="91" t="s">
        <v>2399</v>
      </c>
      <c r="D2443" s="90">
        <v>97.15</v>
      </c>
    </row>
    <row r="2444" spans="1:4">
      <c r="A2444" s="159" t="s">
        <v>361</v>
      </c>
      <c r="B2444" s="157" t="s">
        <v>2417</v>
      </c>
      <c r="C2444" s="91" t="s">
        <v>32</v>
      </c>
      <c r="D2444" s="90">
        <v>45.5</v>
      </c>
    </row>
    <row r="2445" spans="1:4">
      <c r="A2445" s="159" t="s">
        <v>362</v>
      </c>
      <c r="B2445" s="157" t="s">
        <v>2418</v>
      </c>
      <c r="C2445" s="91" t="s">
        <v>28</v>
      </c>
      <c r="D2445" s="90">
        <v>150.63999999999999</v>
      </c>
    </row>
    <row r="2446" spans="1:4">
      <c r="A2446" s="90">
        <v>98563</v>
      </c>
      <c r="B2446" s="157" t="s">
        <v>23049</v>
      </c>
      <c r="C2446" s="91" t="s">
        <v>28</v>
      </c>
      <c r="D2446" s="90">
        <v>21.17</v>
      </c>
    </row>
    <row r="2447" spans="1:4">
      <c r="A2447" s="90">
        <v>98564</v>
      </c>
      <c r="B2447" s="157" t="s">
        <v>23050</v>
      </c>
      <c r="C2447" s="91" t="s">
        <v>28</v>
      </c>
      <c r="D2447" s="90">
        <v>31.09</v>
      </c>
    </row>
    <row r="2448" spans="1:4">
      <c r="A2448" s="90">
        <v>98565</v>
      </c>
      <c r="B2448" s="157" t="s">
        <v>23051</v>
      </c>
      <c r="C2448" s="91" t="s">
        <v>28</v>
      </c>
      <c r="D2448" s="90">
        <v>30.63</v>
      </c>
    </row>
    <row r="2449" spans="1:4">
      <c r="A2449" s="90">
        <v>98566</v>
      </c>
      <c r="B2449" s="157" t="s">
        <v>23052</v>
      </c>
      <c r="C2449" s="91" t="s">
        <v>28</v>
      </c>
      <c r="D2449" s="90">
        <v>40.54</v>
      </c>
    </row>
    <row r="2450" spans="1:4">
      <c r="A2450" s="90">
        <v>98567</v>
      </c>
      <c r="B2450" s="157" t="s">
        <v>23053</v>
      </c>
      <c r="C2450" s="91" t="s">
        <v>28</v>
      </c>
      <c r="D2450" s="90">
        <v>39.67</v>
      </c>
    </row>
    <row r="2451" spans="1:4">
      <c r="A2451" s="90">
        <v>98568</v>
      </c>
      <c r="B2451" s="157" t="s">
        <v>23054</v>
      </c>
      <c r="C2451" s="91" t="s">
        <v>28</v>
      </c>
      <c r="D2451" s="90">
        <v>49.57</v>
      </c>
    </row>
    <row r="2452" spans="1:4">
      <c r="A2452" s="90">
        <v>98569</v>
      </c>
      <c r="B2452" s="157" t="s">
        <v>23055</v>
      </c>
      <c r="C2452" s="91" t="s">
        <v>28</v>
      </c>
      <c r="D2452" s="90">
        <v>49.11</v>
      </c>
    </row>
    <row r="2453" spans="1:4">
      <c r="A2453" s="90">
        <v>98570</v>
      </c>
      <c r="B2453" s="157" t="s">
        <v>23056</v>
      </c>
      <c r="C2453" s="91" t="s">
        <v>28</v>
      </c>
      <c r="D2453" s="90">
        <v>59.04</v>
      </c>
    </row>
    <row r="2454" spans="1:4">
      <c r="A2454" s="90">
        <v>98571</v>
      </c>
      <c r="B2454" s="157" t="s">
        <v>23057</v>
      </c>
      <c r="C2454" s="91" t="s">
        <v>28</v>
      </c>
      <c r="D2454" s="90">
        <v>25.91</v>
      </c>
    </row>
    <row r="2455" spans="1:4">
      <c r="A2455" s="90">
        <v>98572</v>
      </c>
      <c r="B2455" s="157" t="s">
        <v>23058</v>
      </c>
      <c r="C2455" s="91" t="s">
        <v>28</v>
      </c>
      <c r="D2455" s="90">
        <v>31.98</v>
      </c>
    </row>
    <row r="2456" spans="1:4">
      <c r="A2456" s="90">
        <v>98573</v>
      </c>
      <c r="B2456" s="157" t="s">
        <v>23059</v>
      </c>
      <c r="C2456" s="91" t="s">
        <v>28</v>
      </c>
      <c r="D2456" s="90">
        <v>41.62</v>
      </c>
    </row>
    <row r="2457" spans="1:4">
      <c r="A2457" s="159" t="s">
        <v>363</v>
      </c>
      <c r="B2457" s="157" t="s">
        <v>2419</v>
      </c>
      <c r="C2457" s="91" t="s">
        <v>32</v>
      </c>
      <c r="D2457" s="90">
        <v>21.14</v>
      </c>
    </row>
    <row r="2458" spans="1:4">
      <c r="A2458" s="159" t="s">
        <v>364</v>
      </c>
      <c r="B2458" s="157" t="s">
        <v>2420</v>
      </c>
      <c r="C2458" s="91" t="s">
        <v>32</v>
      </c>
      <c r="D2458" s="90">
        <v>32.86</v>
      </c>
    </row>
    <row r="2459" spans="1:4">
      <c r="A2459" s="90">
        <v>91831</v>
      </c>
      <c r="B2459" s="157" t="s">
        <v>2421</v>
      </c>
      <c r="C2459" s="91" t="s">
        <v>32</v>
      </c>
      <c r="D2459" s="90">
        <v>4.96</v>
      </c>
    </row>
    <row r="2460" spans="1:4">
      <c r="A2460" s="90">
        <v>91833</v>
      </c>
      <c r="B2460" s="157" t="s">
        <v>23060</v>
      </c>
      <c r="C2460" s="91" t="s">
        <v>32</v>
      </c>
      <c r="D2460" s="90">
        <v>5.28</v>
      </c>
    </row>
    <row r="2461" spans="1:4">
      <c r="A2461" s="90">
        <v>91834</v>
      </c>
      <c r="B2461" s="157" t="s">
        <v>2422</v>
      </c>
      <c r="C2461" s="91" t="s">
        <v>32</v>
      </c>
      <c r="D2461" s="90">
        <v>5.56</v>
      </c>
    </row>
    <row r="2462" spans="1:4">
      <c r="A2462" s="90">
        <v>91835</v>
      </c>
      <c r="B2462" s="157" t="s">
        <v>23061</v>
      </c>
      <c r="C2462" s="91" t="s">
        <v>32</v>
      </c>
      <c r="D2462" s="90">
        <v>6.37</v>
      </c>
    </row>
    <row r="2463" spans="1:4">
      <c r="A2463" s="90">
        <v>91836</v>
      </c>
      <c r="B2463" s="157" t="s">
        <v>2423</v>
      </c>
      <c r="C2463" s="91" t="s">
        <v>32</v>
      </c>
      <c r="D2463" s="90">
        <v>7.32</v>
      </c>
    </row>
    <row r="2464" spans="1:4">
      <c r="A2464" s="90">
        <v>91837</v>
      </c>
      <c r="B2464" s="157" t="s">
        <v>23062</v>
      </c>
      <c r="C2464" s="91" t="s">
        <v>32</v>
      </c>
      <c r="D2464" s="90">
        <v>9.1999999999999993</v>
      </c>
    </row>
    <row r="2465" spans="1:4">
      <c r="A2465" s="90">
        <v>91839</v>
      </c>
      <c r="B2465" s="157" t="s">
        <v>23063</v>
      </c>
      <c r="C2465" s="91" t="s">
        <v>32</v>
      </c>
      <c r="D2465" s="90">
        <v>6.82</v>
      </c>
    </row>
    <row r="2466" spans="1:4">
      <c r="A2466" s="90">
        <v>91840</v>
      </c>
      <c r="B2466" s="157" t="s">
        <v>23064</v>
      </c>
      <c r="C2466" s="91" t="s">
        <v>32</v>
      </c>
      <c r="D2466" s="90">
        <v>8.65</v>
      </c>
    </row>
    <row r="2467" spans="1:4">
      <c r="A2467" s="90">
        <v>91841</v>
      </c>
      <c r="B2467" s="157" t="s">
        <v>23065</v>
      </c>
      <c r="C2467" s="91" t="s">
        <v>32</v>
      </c>
      <c r="D2467" s="90">
        <v>8.16</v>
      </c>
    </row>
    <row r="2468" spans="1:4">
      <c r="A2468" s="90">
        <v>91842</v>
      </c>
      <c r="B2468" s="157" t="s">
        <v>2424</v>
      </c>
      <c r="C2468" s="91" t="s">
        <v>32</v>
      </c>
      <c r="D2468" s="90">
        <v>3.75</v>
      </c>
    </row>
    <row r="2469" spans="1:4">
      <c r="A2469" s="90">
        <v>91843</v>
      </c>
      <c r="B2469" s="157" t="s">
        <v>23066</v>
      </c>
      <c r="C2469" s="91" t="s">
        <v>32</v>
      </c>
      <c r="D2469" s="90">
        <v>4.07</v>
      </c>
    </row>
    <row r="2470" spans="1:4">
      <c r="A2470" s="90">
        <v>91844</v>
      </c>
      <c r="B2470" s="157" t="s">
        <v>2425</v>
      </c>
      <c r="C2470" s="91" t="s">
        <v>32</v>
      </c>
      <c r="D2470" s="90">
        <v>4.3600000000000003</v>
      </c>
    </row>
    <row r="2471" spans="1:4">
      <c r="A2471" s="90">
        <v>91845</v>
      </c>
      <c r="B2471" s="157" t="s">
        <v>23067</v>
      </c>
      <c r="C2471" s="91" t="s">
        <v>32</v>
      </c>
      <c r="D2471" s="90">
        <v>5.17</v>
      </c>
    </row>
    <row r="2472" spans="1:4">
      <c r="A2472" s="90">
        <v>91846</v>
      </c>
      <c r="B2472" s="157" t="s">
        <v>2426</v>
      </c>
      <c r="C2472" s="91" t="s">
        <v>32</v>
      </c>
      <c r="D2472" s="90">
        <v>6.12</v>
      </c>
    </row>
    <row r="2473" spans="1:4">
      <c r="A2473" s="90">
        <v>91847</v>
      </c>
      <c r="B2473" s="157" t="s">
        <v>23068</v>
      </c>
      <c r="C2473" s="91" t="s">
        <v>32</v>
      </c>
      <c r="D2473" s="90">
        <v>8</v>
      </c>
    </row>
    <row r="2474" spans="1:4">
      <c r="A2474" s="90">
        <v>91849</v>
      </c>
      <c r="B2474" s="157" t="s">
        <v>23069</v>
      </c>
      <c r="C2474" s="91" t="s">
        <v>32</v>
      </c>
      <c r="D2474" s="90">
        <v>5.62</v>
      </c>
    </row>
    <row r="2475" spans="1:4">
      <c r="A2475" s="90">
        <v>91850</v>
      </c>
      <c r="B2475" s="157" t="s">
        <v>23070</v>
      </c>
      <c r="C2475" s="91" t="s">
        <v>32</v>
      </c>
      <c r="D2475" s="90">
        <v>7.5</v>
      </c>
    </row>
    <row r="2476" spans="1:4">
      <c r="A2476" s="90">
        <v>91851</v>
      </c>
      <c r="B2476" s="157" t="s">
        <v>23071</v>
      </c>
      <c r="C2476" s="91" t="s">
        <v>32</v>
      </c>
      <c r="D2476" s="90">
        <v>7.01</v>
      </c>
    </row>
    <row r="2477" spans="1:4">
      <c r="A2477" s="90">
        <v>91852</v>
      </c>
      <c r="B2477" s="157" t="s">
        <v>2427</v>
      </c>
      <c r="C2477" s="91" t="s">
        <v>32</v>
      </c>
      <c r="D2477" s="90">
        <v>5.51</v>
      </c>
    </row>
    <row r="2478" spans="1:4">
      <c r="A2478" s="90">
        <v>91853</v>
      </c>
      <c r="B2478" s="157" t="s">
        <v>23072</v>
      </c>
      <c r="C2478" s="91" t="s">
        <v>32</v>
      </c>
      <c r="D2478" s="90">
        <v>5.8</v>
      </c>
    </row>
    <row r="2479" spans="1:4">
      <c r="A2479" s="90">
        <v>91854</v>
      </c>
      <c r="B2479" s="157" t="s">
        <v>2428</v>
      </c>
      <c r="C2479" s="91" t="s">
        <v>32</v>
      </c>
      <c r="D2479" s="90">
        <v>6.11</v>
      </c>
    </row>
    <row r="2480" spans="1:4">
      <c r="A2480" s="90">
        <v>91855</v>
      </c>
      <c r="B2480" s="157" t="s">
        <v>23073</v>
      </c>
      <c r="C2480" s="91" t="s">
        <v>32</v>
      </c>
      <c r="D2480" s="90">
        <v>6.85</v>
      </c>
    </row>
    <row r="2481" spans="1:4">
      <c r="A2481" s="90">
        <v>91856</v>
      </c>
      <c r="B2481" s="157" t="s">
        <v>2429</v>
      </c>
      <c r="C2481" s="91" t="s">
        <v>32</v>
      </c>
      <c r="D2481" s="90">
        <v>7.77</v>
      </c>
    </row>
    <row r="2482" spans="1:4">
      <c r="A2482" s="90">
        <v>91857</v>
      </c>
      <c r="B2482" s="157" t="s">
        <v>23074</v>
      </c>
      <c r="C2482" s="91" t="s">
        <v>32</v>
      </c>
      <c r="D2482" s="90">
        <v>9.5</v>
      </c>
    </row>
    <row r="2483" spans="1:4">
      <c r="A2483" s="90">
        <v>91859</v>
      </c>
      <c r="B2483" s="157" t="s">
        <v>23075</v>
      </c>
      <c r="C2483" s="91" t="s">
        <v>32</v>
      </c>
      <c r="D2483" s="90">
        <v>7.3</v>
      </c>
    </row>
    <row r="2484" spans="1:4">
      <c r="A2484" s="90">
        <v>91860</v>
      </c>
      <c r="B2484" s="157" t="s">
        <v>23076</v>
      </c>
      <c r="C2484" s="91" t="s">
        <v>32</v>
      </c>
      <c r="D2484" s="90">
        <v>9.08</v>
      </c>
    </row>
    <row r="2485" spans="1:4">
      <c r="A2485" s="90">
        <v>91861</v>
      </c>
      <c r="B2485" s="157" t="s">
        <v>23077</v>
      </c>
      <c r="C2485" s="91" t="s">
        <v>32</v>
      </c>
      <c r="D2485" s="90">
        <v>8.64</v>
      </c>
    </row>
    <row r="2486" spans="1:4">
      <c r="A2486" s="90">
        <v>91862</v>
      </c>
      <c r="B2486" s="157" t="s">
        <v>2430</v>
      </c>
      <c r="C2486" s="91" t="s">
        <v>32</v>
      </c>
      <c r="D2486" s="90">
        <v>6.04</v>
      </c>
    </row>
    <row r="2487" spans="1:4">
      <c r="A2487" s="90">
        <v>91863</v>
      </c>
      <c r="B2487" s="157" t="s">
        <v>2431</v>
      </c>
      <c r="C2487" s="91" t="s">
        <v>32</v>
      </c>
      <c r="D2487" s="90">
        <v>7.13</v>
      </c>
    </row>
    <row r="2488" spans="1:4">
      <c r="A2488" s="90">
        <v>91864</v>
      </c>
      <c r="B2488" s="157" t="s">
        <v>2432</v>
      </c>
      <c r="C2488" s="91" t="s">
        <v>32</v>
      </c>
      <c r="D2488" s="90">
        <v>9.43</v>
      </c>
    </row>
    <row r="2489" spans="1:4">
      <c r="A2489" s="90">
        <v>91865</v>
      </c>
      <c r="B2489" s="157" t="s">
        <v>2433</v>
      </c>
      <c r="C2489" s="91" t="s">
        <v>32</v>
      </c>
      <c r="D2489" s="90">
        <v>11.74</v>
      </c>
    </row>
    <row r="2490" spans="1:4">
      <c r="A2490" s="90">
        <v>91866</v>
      </c>
      <c r="B2490" s="157" t="s">
        <v>2434</v>
      </c>
      <c r="C2490" s="91" t="s">
        <v>32</v>
      </c>
      <c r="D2490" s="90">
        <v>4.9400000000000004</v>
      </c>
    </row>
    <row r="2491" spans="1:4">
      <c r="A2491" s="90">
        <v>91867</v>
      </c>
      <c r="B2491" s="157" t="s">
        <v>2435</v>
      </c>
      <c r="C2491" s="91" t="s">
        <v>32</v>
      </c>
      <c r="D2491" s="90">
        <v>6.03</v>
      </c>
    </row>
    <row r="2492" spans="1:4">
      <c r="A2492" s="90">
        <v>91868</v>
      </c>
      <c r="B2492" s="157" t="s">
        <v>2436</v>
      </c>
      <c r="C2492" s="91" t="s">
        <v>32</v>
      </c>
      <c r="D2492" s="90">
        <v>8.34</v>
      </c>
    </row>
    <row r="2493" spans="1:4">
      <c r="A2493" s="90">
        <v>91869</v>
      </c>
      <c r="B2493" s="157" t="s">
        <v>2437</v>
      </c>
      <c r="C2493" s="91" t="s">
        <v>32</v>
      </c>
      <c r="D2493" s="90">
        <v>10.64</v>
      </c>
    </row>
    <row r="2494" spans="1:4">
      <c r="A2494" s="90">
        <v>91870</v>
      </c>
      <c r="B2494" s="157" t="s">
        <v>2438</v>
      </c>
      <c r="C2494" s="91" t="s">
        <v>32</v>
      </c>
      <c r="D2494" s="90">
        <v>7.12</v>
      </c>
    </row>
    <row r="2495" spans="1:4">
      <c r="A2495" s="90">
        <v>91871</v>
      </c>
      <c r="B2495" s="157" t="s">
        <v>2439</v>
      </c>
      <c r="C2495" s="91" t="s">
        <v>32</v>
      </c>
      <c r="D2495" s="90">
        <v>8.24</v>
      </c>
    </row>
    <row r="2496" spans="1:4">
      <c r="A2496" s="90">
        <v>91872</v>
      </c>
      <c r="B2496" s="157" t="s">
        <v>2440</v>
      </c>
      <c r="C2496" s="91" t="s">
        <v>32</v>
      </c>
      <c r="D2496" s="90">
        <v>10.55</v>
      </c>
    </row>
    <row r="2497" spans="1:4">
      <c r="A2497" s="90">
        <v>91873</v>
      </c>
      <c r="B2497" s="157" t="s">
        <v>2441</v>
      </c>
      <c r="C2497" s="91" t="s">
        <v>32</v>
      </c>
      <c r="D2497" s="90">
        <v>12.82</v>
      </c>
    </row>
    <row r="2498" spans="1:4">
      <c r="A2498" s="90">
        <v>93008</v>
      </c>
      <c r="B2498" s="157" t="s">
        <v>2442</v>
      </c>
      <c r="C2498" s="91" t="s">
        <v>32</v>
      </c>
      <c r="D2498" s="90">
        <v>10.31</v>
      </c>
    </row>
    <row r="2499" spans="1:4">
      <c r="A2499" s="90">
        <v>93009</v>
      </c>
      <c r="B2499" s="157" t="s">
        <v>2443</v>
      </c>
      <c r="C2499" s="91" t="s">
        <v>32</v>
      </c>
      <c r="D2499" s="90">
        <v>15.11</v>
      </c>
    </row>
    <row r="2500" spans="1:4">
      <c r="A2500" s="90">
        <v>93010</v>
      </c>
      <c r="B2500" s="157" t="s">
        <v>2444</v>
      </c>
      <c r="C2500" s="91" t="s">
        <v>32</v>
      </c>
      <c r="D2500" s="90">
        <v>20.92</v>
      </c>
    </row>
    <row r="2501" spans="1:4">
      <c r="A2501" s="90">
        <v>93011</v>
      </c>
      <c r="B2501" s="157" t="s">
        <v>2445</v>
      </c>
      <c r="C2501" s="91" t="s">
        <v>32</v>
      </c>
      <c r="D2501" s="90">
        <v>25.52</v>
      </c>
    </row>
    <row r="2502" spans="1:4">
      <c r="A2502" s="90">
        <v>93012</v>
      </c>
      <c r="B2502" s="157" t="s">
        <v>2446</v>
      </c>
      <c r="C2502" s="91" t="s">
        <v>32</v>
      </c>
      <c r="D2502" s="90">
        <v>38.369999999999997</v>
      </c>
    </row>
    <row r="2503" spans="1:4">
      <c r="A2503" s="90">
        <v>95726</v>
      </c>
      <c r="B2503" s="157" t="s">
        <v>22136</v>
      </c>
      <c r="C2503" s="91" t="s">
        <v>32</v>
      </c>
      <c r="D2503" s="90">
        <v>4.0599999999999996</v>
      </c>
    </row>
    <row r="2504" spans="1:4">
      <c r="A2504" s="90">
        <v>95727</v>
      </c>
      <c r="B2504" s="157" t="s">
        <v>22137</v>
      </c>
      <c r="C2504" s="91" t="s">
        <v>32</v>
      </c>
      <c r="D2504" s="90">
        <v>4.66</v>
      </c>
    </row>
    <row r="2505" spans="1:4">
      <c r="A2505" s="90">
        <v>95728</v>
      </c>
      <c r="B2505" s="157" t="s">
        <v>22138</v>
      </c>
      <c r="C2505" s="91" t="s">
        <v>32</v>
      </c>
      <c r="D2505" s="90">
        <v>5.91</v>
      </c>
    </row>
    <row r="2506" spans="1:4">
      <c r="A2506" s="90">
        <v>95729</v>
      </c>
      <c r="B2506" s="157" t="s">
        <v>22139</v>
      </c>
      <c r="C2506" s="91" t="s">
        <v>32</v>
      </c>
      <c r="D2506" s="90">
        <v>5.45</v>
      </c>
    </row>
    <row r="2507" spans="1:4">
      <c r="A2507" s="90">
        <v>95730</v>
      </c>
      <c r="B2507" s="157" t="s">
        <v>22140</v>
      </c>
      <c r="C2507" s="91" t="s">
        <v>32</v>
      </c>
      <c r="D2507" s="90">
        <v>6.04</v>
      </c>
    </row>
    <row r="2508" spans="1:4">
      <c r="A2508" s="90">
        <v>95731</v>
      </c>
      <c r="B2508" s="157" t="s">
        <v>22141</v>
      </c>
      <c r="C2508" s="91" t="s">
        <v>32</v>
      </c>
      <c r="D2508" s="90">
        <v>7.29</v>
      </c>
    </row>
    <row r="2509" spans="1:4">
      <c r="A2509" s="90">
        <v>95732</v>
      </c>
      <c r="B2509" s="157" t="s">
        <v>22142</v>
      </c>
      <c r="C2509" s="91" t="s">
        <v>243</v>
      </c>
      <c r="D2509" s="90">
        <v>2.9</v>
      </c>
    </row>
    <row r="2510" spans="1:4">
      <c r="A2510" s="90">
        <v>95745</v>
      </c>
      <c r="B2510" s="157" t="s">
        <v>22143</v>
      </c>
      <c r="C2510" s="91" t="s">
        <v>32</v>
      </c>
      <c r="D2510" s="90">
        <v>12.09</v>
      </c>
    </row>
    <row r="2511" spans="1:4">
      <c r="A2511" s="90">
        <v>95746</v>
      </c>
      <c r="B2511" s="157" t="s">
        <v>22144</v>
      </c>
      <c r="C2511" s="91" t="s">
        <v>32</v>
      </c>
      <c r="D2511" s="90">
        <v>14.98</v>
      </c>
    </row>
    <row r="2512" spans="1:4">
      <c r="A2512" s="90">
        <v>95747</v>
      </c>
      <c r="B2512" s="157" t="s">
        <v>22145</v>
      </c>
      <c r="C2512" s="91" t="s">
        <v>32</v>
      </c>
      <c r="D2512" s="90">
        <v>24.09</v>
      </c>
    </row>
    <row r="2513" spans="1:4">
      <c r="A2513" s="90">
        <v>95748</v>
      </c>
      <c r="B2513" s="157" t="s">
        <v>2447</v>
      </c>
      <c r="C2513" s="91" t="s">
        <v>32</v>
      </c>
      <c r="D2513" s="90">
        <v>26.33</v>
      </c>
    </row>
    <row r="2514" spans="1:4">
      <c r="A2514" s="90">
        <v>95749</v>
      </c>
      <c r="B2514" s="157" t="s">
        <v>22146</v>
      </c>
      <c r="C2514" s="91" t="s">
        <v>32</v>
      </c>
      <c r="D2514" s="90">
        <v>16.600000000000001</v>
      </c>
    </row>
    <row r="2515" spans="1:4">
      <c r="A2515" s="90">
        <v>95750</v>
      </c>
      <c r="B2515" s="157" t="s">
        <v>22147</v>
      </c>
      <c r="C2515" s="91" t="s">
        <v>32</v>
      </c>
      <c r="D2515" s="90">
        <v>19.39</v>
      </c>
    </row>
    <row r="2516" spans="1:4">
      <c r="A2516" s="90">
        <v>95751</v>
      </c>
      <c r="B2516" s="157" t="s">
        <v>22148</v>
      </c>
      <c r="C2516" s="91" t="s">
        <v>32</v>
      </c>
      <c r="D2516" s="90">
        <v>28.37</v>
      </c>
    </row>
    <row r="2517" spans="1:4">
      <c r="A2517" s="90">
        <v>95752</v>
      </c>
      <c r="B2517" s="157" t="s">
        <v>2448</v>
      </c>
      <c r="C2517" s="91" t="s">
        <v>32</v>
      </c>
      <c r="D2517" s="90">
        <v>30.44</v>
      </c>
    </row>
    <row r="2518" spans="1:4">
      <c r="A2518" s="90">
        <v>97667</v>
      </c>
      <c r="B2518" s="157" t="s">
        <v>23078</v>
      </c>
      <c r="C2518" s="91" t="s">
        <v>32</v>
      </c>
      <c r="D2518" s="90">
        <v>5.69</v>
      </c>
    </row>
    <row r="2519" spans="1:4">
      <c r="A2519" s="90">
        <v>97668</v>
      </c>
      <c r="B2519" s="157" t="s">
        <v>23079</v>
      </c>
      <c r="C2519" s="91" t="s">
        <v>32</v>
      </c>
      <c r="D2519" s="90">
        <v>8.6999999999999993</v>
      </c>
    </row>
    <row r="2520" spans="1:4">
      <c r="A2520" s="90">
        <v>97669</v>
      </c>
      <c r="B2520" s="157" t="s">
        <v>23080</v>
      </c>
      <c r="C2520" s="91" t="s">
        <v>32</v>
      </c>
      <c r="D2520" s="90">
        <v>13.78</v>
      </c>
    </row>
    <row r="2521" spans="1:4">
      <c r="A2521" s="90">
        <v>97670</v>
      </c>
      <c r="B2521" s="157" t="s">
        <v>23081</v>
      </c>
      <c r="C2521" s="91" t="s">
        <v>32</v>
      </c>
      <c r="D2521" s="90">
        <v>17.8</v>
      </c>
    </row>
    <row r="2522" spans="1:4">
      <c r="A2522" s="90">
        <v>72263</v>
      </c>
      <c r="B2522" s="157" t="s">
        <v>2449</v>
      </c>
      <c r="C2522" s="91" t="s">
        <v>243</v>
      </c>
      <c r="D2522" s="90">
        <v>18.88</v>
      </c>
    </row>
    <row r="2523" spans="1:4">
      <c r="A2523" s="90">
        <v>72271</v>
      </c>
      <c r="B2523" s="157" t="s">
        <v>22149</v>
      </c>
      <c r="C2523" s="91" t="s">
        <v>243</v>
      </c>
      <c r="D2523" s="90">
        <v>11.24</v>
      </c>
    </row>
    <row r="2524" spans="1:4">
      <c r="A2524" s="90">
        <v>72272</v>
      </c>
      <c r="B2524" s="157" t="s">
        <v>22150</v>
      </c>
      <c r="C2524" s="91" t="s">
        <v>243</v>
      </c>
      <c r="D2524" s="90">
        <v>12.74</v>
      </c>
    </row>
    <row r="2525" spans="1:4">
      <c r="A2525" s="159" t="s">
        <v>365</v>
      </c>
      <c r="B2525" s="157" t="s">
        <v>2450</v>
      </c>
      <c r="C2525" s="91" t="s">
        <v>243</v>
      </c>
      <c r="D2525" s="90">
        <v>31.26</v>
      </c>
    </row>
    <row r="2526" spans="1:4">
      <c r="A2526" s="159" t="s">
        <v>366</v>
      </c>
      <c r="B2526" s="157" t="s">
        <v>2451</v>
      </c>
      <c r="C2526" s="91" t="s">
        <v>243</v>
      </c>
      <c r="D2526" s="90">
        <v>48.75</v>
      </c>
    </row>
    <row r="2527" spans="1:4">
      <c r="A2527" s="159" t="s">
        <v>367</v>
      </c>
      <c r="B2527" s="157" t="s">
        <v>2452</v>
      </c>
      <c r="C2527" s="91" t="s">
        <v>243</v>
      </c>
      <c r="D2527" s="90">
        <v>126.58</v>
      </c>
    </row>
    <row r="2528" spans="1:4">
      <c r="A2528" s="159" t="s">
        <v>368</v>
      </c>
      <c r="B2528" s="157" t="s">
        <v>2453</v>
      </c>
      <c r="C2528" s="91" t="s">
        <v>243</v>
      </c>
      <c r="D2528" s="90">
        <v>20.07</v>
      </c>
    </row>
    <row r="2529" spans="1:4">
      <c r="A2529" s="90">
        <v>83377</v>
      </c>
      <c r="B2529" s="157" t="s">
        <v>2454</v>
      </c>
      <c r="C2529" s="91" t="s">
        <v>243</v>
      </c>
      <c r="D2529" s="90">
        <v>11.31</v>
      </c>
    </row>
    <row r="2530" spans="1:4">
      <c r="A2530" s="90">
        <v>91874</v>
      </c>
      <c r="B2530" s="157" t="s">
        <v>2455</v>
      </c>
      <c r="C2530" s="91" t="s">
        <v>243</v>
      </c>
      <c r="D2530" s="90">
        <v>3.28</v>
      </c>
    </row>
    <row r="2531" spans="1:4">
      <c r="A2531" s="90">
        <v>91875</v>
      </c>
      <c r="B2531" s="157" t="s">
        <v>2456</v>
      </c>
      <c r="C2531" s="91" t="s">
        <v>243</v>
      </c>
      <c r="D2531" s="90">
        <v>4.33</v>
      </c>
    </row>
    <row r="2532" spans="1:4">
      <c r="A2532" s="90">
        <v>91876</v>
      </c>
      <c r="B2532" s="157" t="s">
        <v>2457</v>
      </c>
      <c r="C2532" s="91" t="s">
        <v>243</v>
      </c>
      <c r="D2532" s="90">
        <v>5.7</v>
      </c>
    </row>
    <row r="2533" spans="1:4">
      <c r="A2533" s="90">
        <v>91877</v>
      </c>
      <c r="B2533" s="157" t="s">
        <v>2458</v>
      </c>
      <c r="C2533" s="91" t="s">
        <v>243</v>
      </c>
      <c r="D2533" s="90">
        <v>7.56</v>
      </c>
    </row>
    <row r="2534" spans="1:4">
      <c r="A2534" s="90">
        <v>91878</v>
      </c>
      <c r="B2534" s="157" t="s">
        <v>2459</v>
      </c>
      <c r="C2534" s="91" t="s">
        <v>243</v>
      </c>
      <c r="D2534" s="90">
        <v>4.22</v>
      </c>
    </row>
    <row r="2535" spans="1:4">
      <c r="A2535" s="90">
        <v>91879</v>
      </c>
      <c r="B2535" s="157" t="s">
        <v>2460</v>
      </c>
      <c r="C2535" s="91" t="s">
        <v>243</v>
      </c>
      <c r="D2535" s="90">
        <v>5.24</v>
      </c>
    </row>
    <row r="2536" spans="1:4">
      <c r="A2536" s="90">
        <v>91880</v>
      </c>
      <c r="B2536" s="157" t="s">
        <v>2461</v>
      </c>
      <c r="C2536" s="91" t="s">
        <v>243</v>
      </c>
      <c r="D2536" s="90">
        <v>6.65</v>
      </c>
    </row>
    <row r="2537" spans="1:4">
      <c r="A2537" s="90">
        <v>91881</v>
      </c>
      <c r="B2537" s="157" t="s">
        <v>2462</v>
      </c>
      <c r="C2537" s="91" t="s">
        <v>243</v>
      </c>
      <c r="D2537" s="90">
        <v>8.51</v>
      </c>
    </row>
    <row r="2538" spans="1:4">
      <c r="A2538" s="90">
        <v>91882</v>
      </c>
      <c r="B2538" s="157" t="s">
        <v>2463</v>
      </c>
      <c r="C2538" s="91" t="s">
        <v>243</v>
      </c>
      <c r="D2538" s="90">
        <v>5.24</v>
      </c>
    </row>
    <row r="2539" spans="1:4">
      <c r="A2539" s="90">
        <v>91884</v>
      </c>
      <c r="B2539" s="157" t="s">
        <v>2464</v>
      </c>
      <c r="C2539" s="91" t="s">
        <v>243</v>
      </c>
      <c r="D2539" s="90">
        <v>6.03</v>
      </c>
    </row>
    <row r="2540" spans="1:4">
      <c r="A2540" s="90">
        <v>91885</v>
      </c>
      <c r="B2540" s="157" t="s">
        <v>2465</v>
      </c>
      <c r="C2540" s="91" t="s">
        <v>243</v>
      </c>
      <c r="D2540" s="90">
        <v>7.11</v>
      </c>
    </row>
    <row r="2541" spans="1:4">
      <c r="A2541" s="90">
        <v>91886</v>
      </c>
      <c r="B2541" s="157" t="s">
        <v>2466</v>
      </c>
      <c r="C2541" s="91" t="s">
        <v>243</v>
      </c>
      <c r="D2541" s="90">
        <v>8.61</v>
      </c>
    </row>
    <row r="2542" spans="1:4">
      <c r="A2542" s="90">
        <v>91887</v>
      </c>
      <c r="B2542" s="157" t="s">
        <v>2467</v>
      </c>
      <c r="C2542" s="91" t="s">
        <v>243</v>
      </c>
      <c r="D2542" s="90">
        <v>5.99</v>
      </c>
    </row>
    <row r="2543" spans="1:4">
      <c r="A2543" s="90">
        <v>91889</v>
      </c>
      <c r="B2543" s="157" t="s">
        <v>2468</v>
      </c>
      <c r="C2543" s="91" t="s">
        <v>243</v>
      </c>
      <c r="D2543" s="90">
        <v>5.78</v>
      </c>
    </row>
    <row r="2544" spans="1:4">
      <c r="A2544" s="90">
        <v>91890</v>
      </c>
      <c r="B2544" s="157" t="s">
        <v>2469</v>
      </c>
      <c r="C2544" s="91" t="s">
        <v>243</v>
      </c>
      <c r="D2544" s="90">
        <v>7.15</v>
      </c>
    </row>
    <row r="2545" spans="1:4">
      <c r="A2545" s="90">
        <v>91892</v>
      </c>
      <c r="B2545" s="157" t="s">
        <v>2470</v>
      </c>
      <c r="C2545" s="91" t="s">
        <v>243</v>
      </c>
      <c r="D2545" s="90">
        <v>8.5399999999999991</v>
      </c>
    </row>
    <row r="2546" spans="1:4">
      <c r="A2546" s="90">
        <v>91893</v>
      </c>
      <c r="B2546" s="157" t="s">
        <v>2471</v>
      </c>
      <c r="C2546" s="91" t="s">
        <v>243</v>
      </c>
      <c r="D2546" s="90">
        <v>9.75</v>
      </c>
    </row>
    <row r="2547" spans="1:4">
      <c r="A2547" s="90">
        <v>91895</v>
      </c>
      <c r="B2547" s="157" t="s">
        <v>23082</v>
      </c>
      <c r="C2547" s="91" t="s">
        <v>243</v>
      </c>
      <c r="D2547" s="90">
        <v>11.16</v>
      </c>
    </row>
    <row r="2548" spans="1:4">
      <c r="A2548" s="90">
        <v>91896</v>
      </c>
      <c r="B2548" s="157" t="s">
        <v>2472</v>
      </c>
      <c r="C2548" s="91" t="s">
        <v>243</v>
      </c>
      <c r="D2548" s="90">
        <v>11.93</v>
      </c>
    </row>
    <row r="2549" spans="1:4">
      <c r="A2549" s="90">
        <v>91898</v>
      </c>
      <c r="B2549" s="157" t="s">
        <v>2473</v>
      </c>
      <c r="C2549" s="91" t="s">
        <v>243</v>
      </c>
      <c r="D2549" s="90">
        <v>13.43</v>
      </c>
    </row>
    <row r="2550" spans="1:4">
      <c r="A2550" s="90">
        <v>91899</v>
      </c>
      <c r="B2550" s="157" t="s">
        <v>2474</v>
      </c>
      <c r="C2550" s="91" t="s">
        <v>243</v>
      </c>
      <c r="D2550" s="90">
        <v>7.35</v>
      </c>
    </row>
    <row r="2551" spans="1:4">
      <c r="A2551" s="90">
        <v>91901</v>
      </c>
      <c r="B2551" s="157" t="s">
        <v>2475</v>
      </c>
      <c r="C2551" s="91" t="s">
        <v>243</v>
      </c>
      <c r="D2551" s="90">
        <v>7.14</v>
      </c>
    </row>
    <row r="2552" spans="1:4">
      <c r="A2552" s="90">
        <v>91902</v>
      </c>
      <c r="B2552" s="157" t="s">
        <v>2476</v>
      </c>
      <c r="C2552" s="91" t="s">
        <v>243</v>
      </c>
      <c r="D2552" s="90">
        <v>8.52</v>
      </c>
    </row>
    <row r="2553" spans="1:4">
      <c r="A2553" s="90">
        <v>91904</v>
      </c>
      <c r="B2553" s="157" t="s">
        <v>2477</v>
      </c>
      <c r="C2553" s="91" t="s">
        <v>243</v>
      </c>
      <c r="D2553" s="90">
        <v>9.91</v>
      </c>
    </row>
    <row r="2554" spans="1:4">
      <c r="A2554" s="90">
        <v>91905</v>
      </c>
      <c r="B2554" s="157" t="s">
        <v>2478</v>
      </c>
      <c r="C2554" s="91" t="s">
        <v>243</v>
      </c>
      <c r="D2554" s="90">
        <v>11.12</v>
      </c>
    </row>
    <row r="2555" spans="1:4">
      <c r="A2555" s="90">
        <v>91907</v>
      </c>
      <c r="B2555" s="157" t="s">
        <v>23083</v>
      </c>
      <c r="C2555" s="91" t="s">
        <v>243</v>
      </c>
      <c r="D2555" s="90">
        <v>12.53</v>
      </c>
    </row>
    <row r="2556" spans="1:4">
      <c r="A2556" s="90">
        <v>91908</v>
      </c>
      <c r="B2556" s="157" t="s">
        <v>2479</v>
      </c>
      <c r="C2556" s="91" t="s">
        <v>243</v>
      </c>
      <c r="D2556" s="90">
        <v>13.33</v>
      </c>
    </row>
    <row r="2557" spans="1:4">
      <c r="A2557" s="90">
        <v>91910</v>
      </c>
      <c r="B2557" s="157" t="s">
        <v>2480</v>
      </c>
      <c r="C2557" s="91" t="s">
        <v>243</v>
      </c>
      <c r="D2557" s="90">
        <v>14.83</v>
      </c>
    </row>
    <row r="2558" spans="1:4">
      <c r="A2558" s="90">
        <v>91911</v>
      </c>
      <c r="B2558" s="157" t="s">
        <v>2481</v>
      </c>
      <c r="C2558" s="91" t="s">
        <v>243</v>
      </c>
      <c r="D2558" s="90">
        <v>8.93</v>
      </c>
    </row>
    <row r="2559" spans="1:4">
      <c r="A2559" s="90">
        <v>91913</v>
      </c>
      <c r="B2559" s="157" t="s">
        <v>2482</v>
      </c>
      <c r="C2559" s="91" t="s">
        <v>243</v>
      </c>
      <c r="D2559" s="90">
        <v>8.7200000000000006</v>
      </c>
    </row>
    <row r="2560" spans="1:4">
      <c r="A2560" s="90">
        <v>91914</v>
      </c>
      <c r="B2560" s="157" t="s">
        <v>2483</v>
      </c>
      <c r="C2560" s="91" t="s">
        <v>243</v>
      </c>
      <c r="D2560" s="90">
        <v>9.73</v>
      </c>
    </row>
    <row r="2561" spans="1:4">
      <c r="A2561" s="90">
        <v>91916</v>
      </c>
      <c r="B2561" s="157" t="s">
        <v>2484</v>
      </c>
      <c r="C2561" s="91" t="s">
        <v>243</v>
      </c>
      <c r="D2561" s="90">
        <v>11.12</v>
      </c>
    </row>
    <row r="2562" spans="1:4">
      <c r="A2562" s="90">
        <v>91917</v>
      </c>
      <c r="B2562" s="157" t="s">
        <v>2485</v>
      </c>
      <c r="C2562" s="91" t="s">
        <v>243</v>
      </c>
      <c r="D2562" s="90">
        <v>11.84</v>
      </c>
    </row>
    <row r="2563" spans="1:4">
      <c r="A2563" s="90">
        <v>91919</v>
      </c>
      <c r="B2563" s="157" t="s">
        <v>23084</v>
      </c>
      <c r="C2563" s="91" t="s">
        <v>243</v>
      </c>
      <c r="D2563" s="90">
        <v>13.25</v>
      </c>
    </row>
    <row r="2564" spans="1:4">
      <c r="A2564" s="90">
        <v>91920</v>
      </c>
      <c r="B2564" s="157" t="s">
        <v>2486</v>
      </c>
      <c r="C2564" s="91" t="s">
        <v>243</v>
      </c>
      <c r="D2564" s="90">
        <v>13.5</v>
      </c>
    </row>
    <row r="2565" spans="1:4">
      <c r="A2565" s="90">
        <v>91922</v>
      </c>
      <c r="B2565" s="157" t="s">
        <v>2487</v>
      </c>
      <c r="C2565" s="91" t="s">
        <v>243</v>
      </c>
      <c r="D2565" s="90">
        <v>15</v>
      </c>
    </row>
    <row r="2566" spans="1:4">
      <c r="A2566" s="90">
        <v>93013</v>
      </c>
      <c r="B2566" s="157" t="s">
        <v>2488</v>
      </c>
      <c r="C2566" s="91" t="s">
        <v>243</v>
      </c>
      <c r="D2566" s="90">
        <v>9.81</v>
      </c>
    </row>
    <row r="2567" spans="1:4">
      <c r="A2567" s="90">
        <v>93014</v>
      </c>
      <c r="B2567" s="157" t="s">
        <v>2489</v>
      </c>
      <c r="C2567" s="91" t="s">
        <v>243</v>
      </c>
      <c r="D2567" s="90">
        <v>12.04</v>
      </c>
    </row>
    <row r="2568" spans="1:4">
      <c r="A2568" s="90">
        <v>93015</v>
      </c>
      <c r="B2568" s="157" t="s">
        <v>2490</v>
      </c>
      <c r="C2568" s="91" t="s">
        <v>243</v>
      </c>
      <c r="D2568" s="90">
        <v>18.100000000000001</v>
      </c>
    </row>
    <row r="2569" spans="1:4">
      <c r="A2569" s="90">
        <v>93016</v>
      </c>
      <c r="B2569" s="157" t="s">
        <v>2491</v>
      </c>
      <c r="C2569" s="91" t="s">
        <v>243</v>
      </c>
      <c r="D2569" s="90">
        <v>21.97</v>
      </c>
    </row>
    <row r="2570" spans="1:4">
      <c r="A2570" s="90">
        <v>93017</v>
      </c>
      <c r="B2570" s="157" t="s">
        <v>2492</v>
      </c>
      <c r="C2570" s="91" t="s">
        <v>243</v>
      </c>
      <c r="D2570" s="90">
        <v>32.89</v>
      </c>
    </row>
    <row r="2571" spans="1:4">
      <c r="A2571" s="90">
        <v>93018</v>
      </c>
      <c r="B2571" s="157" t="s">
        <v>2493</v>
      </c>
      <c r="C2571" s="91" t="s">
        <v>243</v>
      </c>
      <c r="D2571" s="90">
        <v>14.97</v>
      </c>
    </row>
    <row r="2572" spans="1:4">
      <c r="A2572" s="90">
        <v>93020</v>
      </c>
      <c r="B2572" s="157" t="s">
        <v>2494</v>
      </c>
      <c r="C2572" s="91" t="s">
        <v>243</v>
      </c>
      <c r="D2572" s="90">
        <v>19.149999999999999</v>
      </c>
    </row>
    <row r="2573" spans="1:4">
      <c r="A2573" s="90">
        <v>93022</v>
      </c>
      <c r="B2573" s="157" t="s">
        <v>2495</v>
      </c>
      <c r="C2573" s="91" t="s">
        <v>243</v>
      </c>
      <c r="D2573" s="90">
        <v>31.73</v>
      </c>
    </row>
    <row r="2574" spans="1:4">
      <c r="A2574" s="90">
        <v>93024</v>
      </c>
      <c r="B2574" s="157" t="s">
        <v>2496</v>
      </c>
      <c r="C2574" s="91" t="s">
        <v>243</v>
      </c>
      <c r="D2574" s="90">
        <v>33.39</v>
      </c>
    </row>
    <row r="2575" spans="1:4">
      <c r="A2575" s="90">
        <v>93026</v>
      </c>
      <c r="B2575" s="157" t="s">
        <v>2497</v>
      </c>
      <c r="C2575" s="91" t="s">
        <v>243</v>
      </c>
      <c r="D2575" s="90">
        <v>54.28</v>
      </c>
    </row>
    <row r="2576" spans="1:4">
      <c r="A2576" s="90">
        <v>95733</v>
      </c>
      <c r="B2576" s="157" t="s">
        <v>22151</v>
      </c>
      <c r="C2576" s="91" t="s">
        <v>243</v>
      </c>
      <c r="D2576" s="90">
        <v>3.82</v>
      </c>
    </row>
    <row r="2577" spans="1:4">
      <c r="A2577" s="90">
        <v>95734</v>
      </c>
      <c r="B2577" s="157" t="s">
        <v>22152</v>
      </c>
      <c r="C2577" s="91" t="s">
        <v>243</v>
      </c>
      <c r="D2577" s="90">
        <v>5.0599999999999996</v>
      </c>
    </row>
    <row r="2578" spans="1:4">
      <c r="A2578" s="90">
        <v>95735</v>
      </c>
      <c r="B2578" s="157" t="s">
        <v>22153</v>
      </c>
      <c r="C2578" s="91" t="s">
        <v>243</v>
      </c>
      <c r="D2578" s="90">
        <v>4.3600000000000003</v>
      </c>
    </row>
    <row r="2579" spans="1:4">
      <c r="A2579" s="90">
        <v>95736</v>
      </c>
      <c r="B2579" s="157" t="s">
        <v>22154</v>
      </c>
      <c r="C2579" s="91" t="s">
        <v>243</v>
      </c>
      <c r="D2579" s="90">
        <v>5.0999999999999996</v>
      </c>
    </row>
    <row r="2580" spans="1:4">
      <c r="A2580" s="90">
        <v>95738</v>
      </c>
      <c r="B2580" s="157" t="s">
        <v>22155</v>
      </c>
      <c r="C2580" s="91" t="s">
        <v>243</v>
      </c>
      <c r="D2580" s="90">
        <v>6.1</v>
      </c>
    </row>
    <row r="2581" spans="1:4">
      <c r="A2581" s="90">
        <v>95753</v>
      </c>
      <c r="B2581" s="157" t="s">
        <v>2498</v>
      </c>
      <c r="C2581" s="91" t="s">
        <v>243</v>
      </c>
      <c r="D2581" s="90">
        <v>4.5199999999999996</v>
      </c>
    </row>
    <row r="2582" spans="1:4">
      <c r="A2582" s="90">
        <v>95754</v>
      </c>
      <c r="B2582" s="157" t="s">
        <v>2499</v>
      </c>
      <c r="C2582" s="91" t="s">
        <v>243</v>
      </c>
      <c r="D2582" s="90">
        <v>5.67</v>
      </c>
    </row>
    <row r="2583" spans="1:4">
      <c r="A2583" s="90">
        <v>95755</v>
      </c>
      <c r="B2583" s="157" t="s">
        <v>2500</v>
      </c>
      <c r="C2583" s="91" t="s">
        <v>243</v>
      </c>
      <c r="D2583" s="90">
        <v>8</v>
      </c>
    </row>
    <row r="2584" spans="1:4">
      <c r="A2584" s="90">
        <v>95756</v>
      </c>
      <c r="B2584" s="157" t="s">
        <v>2501</v>
      </c>
      <c r="C2584" s="91" t="s">
        <v>243</v>
      </c>
      <c r="D2584" s="90">
        <v>10.54</v>
      </c>
    </row>
    <row r="2585" spans="1:4">
      <c r="A2585" s="90">
        <v>95757</v>
      </c>
      <c r="B2585" s="157" t="s">
        <v>2502</v>
      </c>
      <c r="C2585" s="91" t="s">
        <v>243</v>
      </c>
      <c r="D2585" s="90">
        <v>7.04</v>
      </c>
    </row>
    <row r="2586" spans="1:4">
      <c r="A2586" s="90">
        <v>95758</v>
      </c>
      <c r="B2586" s="157" t="s">
        <v>2503</v>
      </c>
      <c r="C2586" s="91" t="s">
        <v>243</v>
      </c>
      <c r="D2586" s="90">
        <v>7.89</v>
      </c>
    </row>
    <row r="2587" spans="1:4">
      <c r="A2587" s="90">
        <v>95759</v>
      </c>
      <c r="B2587" s="157" t="s">
        <v>2504</v>
      </c>
      <c r="C2587" s="91" t="s">
        <v>243</v>
      </c>
      <c r="D2587" s="90">
        <v>9.8000000000000007</v>
      </c>
    </row>
    <row r="2588" spans="1:4">
      <c r="A2588" s="90">
        <v>95760</v>
      </c>
      <c r="B2588" s="157" t="s">
        <v>2505</v>
      </c>
      <c r="C2588" s="91" t="s">
        <v>243</v>
      </c>
      <c r="D2588" s="90">
        <v>11.87</v>
      </c>
    </row>
    <row r="2589" spans="1:4">
      <c r="A2589" s="90">
        <v>97559</v>
      </c>
      <c r="B2589" s="157" t="s">
        <v>23085</v>
      </c>
      <c r="C2589" s="91" t="s">
        <v>243</v>
      </c>
      <c r="D2589" s="90">
        <v>7</v>
      </c>
    </row>
    <row r="2590" spans="1:4">
      <c r="A2590" s="90">
        <v>97562</v>
      </c>
      <c r="B2590" s="157" t="s">
        <v>23086</v>
      </c>
      <c r="C2590" s="91" t="s">
        <v>243</v>
      </c>
      <c r="D2590" s="90">
        <v>8.3699999999999992</v>
      </c>
    </row>
    <row r="2591" spans="1:4">
      <c r="A2591" s="90">
        <v>97564</v>
      </c>
      <c r="B2591" s="157" t="s">
        <v>23087</v>
      </c>
      <c r="C2591" s="91" t="s">
        <v>243</v>
      </c>
      <c r="D2591" s="90">
        <v>9.58</v>
      </c>
    </row>
    <row r="2592" spans="1:4">
      <c r="A2592" s="90">
        <v>91924</v>
      </c>
      <c r="B2592" s="157" t="s">
        <v>2506</v>
      </c>
      <c r="C2592" s="91" t="s">
        <v>32</v>
      </c>
      <c r="D2592" s="90">
        <v>1.57</v>
      </c>
    </row>
    <row r="2593" spans="1:4">
      <c r="A2593" s="90">
        <v>91925</v>
      </c>
      <c r="B2593" s="157" t="s">
        <v>2507</v>
      </c>
      <c r="C2593" s="91" t="s">
        <v>32</v>
      </c>
      <c r="D2593" s="90">
        <v>2.1800000000000002</v>
      </c>
    </row>
    <row r="2594" spans="1:4">
      <c r="A2594" s="90">
        <v>91926</v>
      </c>
      <c r="B2594" s="157" t="s">
        <v>2508</v>
      </c>
      <c r="C2594" s="91" t="s">
        <v>32</v>
      </c>
      <c r="D2594" s="90">
        <v>2.2799999999999998</v>
      </c>
    </row>
    <row r="2595" spans="1:4">
      <c r="A2595" s="90">
        <v>91927</v>
      </c>
      <c r="B2595" s="157" t="s">
        <v>2509</v>
      </c>
      <c r="C2595" s="91" t="s">
        <v>32</v>
      </c>
      <c r="D2595" s="90">
        <v>2.91</v>
      </c>
    </row>
    <row r="2596" spans="1:4">
      <c r="A2596" s="90">
        <v>91928</v>
      </c>
      <c r="B2596" s="157" t="s">
        <v>2510</v>
      </c>
      <c r="C2596" s="91" t="s">
        <v>32</v>
      </c>
      <c r="D2596" s="90">
        <v>3.64</v>
      </c>
    </row>
    <row r="2597" spans="1:4">
      <c r="A2597" s="90">
        <v>91929</v>
      </c>
      <c r="B2597" s="157" t="s">
        <v>2511</v>
      </c>
      <c r="C2597" s="91" t="s">
        <v>32</v>
      </c>
      <c r="D2597" s="90">
        <v>4.08</v>
      </c>
    </row>
    <row r="2598" spans="1:4">
      <c r="A2598" s="90">
        <v>91930</v>
      </c>
      <c r="B2598" s="157" t="s">
        <v>2512</v>
      </c>
      <c r="C2598" s="91" t="s">
        <v>32</v>
      </c>
      <c r="D2598" s="90">
        <v>4.95</v>
      </c>
    </row>
    <row r="2599" spans="1:4">
      <c r="A2599" s="90">
        <v>91931</v>
      </c>
      <c r="B2599" s="157" t="s">
        <v>2513</v>
      </c>
      <c r="C2599" s="91" t="s">
        <v>32</v>
      </c>
      <c r="D2599" s="90">
        <v>5.49</v>
      </c>
    </row>
    <row r="2600" spans="1:4">
      <c r="A2600" s="90">
        <v>91932</v>
      </c>
      <c r="B2600" s="157" t="s">
        <v>2514</v>
      </c>
      <c r="C2600" s="91" t="s">
        <v>32</v>
      </c>
      <c r="D2600" s="90">
        <v>8.07</v>
      </c>
    </row>
    <row r="2601" spans="1:4">
      <c r="A2601" s="90">
        <v>91933</v>
      </c>
      <c r="B2601" s="157" t="s">
        <v>2515</v>
      </c>
      <c r="C2601" s="91" t="s">
        <v>32</v>
      </c>
      <c r="D2601" s="90">
        <v>8.57</v>
      </c>
    </row>
    <row r="2602" spans="1:4">
      <c r="A2602" s="90">
        <v>91934</v>
      </c>
      <c r="B2602" s="157" t="s">
        <v>2516</v>
      </c>
      <c r="C2602" s="91" t="s">
        <v>32</v>
      </c>
      <c r="D2602" s="90">
        <v>12.33</v>
      </c>
    </row>
    <row r="2603" spans="1:4">
      <c r="A2603" s="90">
        <v>91935</v>
      </c>
      <c r="B2603" s="157" t="s">
        <v>2517</v>
      </c>
      <c r="C2603" s="91" t="s">
        <v>32</v>
      </c>
      <c r="D2603" s="90">
        <v>13.06</v>
      </c>
    </row>
    <row r="2604" spans="1:4">
      <c r="A2604" s="90">
        <v>92979</v>
      </c>
      <c r="B2604" s="157" t="s">
        <v>2518</v>
      </c>
      <c r="C2604" s="91" t="s">
        <v>32</v>
      </c>
      <c r="D2604" s="90">
        <v>5.09</v>
      </c>
    </row>
    <row r="2605" spans="1:4">
      <c r="A2605" s="90">
        <v>92980</v>
      </c>
      <c r="B2605" s="157" t="s">
        <v>2519</v>
      </c>
      <c r="C2605" s="91" t="s">
        <v>32</v>
      </c>
      <c r="D2605" s="90">
        <v>5.52</v>
      </c>
    </row>
    <row r="2606" spans="1:4">
      <c r="A2606" s="90">
        <v>92981</v>
      </c>
      <c r="B2606" s="157" t="s">
        <v>2520</v>
      </c>
      <c r="C2606" s="91" t="s">
        <v>32</v>
      </c>
      <c r="D2606" s="90">
        <v>7.83</v>
      </c>
    </row>
    <row r="2607" spans="1:4">
      <c r="A2607" s="90">
        <v>92982</v>
      </c>
      <c r="B2607" s="157" t="s">
        <v>2521</v>
      </c>
      <c r="C2607" s="91" t="s">
        <v>32</v>
      </c>
      <c r="D2607" s="90">
        <v>8.4600000000000009</v>
      </c>
    </row>
    <row r="2608" spans="1:4">
      <c r="A2608" s="90">
        <v>92983</v>
      </c>
      <c r="B2608" s="157" t="s">
        <v>2522</v>
      </c>
      <c r="C2608" s="91" t="s">
        <v>32</v>
      </c>
      <c r="D2608" s="90">
        <v>13.82</v>
      </c>
    </row>
    <row r="2609" spans="1:4">
      <c r="A2609" s="90">
        <v>92984</v>
      </c>
      <c r="B2609" s="157" t="s">
        <v>2523</v>
      </c>
      <c r="C2609" s="91" t="s">
        <v>32</v>
      </c>
      <c r="D2609" s="90">
        <v>14.16</v>
      </c>
    </row>
    <row r="2610" spans="1:4">
      <c r="A2610" s="90">
        <v>92985</v>
      </c>
      <c r="B2610" s="157" t="s">
        <v>2524</v>
      </c>
      <c r="C2610" s="91" t="s">
        <v>32</v>
      </c>
      <c r="D2610" s="90">
        <v>18.510000000000002</v>
      </c>
    </row>
    <row r="2611" spans="1:4">
      <c r="A2611" s="90">
        <v>92986</v>
      </c>
      <c r="B2611" s="157" t="s">
        <v>2525</v>
      </c>
      <c r="C2611" s="91" t="s">
        <v>32</v>
      </c>
      <c r="D2611" s="90">
        <v>19.03</v>
      </c>
    </row>
    <row r="2612" spans="1:4">
      <c r="A2612" s="90">
        <v>92987</v>
      </c>
      <c r="B2612" s="157" t="s">
        <v>2526</v>
      </c>
      <c r="C2612" s="91" t="s">
        <v>32</v>
      </c>
      <c r="D2612" s="90">
        <v>26.49</v>
      </c>
    </row>
    <row r="2613" spans="1:4">
      <c r="A2613" s="90">
        <v>92988</v>
      </c>
      <c r="B2613" s="157" t="s">
        <v>2527</v>
      </c>
      <c r="C2613" s="91" t="s">
        <v>32</v>
      </c>
      <c r="D2613" s="90">
        <v>26.57</v>
      </c>
    </row>
    <row r="2614" spans="1:4">
      <c r="A2614" s="90">
        <v>92989</v>
      </c>
      <c r="B2614" s="157" t="s">
        <v>2528</v>
      </c>
      <c r="C2614" s="91" t="s">
        <v>32</v>
      </c>
      <c r="D2614" s="90">
        <v>36.71</v>
      </c>
    </row>
    <row r="2615" spans="1:4">
      <c r="A2615" s="90">
        <v>92990</v>
      </c>
      <c r="B2615" s="157" t="s">
        <v>2529</v>
      </c>
      <c r="C2615" s="91" t="s">
        <v>32</v>
      </c>
      <c r="D2615" s="90">
        <v>36.29</v>
      </c>
    </row>
    <row r="2616" spans="1:4">
      <c r="A2616" s="90">
        <v>92991</v>
      </c>
      <c r="B2616" s="157" t="s">
        <v>2530</v>
      </c>
      <c r="C2616" s="91" t="s">
        <v>32</v>
      </c>
      <c r="D2616" s="90">
        <v>47.8</v>
      </c>
    </row>
    <row r="2617" spans="1:4">
      <c r="A2617" s="90">
        <v>92992</v>
      </c>
      <c r="B2617" s="157" t="s">
        <v>2531</v>
      </c>
      <c r="C2617" s="91" t="s">
        <v>32</v>
      </c>
      <c r="D2617" s="90">
        <v>47.83</v>
      </c>
    </row>
    <row r="2618" spans="1:4">
      <c r="A2618" s="90">
        <v>92993</v>
      </c>
      <c r="B2618" s="157" t="s">
        <v>2532</v>
      </c>
      <c r="C2618" s="91" t="s">
        <v>32</v>
      </c>
      <c r="D2618" s="90">
        <v>61.2</v>
      </c>
    </row>
    <row r="2619" spans="1:4">
      <c r="A2619" s="90">
        <v>92994</v>
      </c>
      <c r="B2619" s="157" t="s">
        <v>2533</v>
      </c>
      <c r="C2619" s="91" t="s">
        <v>32</v>
      </c>
      <c r="D2619" s="90">
        <v>61.79</v>
      </c>
    </row>
    <row r="2620" spans="1:4">
      <c r="A2620" s="90">
        <v>92995</v>
      </c>
      <c r="B2620" s="157" t="s">
        <v>2534</v>
      </c>
      <c r="C2620" s="91" t="s">
        <v>32</v>
      </c>
      <c r="D2620" s="90">
        <v>76.05</v>
      </c>
    </row>
    <row r="2621" spans="1:4">
      <c r="A2621" s="90">
        <v>92996</v>
      </c>
      <c r="B2621" s="157" t="s">
        <v>2535</v>
      </c>
      <c r="C2621" s="91" t="s">
        <v>32</v>
      </c>
      <c r="D2621" s="90">
        <v>76.260000000000005</v>
      </c>
    </row>
    <row r="2622" spans="1:4">
      <c r="A2622" s="90">
        <v>92997</v>
      </c>
      <c r="B2622" s="157" t="s">
        <v>2536</v>
      </c>
      <c r="C2622" s="91" t="s">
        <v>32</v>
      </c>
      <c r="D2622" s="90">
        <v>92.36</v>
      </c>
    </row>
    <row r="2623" spans="1:4">
      <c r="A2623" s="90">
        <v>92998</v>
      </c>
      <c r="B2623" s="157" t="s">
        <v>2537</v>
      </c>
      <c r="C2623" s="91" t="s">
        <v>32</v>
      </c>
      <c r="D2623" s="90">
        <v>93.23</v>
      </c>
    </row>
    <row r="2624" spans="1:4">
      <c r="A2624" s="90">
        <v>92999</v>
      </c>
      <c r="B2624" s="157" t="s">
        <v>2538</v>
      </c>
      <c r="C2624" s="91" t="s">
        <v>32</v>
      </c>
      <c r="D2624" s="90">
        <v>121.51</v>
      </c>
    </row>
    <row r="2625" spans="1:4">
      <c r="A2625" s="90">
        <v>93000</v>
      </c>
      <c r="B2625" s="157" t="s">
        <v>2539</v>
      </c>
      <c r="C2625" s="91" t="s">
        <v>32</v>
      </c>
      <c r="D2625" s="90">
        <v>122.24</v>
      </c>
    </row>
    <row r="2626" spans="1:4">
      <c r="A2626" s="90">
        <v>93001</v>
      </c>
      <c r="B2626" s="157" t="s">
        <v>21795</v>
      </c>
      <c r="C2626" s="91" t="s">
        <v>32</v>
      </c>
      <c r="D2626" s="90">
        <v>148.33000000000001</v>
      </c>
    </row>
    <row r="2627" spans="1:4">
      <c r="A2627" s="90">
        <v>93002</v>
      </c>
      <c r="B2627" s="157" t="s">
        <v>2540</v>
      </c>
      <c r="C2627" s="91" t="s">
        <v>32</v>
      </c>
      <c r="D2627" s="90">
        <v>152.38999999999999</v>
      </c>
    </row>
    <row r="2628" spans="1:4">
      <c r="A2628" s="90">
        <v>83446</v>
      </c>
      <c r="B2628" s="157" t="s">
        <v>2541</v>
      </c>
      <c r="C2628" s="91" t="s">
        <v>243</v>
      </c>
      <c r="D2628" s="90">
        <v>132.94999999999999</v>
      </c>
    </row>
    <row r="2629" spans="1:4">
      <c r="A2629" s="90">
        <v>91936</v>
      </c>
      <c r="B2629" s="157" t="s">
        <v>2542</v>
      </c>
      <c r="C2629" s="91" t="s">
        <v>243</v>
      </c>
      <c r="D2629" s="90">
        <v>8.98</v>
      </c>
    </row>
    <row r="2630" spans="1:4">
      <c r="A2630" s="90">
        <v>91937</v>
      </c>
      <c r="B2630" s="157" t="s">
        <v>2543</v>
      </c>
      <c r="C2630" s="91" t="s">
        <v>243</v>
      </c>
      <c r="D2630" s="90">
        <v>7.65</v>
      </c>
    </row>
    <row r="2631" spans="1:4">
      <c r="A2631" s="90">
        <v>91939</v>
      </c>
      <c r="B2631" s="157" t="s">
        <v>2544</v>
      </c>
      <c r="C2631" s="91" t="s">
        <v>243</v>
      </c>
      <c r="D2631" s="90">
        <v>18.940000000000001</v>
      </c>
    </row>
    <row r="2632" spans="1:4">
      <c r="A2632" s="90">
        <v>91940</v>
      </c>
      <c r="B2632" s="157" t="s">
        <v>2545</v>
      </c>
      <c r="C2632" s="91" t="s">
        <v>243</v>
      </c>
      <c r="D2632" s="90">
        <v>10.050000000000001</v>
      </c>
    </row>
    <row r="2633" spans="1:4">
      <c r="A2633" s="90">
        <v>91941</v>
      </c>
      <c r="B2633" s="157" t="s">
        <v>2546</v>
      </c>
      <c r="C2633" s="91" t="s">
        <v>243</v>
      </c>
      <c r="D2633" s="90">
        <v>6.71</v>
      </c>
    </row>
    <row r="2634" spans="1:4">
      <c r="A2634" s="90">
        <v>91942</v>
      </c>
      <c r="B2634" s="157" t="s">
        <v>2547</v>
      </c>
      <c r="C2634" s="91" t="s">
        <v>243</v>
      </c>
      <c r="D2634" s="90">
        <v>23.21</v>
      </c>
    </row>
    <row r="2635" spans="1:4">
      <c r="A2635" s="90">
        <v>91943</v>
      </c>
      <c r="B2635" s="157" t="s">
        <v>2548</v>
      </c>
      <c r="C2635" s="91" t="s">
        <v>243</v>
      </c>
      <c r="D2635" s="90">
        <v>12.97</v>
      </c>
    </row>
    <row r="2636" spans="1:4">
      <c r="A2636" s="90">
        <v>91944</v>
      </c>
      <c r="B2636" s="157" t="s">
        <v>2549</v>
      </c>
      <c r="C2636" s="91" t="s">
        <v>243</v>
      </c>
      <c r="D2636" s="90">
        <v>9.15</v>
      </c>
    </row>
    <row r="2637" spans="1:4">
      <c r="A2637" s="90">
        <v>92865</v>
      </c>
      <c r="B2637" s="157" t="s">
        <v>2550</v>
      </c>
      <c r="C2637" s="91" t="s">
        <v>243</v>
      </c>
      <c r="D2637" s="90">
        <v>6.44</v>
      </c>
    </row>
    <row r="2638" spans="1:4">
      <c r="A2638" s="90">
        <v>92866</v>
      </c>
      <c r="B2638" s="157" t="s">
        <v>2551</v>
      </c>
      <c r="C2638" s="91" t="s">
        <v>243</v>
      </c>
      <c r="D2638" s="90">
        <v>5.58</v>
      </c>
    </row>
    <row r="2639" spans="1:4">
      <c r="A2639" s="90">
        <v>92867</v>
      </c>
      <c r="B2639" s="157" t="s">
        <v>2552</v>
      </c>
      <c r="C2639" s="91" t="s">
        <v>243</v>
      </c>
      <c r="D2639" s="90">
        <v>18.12</v>
      </c>
    </row>
    <row r="2640" spans="1:4">
      <c r="A2640" s="90">
        <v>92868</v>
      </c>
      <c r="B2640" s="157" t="s">
        <v>2553</v>
      </c>
      <c r="C2640" s="91" t="s">
        <v>243</v>
      </c>
      <c r="D2640" s="90">
        <v>9.23</v>
      </c>
    </row>
    <row r="2641" spans="1:4">
      <c r="A2641" s="90">
        <v>92869</v>
      </c>
      <c r="B2641" s="157" t="s">
        <v>2554</v>
      </c>
      <c r="C2641" s="91" t="s">
        <v>243</v>
      </c>
      <c r="D2641" s="90">
        <v>5.89</v>
      </c>
    </row>
    <row r="2642" spans="1:4">
      <c r="A2642" s="90">
        <v>92870</v>
      </c>
      <c r="B2642" s="157" t="s">
        <v>2555</v>
      </c>
      <c r="C2642" s="91" t="s">
        <v>243</v>
      </c>
      <c r="D2642" s="90">
        <v>21.67</v>
      </c>
    </row>
    <row r="2643" spans="1:4">
      <c r="A2643" s="90">
        <v>92871</v>
      </c>
      <c r="B2643" s="157" t="s">
        <v>2556</v>
      </c>
      <c r="C2643" s="91" t="s">
        <v>243</v>
      </c>
      <c r="D2643" s="90">
        <v>11.43</v>
      </c>
    </row>
    <row r="2644" spans="1:4">
      <c r="A2644" s="90">
        <v>92872</v>
      </c>
      <c r="B2644" s="157" t="s">
        <v>2557</v>
      </c>
      <c r="C2644" s="91" t="s">
        <v>243</v>
      </c>
      <c r="D2644" s="90">
        <v>7.61</v>
      </c>
    </row>
    <row r="2645" spans="1:4">
      <c r="A2645" s="90">
        <v>95777</v>
      </c>
      <c r="B2645" s="157" t="s">
        <v>2558</v>
      </c>
      <c r="C2645" s="91" t="s">
        <v>243</v>
      </c>
      <c r="D2645" s="90">
        <v>18.899999999999999</v>
      </c>
    </row>
    <row r="2646" spans="1:4">
      <c r="A2646" s="90">
        <v>95778</v>
      </c>
      <c r="B2646" s="157" t="s">
        <v>2559</v>
      </c>
      <c r="C2646" s="91" t="s">
        <v>243</v>
      </c>
      <c r="D2646" s="90">
        <v>19.350000000000001</v>
      </c>
    </row>
    <row r="2647" spans="1:4">
      <c r="A2647" s="90">
        <v>95779</v>
      </c>
      <c r="B2647" s="157" t="s">
        <v>2560</v>
      </c>
      <c r="C2647" s="91" t="s">
        <v>243</v>
      </c>
      <c r="D2647" s="90">
        <v>17.86</v>
      </c>
    </row>
    <row r="2648" spans="1:4">
      <c r="A2648" s="90">
        <v>95780</v>
      </c>
      <c r="B2648" s="157" t="s">
        <v>2561</v>
      </c>
      <c r="C2648" s="91" t="s">
        <v>243</v>
      </c>
      <c r="D2648" s="90">
        <v>21.42</v>
      </c>
    </row>
    <row r="2649" spans="1:4">
      <c r="A2649" s="90">
        <v>95781</v>
      </c>
      <c r="B2649" s="157" t="s">
        <v>2562</v>
      </c>
      <c r="C2649" s="91" t="s">
        <v>243</v>
      </c>
      <c r="D2649" s="90">
        <v>21.75</v>
      </c>
    </row>
    <row r="2650" spans="1:4">
      <c r="A2650" s="90">
        <v>95782</v>
      </c>
      <c r="B2650" s="157" t="s">
        <v>2563</v>
      </c>
      <c r="C2650" s="91" t="s">
        <v>243</v>
      </c>
      <c r="D2650" s="90">
        <v>22.62</v>
      </c>
    </row>
    <row r="2651" spans="1:4">
      <c r="A2651" s="90">
        <v>95785</v>
      </c>
      <c r="B2651" s="157" t="s">
        <v>2564</v>
      </c>
      <c r="C2651" s="91" t="s">
        <v>243</v>
      </c>
      <c r="D2651" s="90">
        <v>25.66</v>
      </c>
    </row>
    <row r="2652" spans="1:4">
      <c r="A2652" s="90">
        <v>95787</v>
      </c>
      <c r="B2652" s="157" t="s">
        <v>2565</v>
      </c>
      <c r="C2652" s="91" t="s">
        <v>243</v>
      </c>
      <c r="D2652" s="90">
        <v>19.16</v>
      </c>
    </row>
    <row r="2653" spans="1:4">
      <c r="A2653" s="90">
        <v>95789</v>
      </c>
      <c r="B2653" s="157" t="s">
        <v>2566</v>
      </c>
      <c r="C2653" s="91" t="s">
        <v>243</v>
      </c>
      <c r="D2653" s="90">
        <v>23.61</v>
      </c>
    </row>
    <row r="2654" spans="1:4">
      <c r="A2654" s="90">
        <v>95791</v>
      </c>
      <c r="B2654" s="157" t="s">
        <v>2567</v>
      </c>
      <c r="C2654" s="91" t="s">
        <v>243</v>
      </c>
      <c r="D2654" s="90">
        <v>30.22</v>
      </c>
    </row>
    <row r="2655" spans="1:4">
      <c r="A2655" s="90">
        <v>95795</v>
      </c>
      <c r="B2655" s="157" t="s">
        <v>2568</v>
      </c>
      <c r="C2655" s="91" t="s">
        <v>243</v>
      </c>
      <c r="D2655" s="90">
        <v>22.12</v>
      </c>
    </row>
    <row r="2656" spans="1:4">
      <c r="A2656" s="90">
        <v>95796</v>
      </c>
      <c r="B2656" s="157" t="s">
        <v>2569</v>
      </c>
      <c r="C2656" s="91" t="s">
        <v>243</v>
      </c>
      <c r="D2656" s="90">
        <v>27.77</v>
      </c>
    </row>
    <row r="2657" spans="1:4">
      <c r="A2657" s="90">
        <v>95797</v>
      </c>
      <c r="B2657" s="157" t="s">
        <v>2570</v>
      </c>
      <c r="C2657" s="91" t="s">
        <v>243</v>
      </c>
      <c r="D2657" s="90">
        <v>35.14</v>
      </c>
    </row>
    <row r="2658" spans="1:4">
      <c r="A2658" s="90">
        <v>95801</v>
      </c>
      <c r="B2658" s="157" t="s">
        <v>2571</v>
      </c>
      <c r="C2658" s="91" t="s">
        <v>243</v>
      </c>
      <c r="D2658" s="90">
        <v>26.5</v>
      </c>
    </row>
    <row r="2659" spans="1:4">
      <c r="A2659" s="90">
        <v>95802</v>
      </c>
      <c r="B2659" s="157" t="s">
        <v>2572</v>
      </c>
      <c r="C2659" s="91" t="s">
        <v>243</v>
      </c>
      <c r="D2659" s="90">
        <v>29.55</v>
      </c>
    </row>
    <row r="2660" spans="1:4">
      <c r="A2660" s="90">
        <v>95803</v>
      </c>
      <c r="B2660" s="157" t="s">
        <v>2573</v>
      </c>
      <c r="C2660" s="91" t="s">
        <v>243</v>
      </c>
      <c r="D2660" s="90">
        <v>38.96</v>
      </c>
    </row>
    <row r="2661" spans="1:4">
      <c r="A2661" s="90">
        <v>95804</v>
      </c>
      <c r="B2661" s="157" t="s">
        <v>2574</v>
      </c>
      <c r="C2661" s="91" t="s">
        <v>243</v>
      </c>
      <c r="D2661" s="90">
        <v>16.57</v>
      </c>
    </row>
    <row r="2662" spans="1:4">
      <c r="A2662" s="90">
        <v>95805</v>
      </c>
      <c r="B2662" s="157" t="s">
        <v>2575</v>
      </c>
      <c r="C2662" s="91" t="s">
        <v>243</v>
      </c>
      <c r="D2662" s="90">
        <v>16.73</v>
      </c>
    </row>
    <row r="2663" spans="1:4">
      <c r="A2663" s="90">
        <v>95806</v>
      </c>
      <c r="B2663" s="157" t="s">
        <v>2576</v>
      </c>
      <c r="C2663" s="91" t="s">
        <v>243</v>
      </c>
      <c r="D2663" s="90">
        <v>17.27</v>
      </c>
    </row>
    <row r="2664" spans="1:4">
      <c r="A2664" s="90">
        <v>95807</v>
      </c>
      <c r="B2664" s="157" t="s">
        <v>2577</v>
      </c>
      <c r="C2664" s="91" t="s">
        <v>243</v>
      </c>
      <c r="D2664" s="90">
        <v>19.05</v>
      </c>
    </row>
    <row r="2665" spans="1:4">
      <c r="A2665" s="90">
        <v>95808</v>
      </c>
      <c r="B2665" s="157" t="s">
        <v>2578</v>
      </c>
      <c r="C2665" s="91" t="s">
        <v>243</v>
      </c>
      <c r="D2665" s="90">
        <v>19.510000000000002</v>
      </c>
    </row>
    <row r="2666" spans="1:4">
      <c r="A2666" s="90">
        <v>95809</v>
      </c>
      <c r="B2666" s="157" t="s">
        <v>2579</v>
      </c>
      <c r="C2666" s="91" t="s">
        <v>243</v>
      </c>
      <c r="D2666" s="90">
        <v>21.43</v>
      </c>
    </row>
    <row r="2667" spans="1:4">
      <c r="A2667" s="90">
        <v>95810</v>
      </c>
      <c r="B2667" s="157" t="s">
        <v>2580</v>
      </c>
      <c r="C2667" s="91" t="s">
        <v>243</v>
      </c>
      <c r="D2667" s="90">
        <v>10.37</v>
      </c>
    </row>
    <row r="2668" spans="1:4">
      <c r="A2668" s="90">
        <v>95811</v>
      </c>
      <c r="B2668" s="157" t="s">
        <v>2581</v>
      </c>
      <c r="C2668" s="91" t="s">
        <v>243</v>
      </c>
      <c r="D2668" s="90">
        <v>10.83</v>
      </c>
    </row>
    <row r="2669" spans="1:4">
      <c r="A2669" s="90">
        <v>95812</v>
      </c>
      <c r="B2669" s="157" t="s">
        <v>2582</v>
      </c>
      <c r="C2669" s="91" t="s">
        <v>243</v>
      </c>
      <c r="D2669" s="90">
        <v>12.75</v>
      </c>
    </row>
    <row r="2670" spans="1:4">
      <c r="A2670" s="90">
        <v>95813</v>
      </c>
      <c r="B2670" s="157" t="s">
        <v>2583</v>
      </c>
      <c r="C2670" s="91" t="s">
        <v>243</v>
      </c>
      <c r="D2670" s="90">
        <v>12.49</v>
      </c>
    </row>
    <row r="2671" spans="1:4">
      <c r="A2671" s="90">
        <v>95814</v>
      </c>
      <c r="B2671" s="157" t="s">
        <v>2584</v>
      </c>
      <c r="C2671" s="91" t="s">
        <v>243</v>
      </c>
      <c r="D2671" s="90">
        <v>13.19</v>
      </c>
    </row>
    <row r="2672" spans="1:4">
      <c r="A2672" s="90">
        <v>95815</v>
      </c>
      <c r="B2672" s="157" t="s">
        <v>2585</v>
      </c>
      <c r="C2672" s="91" t="s">
        <v>243</v>
      </c>
      <c r="D2672" s="90">
        <v>16.87</v>
      </c>
    </row>
    <row r="2673" spans="1:4">
      <c r="A2673" s="90">
        <v>95816</v>
      </c>
      <c r="B2673" s="157" t="s">
        <v>2586</v>
      </c>
      <c r="C2673" s="91" t="s">
        <v>243</v>
      </c>
      <c r="D2673" s="90">
        <v>23.48</v>
      </c>
    </row>
    <row r="2674" spans="1:4">
      <c r="A2674" s="90">
        <v>95817</v>
      </c>
      <c r="B2674" s="157" t="s">
        <v>2587</v>
      </c>
      <c r="C2674" s="91" t="s">
        <v>243</v>
      </c>
      <c r="D2674" s="90">
        <v>24.08</v>
      </c>
    </row>
    <row r="2675" spans="1:4">
      <c r="A2675" s="90">
        <v>95818</v>
      </c>
      <c r="B2675" s="157" t="s">
        <v>2588</v>
      </c>
      <c r="C2675" s="91" t="s">
        <v>243</v>
      </c>
      <c r="D2675" s="90">
        <v>29.05</v>
      </c>
    </row>
    <row r="2676" spans="1:4">
      <c r="A2676" s="90">
        <v>97886</v>
      </c>
      <c r="B2676" s="157" t="s">
        <v>23088</v>
      </c>
      <c r="C2676" s="91" t="s">
        <v>243</v>
      </c>
      <c r="D2676" s="90">
        <v>108.86</v>
      </c>
    </row>
    <row r="2677" spans="1:4">
      <c r="A2677" s="90">
        <v>97887</v>
      </c>
      <c r="B2677" s="157" t="s">
        <v>23089</v>
      </c>
      <c r="C2677" s="91" t="s">
        <v>243</v>
      </c>
      <c r="D2677" s="90">
        <v>171.56</v>
      </c>
    </row>
    <row r="2678" spans="1:4">
      <c r="A2678" s="90">
        <v>97888</v>
      </c>
      <c r="B2678" s="157" t="s">
        <v>23090</v>
      </c>
      <c r="C2678" s="91" t="s">
        <v>243</v>
      </c>
      <c r="D2678" s="90">
        <v>330.15</v>
      </c>
    </row>
    <row r="2679" spans="1:4">
      <c r="A2679" s="90">
        <v>97889</v>
      </c>
      <c r="B2679" s="157" t="s">
        <v>23091</v>
      </c>
      <c r="C2679" s="91" t="s">
        <v>243</v>
      </c>
      <c r="D2679" s="90">
        <v>443.11</v>
      </c>
    </row>
    <row r="2680" spans="1:4">
      <c r="A2680" s="90">
        <v>97890</v>
      </c>
      <c r="B2680" s="157" t="s">
        <v>23092</v>
      </c>
      <c r="C2680" s="91" t="s">
        <v>243</v>
      </c>
      <c r="D2680" s="90">
        <v>505.95</v>
      </c>
    </row>
    <row r="2681" spans="1:4">
      <c r="A2681" s="90">
        <v>97891</v>
      </c>
      <c r="B2681" s="157" t="s">
        <v>23093</v>
      </c>
      <c r="C2681" s="91" t="s">
        <v>243</v>
      </c>
      <c r="D2681" s="90">
        <v>129.75</v>
      </c>
    </row>
    <row r="2682" spans="1:4">
      <c r="A2682" s="90">
        <v>97892</v>
      </c>
      <c r="B2682" s="157" t="s">
        <v>23094</v>
      </c>
      <c r="C2682" s="91" t="s">
        <v>243</v>
      </c>
      <c r="D2682" s="90">
        <v>241.74</v>
      </c>
    </row>
    <row r="2683" spans="1:4">
      <c r="A2683" s="90">
        <v>97893</v>
      </c>
      <c r="B2683" s="157" t="s">
        <v>23095</v>
      </c>
      <c r="C2683" s="91" t="s">
        <v>243</v>
      </c>
      <c r="D2683" s="90">
        <v>330.36</v>
      </c>
    </row>
    <row r="2684" spans="1:4">
      <c r="A2684" s="90">
        <v>97894</v>
      </c>
      <c r="B2684" s="157" t="s">
        <v>23096</v>
      </c>
      <c r="C2684" s="91" t="s">
        <v>243</v>
      </c>
      <c r="D2684" s="90">
        <v>369.32</v>
      </c>
    </row>
    <row r="2685" spans="1:4">
      <c r="A2685" s="90">
        <v>68066</v>
      </c>
      <c r="B2685" s="157" t="s">
        <v>2589</v>
      </c>
      <c r="C2685" s="91" t="s">
        <v>243</v>
      </c>
      <c r="D2685" s="90">
        <v>97.09</v>
      </c>
    </row>
    <row r="2686" spans="1:4">
      <c r="A2686" s="90">
        <v>72319</v>
      </c>
      <c r="B2686" s="157" t="s">
        <v>2590</v>
      </c>
      <c r="C2686" s="91" t="s">
        <v>243</v>
      </c>
      <c r="D2686" s="160">
        <v>4848.54</v>
      </c>
    </row>
    <row r="2687" spans="1:4">
      <c r="A2687" s="90">
        <v>72341</v>
      </c>
      <c r="B2687" s="157" t="s">
        <v>2591</v>
      </c>
      <c r="C2687" s="91" t="s">
        <v>243</v>
      </c>
      <c r="D2687" s="90">
        <v>256.33999999999997</v>
      </c>
    </row>
    <row r="2688" spans="1:4">
      <c r="A2688" s="90">
        <v>72343</v>
      </c>
      <c r="B2688" s="157" t="s">
        <v>2592</v>
      </c>
      <c r="C2688" s="91" t="s">
        <v>243</v>
      </c>
      <c r="D2688" s="90">
        <v>306.14</v>
      </c>
    </row>
    <row r="2689" spans="1:4">
      <c r="A2689" s="90">
        <v>72344</v>
      </c>
      <c r="B2689" s="157" t="s">
        <v>2593</v>
      </c>
      <c r="C2689" s="91" t="s">
        <v>243</v>
      </c>
      <c r="D2689" s="90">
        <v>516.69000000000005</v>
      </c>
    </row>
    <row r="2690" spans="1:4">
      <c r="A2690" s="90">
        <v>72345</v>
      </c>
      <c r="B2690" s="157" t="s">
        <v>2594</v>
      </c>
      <c r="C2690" s="91" t="s">
        <v>243</v>
      </c>
      <c r="D2690" s="160">
        <v>1611.07</v>
      </c>
    </row>
    <row r="2691" spans="1:4">
      <c r="A2691" s="159" t="s">
        <v>369</v>
      </c>
      <c r="B2691" s="157" t="s">
        <v>2595</v>
      </c>
      <c r="C2691" s="91" t="s">
        <v>243</v>
      </c>
      <c r="D2691" s="90">
        <v>14.13</v>
      </c>
    </row>
    <row r="2692" spans="1:4">
      <c r="A2692" s="159" t="s">
        <v>370</v>
      </c>
      <c r="B2692" s="157" t="s">
        <v>2596</v>
      </c>
      <c r="C2692" s="91" t="s">
        <v>243</v>
      </c>
      <c r="D2692" s="90">
        <v>22.13</v>
      </c>
    </row>
    <row r="2693" spans="1:4">
      <c r="A2693" s="159" t="s">
        <v>371</v>
      </c>
      <c r="B2693" s="157" t="s">
        <v>2597</v>
      </c>
      <c r="C2693" s="91" t="s">
        <v>243</v>
      </c>
      <c r="D2693" s="90">
        <v>66.34</v>
      </c>
    </row>
    <row r="2694" spans="1:4">
      <c r="A2694" s="159" t="s">
        <v>372</v>
      </c>
      <c r="B2694" s="157" t="s">
        <v>2598</v>
      </c>
      <c r="C2694" s="91" t="s">
        <v>243</v>
      </c>
      <c r="D2694" s="90">
        <v>92.35</v>
      </c>
    </row>
    <row r="2695" spans="1:4">
      <c r="A2695" s="159" t="s">
        <v>373</v>
      </c>
      <c r="B2695" s="157" t="s">
        <v>2599</v>
      </c>
      <c r="C2695" s="91" t="s">
        <v>243</v>
      </c>
      <c r="D2695" s="90">
        <v>124.76</v>
      </c>
    </row>
    <row r="2696" spans="1:4">
      <c r="A2696" s="159" t="s">
        <v>374</v>
      </c>
      <c r="B2696" s="157" t="s">
        <v>2600</v>
      </c>
      <c r="C2696" s="91" t="s">
        <v>243</v>
      </c>
      <c r="D2696" s="90">
        <v>362.38</v>
      </c>
    </row>
    <row r="2697" spans="1:4">
      <c r="A2697" s="159" t="s">
        <v>375</v>
      </c>
      <c r="B2697" s="157" t="s">
        <v>2601</v>
      </c>
      <c r="C2697" s="91" t="s">
        <v>243</v>
      </c>
      <c r="D2697" s="90">
        <v>944.4</v>
      </c>
    </row>
    <row r="2698" spans="1:4">
      <c r="A2698" s="159" t="s">
        <v>376</v>
      </c>
      <c r="B2698" s="157" t="s">
        <v>2602</v>
      </c>
      <c r="C2698" s="91" t="s">
        <v>243</v>
      </c>
      <c r="D2698" s="160">
        <v>1292.3800000000001</v>
      </c>
    </row>
    <row r="2699" spans="1:4">
      <c r="A2699" s="159" t="s">
        <v>377</v>
      </c>
      <c r="B2699" s="157" t="s">
        <v>2603</v>
      </c>
      <c r="C2699" s="91" t="s">
        <v>243</v>
      </c>
      <c r="D2699" s="160">
        <v>2120.09</v>
      </c>
    </row>
    <row r="2700" spans="1:4">
      <c r="A2700" s="159" t="s">
        <v>378</v>
      </c>
      <c r="B2700" s="157" t="s">
        <v>2604</v>
      </c>
      <c r="C2700" s="91" t="s">
        <v>243</v>
      </c>
      <c r="D2700" s="90">
        <v>569.21</v>
      </c>
    </row>
    <row r="2701" spans="1:4">
      <c r="A2701" s="159" t="s">
        <v>379</v>
      </c>
      <c r="B2701" s="157" t="s">
        <v>2605</v>
      </c>
      <c r="C2701" s="91" t="s">
        <v>243</v>
      </c>
      <c r="D2701" s="90">
        <v>49</v>
      </c>
    </row>
    <row r="2702" spans="1:4">
      <c r="A2702" s="159" t="s">
        <v>380</v>
      </c>
      <c r="B2702" s="157" t="s">
        <v>2606</v>
      </c>
      <c r="C2702" s="91" t="s">
        <v>243</v>
      </c>
      <c r="D2702" s="90">
        <v>289.06</v>
      </c>
    </row>
    <row r="2703" spans="1:4">
      <c r="A2703" s="159" t="s">
        <v>381</v>
      </c>
      <c r="B2703" s="157" t="s">
        <v>2607</v>
      </c>
      <c r="C2703" s="91" t="s">
        <v>243</v>
      </c>
      <c r="D2703" s="90">
        <v>336.22</v>
      </c>
    </row>
    <row r="2704" spans="1:4">
      <c r="A2704" s="159" t="s">
        <v>382</v>
      </c>
      <c r="B2704" s="157" t="s">
        <v>2608</v>
      </c>
      <c r="C2704" s="91" t="s">
        <v>243</v>
      </c>
      <c r="D2704" s="90">
        <v>635.41999999999996</v>
      </c>
    </row>
    <row r="2705" spans="1:4">
      <c r="A2705" s="159" t="s">
        <v>383</v>
      </c>
      <c r="B2705" s="157" t="s">
        <v>2609</v>
      </c>
      <c r="C2705" s="91" t="s">
        <v>243</v>
      </c>
      <c r="D2705" s="90">
        <v>536.75</v>
      </c>
    </row>
    <row r="2706" spans="1:4">
      <c r="A2706" s="159" t="s">
        <v>384</v>
      </c>
      <c r="B2706" s="157" t="s">
        <v>2610</v>
      </c>
      <c r="C2706" s="91" t="s">
        <v>243</v>
      </c>
      <c r="D2706" s="90">
        <v>796.91</v>
      </c>
    </row>
    <row r="2707" spans="1:4">
      <c r="A2707" s="90">
        <v>83463</v>
      </c>
      <c r="B2707" s="157" t="s">
        <v>2611</v>
      </c>
      <c r="C2707" s="91" t="s">
        <v>243</v>
      </c>
      <c r="D2707" s="90">
        <v>213.8</v>
      </c>
    </row>
    <row r="2708" spans="1:4">
      <c r="A2708" s="90">
        <v>84402</v>
      </c>
      <c r="B2708" s="157" t="s">
        <v>2612</v>
      </c>
      <c r="C2708" s="91" t="s">
        <v>243</v>
      </c>
      <c r="D2708" s="90">
        <v>55.12</v>
      </c>
    </row>
    <row r="2709" spans="1:4">
      <c r="A2709" s="90">
        <v>93653</v>
      </c>
      <c r="B2709" s="157" t="s">
        <v>2613</v>
      </c>
      <c r="C2709" s="91" t="s">
        <v>243</v>
      </c>
      <c r="D2709" s="90">
        <v>10.86</v>
      </c>
    </row>
    <row r="2710" spans="1:4">
      <c r="A2710" s="90">
        <v>93654</v>
      </c>
      <c r="B2710" s="157" t="s">
        <v>2614</v>
      </c>
      <c r="C2710" s="91" t="s">
        <v>243</v>
      </c>
      <c r="D2710" s="90">
        <v>11.29</v>
      </c>
    </row>
    <row r="2711" spans="1:4">
      <c r="A2711" s="90">
        <v>93655</v>
      </c>
      <c r="B2711" s="157" t="s">
        <v>2615</v>
      </c>
      <c r="C2711" s="91" t="s">
        <v>243</v>
      </c>
      <c r="D2711" s="90">
        <v>12.06</v>
      </c>
    </row>
    <row r="2712" spans="1:4">
      <c r="A2712" s="90">
        <v>93656</v>
      </c>
      <c r="B2712" s="157" t="s">
        <v>2616</v>
      </c>
      <c r="C2712" s="91" t="s">
        <v>243</v>
      </c>
      <c r="D2712" s="90">
        <v>12.06</v>
      </c>
    </row>
    <row r="2713" spans="1:4">
      <c r="A2713" s="90">
        <v>93657</v>
      </c>
      <c r="B2713" s="157" t="s">
        <v>2617</v>
      </c>
      <c r="C2713" s="91" t="s">
        <v>243</v>
      </c>
      <c r="D2713" s="90">
        <v>13.02</v>
      </c>
    </row>
    <row r="2714" spans="1:4">
      <c r="A2714" s="90">
        <v>93658</v>
      </c>
      <c r="B2714" s="157" t="s">
        <v>2618</v>
      </c>
      <c r="C2714" s="91" t="s">
        <v>243</v>
      </c>
      <c r="D2714" s="90">
        <v>18.940000000000001</v>
      </c>
    </row>
    <row r="2715" spans="1:4">
      <c r="A2715" s="90">
        <v>93659</v>
      </c>
      <c r="B2715" s="157" t="s">
        <v>2619</v>
      </c>
      <c r="C2715" s="91" t="s">
        <v>243</v>
      </c>
      <c r="D2715" s="90">
        <v>20.9</v>
      </c>
    </row>
    <row r="2716" spans="1:4">
      <c r="A2716" s="90">
        <v>93660</v>
      </c>
      <c r="B2716" s="157" t="s">
        <v>2620</v>
      </c>
      <c r="C2716" s="91" t="s">
        <v>243</v>
      </c>
      <c r="D2716" s="90">
        <v>55.76</v>
      </c>
    </row>
    <row r="2717" spans="1:4">
      <c r="A2717" s="90">
        <v>93661</v>
      </c>
      <c r="B2717" s="157" t="s">
        <v>2621</v>
      </c>
      <c r="C2717" s="91" t="s">
        <v>243</v>
      </c>
      <c r="D2717" s="90">
        <v>56.59</v>
      </c>
    </row>
    <row r="2718" spans="1:4">
      <c r="A2718" s="90">
        <v>93662</v>
      </c>
      <c r="B2718" s="157" t="s">
        <v>2622</v>
      </c>
      <c r="C2718" s="91" t="s">
        <v>243</v>
      </c>
      <c r="D2718" s="90">
        <v>58.18</v>
      </c>
    </row>
    <row r="2719" spans="1:4">
      <c r="A2719" s="90">
        <v>93663</v>
      </c>
      <c r="B2719" s="157" t="s">
        <v>2623</v>
      </c>
      <c r="C2719" s="91" t="s">
        <v>243</v>
      </c>
      <c r="D2719" s="90">
        <v>58.18</v>
      </c>
    </row>
    <row r="2720" spans="1:4">
      <c r="A2720" s="90">
        <v>93664</v>
      </c>
      <c r="B2720" s="157" t="s">
        <v>2624</v>
      </c>
      <c r="C2720" s="91" t="s">
        <v>243</v>
      </c>
      <c r="D2720" s="90">
        <v>60.09</v>
      </c>
    </row>
    <row r="2721" spans="1:4">
      <c r="A2721" s="90">
        <v>93665</v>
      </c>
      <c r="B2721" s="157" t="s">
        <v>2625</v>
      </c>
      <c r="C2721" s="91" t="s">
        <v>243</v>
      </c>
      <c r="D2721" s="90">
        <v>62.33</v>
      </c>
    </row>
    <row r="2722" spans="1:4">
      <c r="A2722" s="90">
        <v>93666</v>
      </c>
      <c r="B2722" s="157" t="s">
        <v>2626</v>
      </c>
      <c r="C2722" s="91" t="s">
        <v>243</v>
      </c>
      <c r="D2722" s="90">
        <v>66.239999999999995</v>
      </c>
    </row>
    <row r="2723" spans="1:4">
      <c r="A2723" s="90">
        <v>93667</v>
      </c>
      <c r="B2723" s="157" t="s">
        <v>2627</v>
      </c>
      <c r="C2723" s="91" t="s">
        <v>243</v>
      </c>
      <c r="D2723" s="90">
        <v>69.290000000000006</v>
      </c>
    </row>
    <row r="2724" spans="1:4">
      <c r="A2724" s="90">
        <v>93668</v>
      </c>
      <c r="B2724" s="157" t="s">
        <v>2628</v>
      </c>
      <c r="C2724" s="91" t="s">
        <v>243</v>
      </c>
      <c r="D2724" s="90">
        <v>70.540000000000006</v>
      </c>
    </row>
    <row r="2725" spans="1:4">
      <c r="A2725" s="90">
        <v>93669</v>
      </c>
      <c r="B2725" s="157" t="s">
        <v>2629</v>
      </c>
      <c r="C2725" s="91" t="s">
        <v>243</v>
      </c>
      <c r="D2725" s="90">
        <v>72.91</v>
      </c>
    </row>
    <row r="2726" spans="1:4">
      <c r="A2726" s="90">
        <v>93670</v>
      </c>
      <c r="B2726" s="157" t="s">
        <v>2630</v>
      </c>
      <c r="C2726" s="91" t="s">
        <v>243</v>
      </c>
      <c r="D2726" s="90">
        <v>72.91</v>
      </c>
    </row>
    <row r="2727" spans="1:4">
      <c r="A2727" s="90">
        <v>93671</v>
      </c>
      <c r="B2727" s="157" t="s">
        <v>2631</v>
      </c>
      <c r="C2727" s="91" t="s">
        <v>243</v>
      </c>
      <c r="D2727" s="90">
        <v>75.77</v>
      </c>
    </row>
    <row r="2728" spans="1:4">
      <c r="A2728" s="90">
        <v>93672</v>
      </c>
      <c r="B2728" s="157" t="s">
        <v>2632</v>
      </c>
      <c r="C2728" s="91" t="s">
        <v>243</v>
      </c>
      <c r="D2728" s="90">
        <v>80.36</v>
      </c>
    </row>
    <row r="2729" spans="1:4">
      <c r="A2729" s="90">
        <v>93673</v>
      </c>
      <c r="B2729" s="157" t="s">
        <v>2633</v>
      </c>
      <c r="C2729" s="91" t="s">
        <v>243</v>
      </c>
      <c r="D2729" s="90">
        <v>86.23</v>
      </c>
    </row>
    <row r="2730" spans="1:4">
      <c r="A2730" s="90">
        <v>72339</v>
      </c>
      <c r="B2730" s="157" t="s">
        <v>2634</v>
      </c>
      <c r="C2730" s="91" t="s">
        <v>243</v>
      </c>
      <c r="D2730" s="90">
        <v>43.05</v>
      </c>
    </row>
    <row r="2731" spans="1:4">
      <c r="A2731" s="90">
        <v>83403</v>
      </c>
      <c r="B2731" s="157" t="s">
        <v>2635</v>
      </c>
      <c r="C2731" s="91" t="s">
        <v>243</v>
      </c>
      <c r="D2731" s="90">
        <v>14.02</v>
      </c>
    </row>
    <row r="2732" spans="1:4">
      <c r="A2732" s="90">
        <v>83465</v>
      </c>
      <c r="B2732" s="157" t="s">
        <v>2636</v>
      </c>
      <c r="C2732" s="91" t="s">
        <v>243</v>
      </c>
      <c r="D2732" s="90">
        <v>36.090000000000003</v>
      </c>
    </row>
    <row r="2733" spans="1:4">
      <c r="A2733" s="90">
        <v>91945</v>
      </c>
      <c r="B2733" s="157" t="s">
        <v>2637</v>
      </c>
      <c r="C2733" s="91" t="s">
        <v>243</v>
      </c>
      <c r="D2733" s="90">
        <v>6.3</v>
      </c>
    </row>
    <row r="2734" spans="1:4">
      <c r="A2734" s="90">
        <v>91946</v>
      </c>
      <c r="B2734" s="157" t="s">
        <v>2638</v>
      </c>
      <c r="C2734" s="91" t="s">
        <v>243</v>
      </c>
      <c r="D2734" s="90">
        <v>5.23</v>
      </c>
    </row>
    <row r="2735" spans="1:4">
      <c r="A2735" s="90">
        <v>91947</v>
      </c>
      <c r="B2735" s="157" t="s">
        <v>2639</v>
      </c>
      <c r="C2735" s="91" t="s">
        <v>243</v>
      </c>
      <c r="D2735" s="90">
        <v>4.5599999999999996</v>
      </c>
    </row>
    <row r="2736" spans="1:4">
      <c r="A2736" s="90">
        <v>91949</v>
      </c>
      <c r="B2736" s="157" t="s">
        <v>2640</v>
      </c>
      <c r="C2736" s="91" t="s">
        <v>243</v>
      </c>
      <c r="D2736" s="90">
        <v>9.57</v>
      </c>
    </row>
    <row r="2737" spans="1:4">
      <c r="A2737" s="90">
        <v>91950</v>
      </c>
      <c r="B2737" s="157" t="s">
        <v>2641</v>
      </c>
      <c r="C2737" s="91" t="s">
        <v>243</v>
      </c>
      <c r="D2737" s="90">
        <v>8.27</v>
      </c>
    </row>
    <row r="2738" spans="1:4">
      <c r="A2738" s="90">
        <v>91951</v>
      </c>
      <c r="B2738" s="157" t="s">
        <v>2642</v>
      </c>
      <c r="C2738" s="91" t="s">
        <v>243</v>
      </c>
      <c r="D2738" s="90">
        <v>7.5</v>
      </c>
    </row>
    <row r="2739" spans="1:4">
      <c r="A2739" s="90">
        <v>91952</v>
      </c>
      <c r="B2739" s="157" t="s">
        <v>2643</v>
      </c>
      <c r="C2739" s="91" t="s">
        <v>243</v>
      </c>
      <c r="D2739" s="90">
        <v>11.91</v>
      </c>
    </row>
    <row r="2740" spans="1:4">
      <c r="A2740" s="90">
        <v>91953</v>
      </c>
      <c r="B2740" s="157" t="s">
        <v>2644</v>
      </c>
      <c r="C2740" s="91" t="s">
        <v>243</v>
      </c>
      <c r="D2740" s="90">
        <v>17.14</v>
      </c>
    </row>
    <row r="2741" spans="1:4">
      <c r="A2741" s="90">
        <v>91954</v>
      </c>
      <c r="B2741" s="157" t="s">
        <v>2645</v>
      </c>
      <c r="C2741" s="91" t="s">
        <v>243</v>
      </c>
      <c r="D2741" s="90">
        <v>16.010000000000002</v>
      </c>
    </row>
    <row r="2742" spans="1:4">
      <c r="A2742" s="90">
        <v>91955</v>
      </c>
      <c r="B2742" s="157" t="s">
        <v>2646</v>
      </c>
      <c r="C2742" s="91" t="s">
        <v>243</v>
      </c>
      <c r="D2742" s="90">
        <v>21.24</v>
      </c>
    </row>
    <row r="2743" spans="1:4">
      <c r="A2743" s="90">
        <v>91956</v>
      </c>
      <c r="B2743" s="157" t="s">
        <v>2647</v>
      </c>
      <c r="C2743" s="91" t="s">
        <v>243</v>
      </c>
      <c r="D2743" s="90">
        <v>25.94</v>
      </c>
    </row>
    <row r="2744" spans="1:4">
      <c r="A2744" s="90">
        <v>91957</v>
      </c>
      <c r="B2744" s="157" t="s">
        <v>2648</v>
      </c>
      <c r="C2744" s="91" t="s">
        <v>243</v>
      </c>
      <c r="D2744" s="90">
        <v>31.17</v>
      </c>
    </row>
    <row r="2745" spans="1:4">
      <c r="A2745" s="90">
        <v>91958</v>
      </c>
      <c r="B2745" s="157" t="s">
        <v>2649</v>
      </c>
      <c r="C2745" s="91" t="s">
        <v>243</v>
      </c>
      <c r="D2745" s="90">
        <v>21.88</v>
      </c>
    </row>
    <row r="2746" spans="1:4">
      <c r="A2746" s="90">
        <v>91959</v>
      </c>
      <c r="B2746" s="157" t="s">
        <v>2650</v>
      </c>
      <c r="C2746" s="91" t="s">
        <v>243</v>
      </c>
      <c r="D2746" s="90">
        <v>27.11</v>
      </c>
    </row>
    <row r="2747" spans="1:4">
      <c r="A2747" s="90">
        <v>91960</v>
      </c>
      <c r="B2747" s="157" t="s">
        <v>2651</v>
      </c>
      <c r="C2747" s="91" t="s">
        <v>243</v>
      </c>
      <c r="D2747" s="90">
        <v>30.04</v>
      </c>
    </row>
    <row r="2748" spans="1:4">
      <c r="A2748" s="90">
        <v>91961</v>
      </c>
      <c r="B2748" s="157" t="s">
        <v>2652</v>
      </c>
      <c r="C2748" s="91" t="s">
        <v>243</v>
      </c>
      <c r="D2748" s="90">
        <v>35.270000000000003</v>
      </c>
    </row>
    <row r="2749" spans="1:4">
      <c r="A2749" s="90">
        <v>91962</v>
      </c>
      <c r="B2749" s="157" t="s">
        <v>2653</v>
      </c>
      <c r="C2749" s="91" t="s">
        <v>243</v>
      </c>
      <c r="D2749" s="90">
        <v>40</v>
      </c>
    </row>
    <row r="2750" spans="1:4">
      <c r="A2750" s="90">
        <v>91963</v>
      </c>
      <c r="B2750" s="157" t="s">
        <v>2654</v>
      </c>
      <c r="C2750" s="91" t="s">
        <v>243</v>
      </c>
      <c r="D2750" s="90">
        <v>45.23</v>
      </c>
    </row>
    <row r="2751" spans="1:4">
      <c r="A2751" s="90">
        <v>91964</v>
      </c>
      <c r="B2751" s="157" t="s">
        <v>2655</v>
      </c>
      <c r="C2751" s="91" t="s">
        <v>243</v>
      </c>
      <c r="D2751" s="90">
        <v>35.909999999999997</v>
      </c>
    </row>
    <row r="2752" spans="1:4">
      <c r="A2752" s="90">
        <v>91965</v>
      </c>
      <c r="B2752" s="157" t="s">
        <v>2656</v>
      </c>
      <c r="C2752" s="91" t="s">
        <v>243</v>
      </c>
      <c r="D2752" s="90">
        <v>41.14</v>
      </c>
    </row>
    <row r="2753" spans="1:4">
      <c r="A2753" s="90">
        <v>91966</v>
      </c>
      <c r="B2753" s="157" t="s">
        <v>2657</v>
      </c>
      <c r="C2753" s="91" t="s">
        <v>243</v>
      </c>
      <c r="D2753" s="90">
        <v>31.85</v>
      </c>
    </row>
    <row r="2754" spans="1:4">
      <c r="A2754" s="90">
        <v>91967</v>
      </c>
      <c r="B2754" s="157" t="s">
        <v>2658</v>
      </c>
      <c r="C2754" s="91" t="s">
        <v>243</v>
      </c>
      <c r="D2754" s="90">
        <v>37.08</v>
      </c>
    </row>
    <row r="2755" spans="1:4">
      <c r="A2755" s="90">
        <v>91968</v>
      </c>
      <c r="B2755" s="157" t="s">
        <v>2659</v>
      </c>
      <c r="C2755" s="91" t="s">
        <v>243</v>
      </c>
      <c r="D2755" s="90">
        <v>44.06</v>
      </c>
    </row>
    <row r="2756" spans="1:4">
      <c r="A2756" s="90">
        <v>91969</v>
      </c>
      <c r="B2756" s="157" t="s">
        <v>2660</v>
      </c>
      <c r="C2756" s="91" t="s">
        <v>243</v>
      </c>
      <c r="D2756" s="90">
        <v>49.29</v>
      </c>
    </row>
    <row r="2757" spans="1:4">
      <c r="A2757" s="90">
        <v>91970</v>
      </c>
      <c r="B2757" s="157" t="s">
        <v>2661</v>
      </c>
      <c r="C2757" s="91" t="s">
        <v>243</v>
      </c>
      <c r="D2757" s="90">
        <v>46.1</v>
      </c>
    </row>
    <row r="2758" spans="1:4">
      <c r="A2758" s="90">
        <v>91971</v>
      </c>
      <c r="B2758" s="157" t="s">
        <v>2662</v>
      </c>
      <c r="C2758" s="91" t="s">
        <v>243</v>
      </c>
      <c r="D2758" s="90">
        <v>54.37</v>
      </c>
    </row>
    <row r="2759" spans="1:4">
      <c r="A2759" s="90">
        <v>91972</v>
      </c>
      <c r="B2759" s="157" t="s">
        <v>2663</v>
      </c>
      <c r="C2759" s="91" t="s">
        <v>243</v>
      </c>
      <c r="D2759" s="90">
        <v>50.19</v>
      </c>
    </row>
    <row r="2760" spans="1:4">
      <c r="A2760" s="90">
        <v>91973</v>
      </c>
      <c r="B2760" s="157" t="s">
        <v>2664</v>
      </c>
      <c r="C2760" s="91" t="s">
        <v>243</v>
      </c>
      <c r="D2760" s="90">
        <v>58.46</v>
      </c>
    </row>
    <row r="2761" spans="1:4">
      <c r="A2761" s="90">
        <v>91974</v>
      </c>
      <c r="B2761" s="157" t="s">
        <v>2665</v>
      </c>
      <c r="C2761" s="91" t="s">
        <v>243</v>
      </c>
      <c r="D2761" s="90">
        <v>42</v>
      </c>
    </row>
    <row r="2762" spans="1:4">
      <c r="A2762" s="90">
        <v>91975</v>
      </c>
      <c r="B2762" s="157" t="s">
        <v>2666</v>
      </c>
      <c r="C2762" s="91" t="s">
        <v>243</v>
      </c>
      <c r="D2762" s="90">
        <v>50.27</v>
      </c>
    </row>
    <row r="2763" spans="1:4">
      <c r="A2763" s="90">
        <v>91976</v>
      </c>
      <c r="B2763" s="157" t="s">
        <v>2667</v>
      </c>
      <c r="C2763" s="91" t="s">
        <v>243</v>
      </c>
      <c r="D2763" s="90">
        <v>61.99</v>
      </c>
    </row>
    <row r="2764" spans="1:4">
      <c r="A2764" s="90">
        <v>91977</v>
      </c>
      <c r="B2764" s="157" t="s">
        <v>2668</v>
      </c>
      <c r="C2764" s="91" t="s">
        <v>243</v>
      </c>
      <c r="D2764" s="90">
        <v>70.260000000000005</v>
      </c>
    </row>
    <row r="2765" spans="1:4">
      <c r="A2765" s="90">
        <v>91978</v>
      </c>
      <c r="B2765" s="157" t="s">
        <v>23097</v>
      </c>
      <c r="C2765" s="91" t="s">
        <v>243</v>
      </c>
      <c r="D2765" s="90">
        <v>25.38</v>
      </c>
    </row>
    <row r="2766" spans="1:4">
      <c r="A2766" s="90">
        <v>91979</v>
      </c>
      <c r="B2766" s="157" t="s">
        <v>23098</v>
      </c>
      <c r="C2766" s="91" t="s">
        <v>243</v>
      </c>
      <c r="D2766" s="90">
        <v>30.61</v>
      </c>
    </row>
    <row r="2767" spans="1:4">
      <c r="A2767" s="90">
        <v>91980</v>
      </c>
      <c r="B2767" s="157" t="s">
        <v>23099</v>
      </c>
      <c r="C2767" s="91" t="s">
        <v>243</v>
      </c>
      <c r="D2767" s="90">
        <v>24.58</v>
      </c>
    </row>
    <row r="2768" spans="1:4">
      <c r="A2768" s="90">
        <v>91981</v>
      </c>
      <c r="B2768" s="157" t="s">
        <v>23100</v>
      </c>
      <c r="C2768" s="91" t="s">
        <v>243</v>
      </c>
      <c r="D2768" s="90">
        <v>29.81</v>
      </c>
    </row>
    <row r="2769" spans="1:4">
      <c r="A2769" s="90">
        <v>91982</v>
      </c>
      <c r="B2769" s="157" t="s">
        <v>23101</v>
      </c>
      <c r="C2769" s="91" t="s">
        <v>243</v>
      </c>
      <c r="D2769" s="90">
        <v>58.19</v>
      </c>
    </row>
    <row r="2770" spans="1:4">
      <c r="A2770" s="90">
        <v>91983</v>
      </c>
      <c r="B2770" s="157" t="s">
        <v>23102</v>
      </c>
      <c r="C2770" s="91" t="s">
        <v>243</v>
      </c>
      <c r="D2770" s="90">
        <v>63.42</v>
      </c>
    </row>
    <row r="2771" spans="1:4">
      <c r="A2771" s="90">
        <v>91984</v>
      </c>
      <c r="B2771" s="157" t="s">
        <v>23103</v>
      </c>
      <c r="C2771" s="91" t="s">
        <v>243</v>
      </c>
      <c r="D2771" s="90">
        <v>11.17</v>
      </c>
    </row>
    <row r="2772" spans="1:4">
      <c r="A2772" s="90">
        <v>91985</v>
      </c>
      <c r="B2772" s="157" t="s">
        <v>23104</v>
      </c>
      <c r="C2772" s="91" t="s">
        <v>243</v>
      </c>
      <c r="D2772" s="90">
        <v>16.399999999999999</v>
      </c>
    </row>
    <row r="2773" spans="1:4">
      <c r="A2773" s="90">
        <v>91986</v>
      </c>
      <c r="B2773" s="157" t="s">
        <v>23105</v>
      </c>
      <c r="C2773" s="91" t="s">
        <v>243</v>
      </c>
      <c r="D2773" s="90">
        <v>23.7</v>
      </c>
    </row>
    <row r="2774" spans="1:4">
      <c r="A2774" s="90">
        <v>91987</v>
      </c>
      <c r="B2774" s="157" t="s">
        <v>23106</v>
      </c>
      <c r="C2774" s="91" t="s">
        <v>243</v>
      </c>
      <c r="D2774" s="90">
        <v>28.93</v>
      </c>
    </row>
    <row r="2775" spans="1:4">
      <c r="A2775" s="90">
        <v>91988</v>
      </c>
      <c r="B2775" s="157" t="s">
        <v>23107</v>
      </c>
      <c r="C2775" s="91" t="s">
        <v>243</v>
      </c>
      <c r="D2775" s="90">
        <v>13.86</v>
      </c>
    </row>
    <row r="2776" spans="1:4">
      <c r="A2776" s="90">
        <v>91989</v>
      </c>
      <c r="B2776" s="157" t="s">
        <v>23108</v>
      </c>
      <c r="C2776" s="91" t="s">
        <v>243</v>
      </c>
      <c r="D2776" s="90">
        <v>19.09</v>
      </c>
    </row>
    <row r="2777" spans="1:4">
      <c r="A2777" s="90">
        <v>91990</v>
      </c>
      <c r="B2777" s="157" t="s">
        <v>2669</v>
      </c>
      <c r="C2777" s="91" t="s">
        <v>243</v>
      </c>
      <c r="D2777" s="90">
        <v>21.4</v>
      </c>
    </row>
    <row r="2778" spans="1:4">
      <c r="A2778" s="90">
        <v>91991</v>
      </c>
      <c r="B2778" s="157" t="s">
        <v>2670</v>
      </c>
      <c r="C2778" s="91" t="s">
        <v>243</v>
      </c>
      <c r="D2778" s="90">
        <v>22.85</v>
      </c>
    </row>
    <row r="2779" spans="1:4">
      <c r="A2779" s="90">
        <v>91992</v>
      </c>
      <c r="B2779" s="157" t="s">
        <v>2671</v>
      </c>
      <c r="C2779" s="91" t="s">
        <v>243</v>
      </c>
      <c r="D2779" s="90">
        <v>26.63</v>
      </c>
    </row>
    <row r="2780" spans="1:4">
      <c r="A2780" s="90">
        <v>91993</v>
      </c>
      <c r="B2780" s="157" t="s">
        <v>2672</v>
      </c>
      <c r="C2780" s="91" t="s">
        <v>243</v>
      </c>
      <c r="D2780" s="90">
        <v>28.08</v>
      </c>
    </row>
    <row r="2781" spans="1:4">
      <c r="A2781" s="90">
        <v>91994</v>
      </c>
      <c r="B2781" s="157" t="s">
        <v>2673</v>
      </c>
      <c r="C2781" s="91" t="s">
        <v>243</v>
      </c>
      <c r="D2781" s="90">
        <v>15.26</v>
      </c>
    </row>
    <row r="2782" spans="1:4">
      <c r="A2782" s="90">
        <v>91995</v>
      </c>
      <c r="B2782" s="157" t="s">
        <v>2674</v>
      </c>
      <c r="C2782" s="91" t="s">
        <v>243</v>
      </c>
      <c r="D2782" s="90">
        <v>16.71</v>
      </c>
    </row>
    <row r="2783" spans="1:4">
      <c r="A2783" s="90">
        <v>91996</v>
      </c>
      <c r="B2783" s="157" t="s">
        <v>2675</v>
      </c>
      <c r="C2783" s="91" t="s">
        <v>243</v>
      </c>
      <c r="D2783" s="90">
        <v>20.49</v>
      </c>
    </row>
    <row r="2784" spans="1:4">
      <c r="A2784" s="90">
        <v>91997</v>
      </c>
      <c r="B2784" s="157" t="s">
        <v>2676</v>
      </c>
      <c r="C2784" s="91" t="s">
        <v>243</v>
      </c>
      <c r="D2784" s="90">
        <v>21.94</v>
      </c>
    </row>
    <row r="2785" spans="1:4">
      <c r="A2785" s="90">
        <v>91998</v>
      </c>
      <c r="B2785" s="157" t="s">
        <v>2677</v>
      </c>
      <c r="C2785" s="91" t="s">
        <v>243</v>
      </c>
      <c r="D2785" s="90">
        <v>12.88</v>
      </c>
    </row>
    <row r="2786" spans="1:4">
      <c r="A2786" s="90">
        <v>91999</v>
      </c>
      <c r="B2786" s="157" t="s">
        <v>2678</v>
      </c>
      <c r="C2786" s="91" t="s">
        <v>243</v>
      </c>
      <c r="D2786" s="90">
        <v>14.33</v>
      </c>
    </row>
    <row r="2787" spans="1:4">
      <c r="A2787" s="90">
        <v>92000</v>
      </c>
      <c r="B2787" s="157" t="s">
        <v>2679</v>
      </c>
      <c r="C2787" s="91" t="s">
        <v>243</v>
      </c>
      <c r="D2787" s="90">
        <v>18.11</v>
      </c>
    </row>
    <row r="2788" spans="1:4">
      <c r="A2788" s="90">
        <v>92001</v>
      </c>
      <c r="B2788" s="157" t="s">
        <v>2680</v>
      </c>
      <c r="C2788" s="91" t="s">
        <v>243</v>
      </c>
      <c r="D2788" s="90">
        <v>19.559999999999999</v>
      </c>
    </row>
    <row r="2789" spans="1:4">
      <c r="A2789" s="90">
        <v>92002</v>
      </c>
      <c r="B2789" s="157" t="s">
        <v>2681</v>
      </c>
      <c r="C2789" s="91" t="s">
        <v>243</v>
      </c>
      <c r="D2789" s="90">
        <v>28.54</v>
      </c>
    </row>
    <row r="2790" spans="1:4">
      <c r="A2790" s="90">
        <v>92003</v>
      </c>
      <c r="B2790" s="157" t="s">
        <v>2682</v>
      </c>
      <c r="C2790" s="91" t="s">
        <v>243</v>
      </c>
      <c r="D2790" s="90">
        <v>31.44</v>
      </c>
    </row>
    <row r="2791" spans="1:4">
      <c r="A2791" s="90">
        <v>92004</v>
      </c>
      <c r="B2791" s="157" t="s">
        <v>2683</v>
      </c>
      <c r="C2791" s="91" t="s">
        <v>243</v>
      </c>
      <c r="D2791" s="90">
        <v>33.770000000000003</v>
      </c>
    </row>
    <row r="2792" spans="1:4">
      <c r="A2792" s="90">
        <v>92005</v>
      </c>
      <c r="B2792" s="157" t="s">
        <v>2684</v>
      </c>
      <c r="C2792" s="91" t="s">
        <v>243</v>
      </c>
      <c r="D2792" s="90">
        <v>36.67</v>
      </c>
    </row>
    <row r="2793" spans="1:4">
      <c r="A2793" s="90">
        <v>92006</v>
      </c>
      <c r="B2793" s="157" t="s">
        <v>2685</v>
      </c>
      <c r="C2793" s="91" t="s">
        <v>243</v>
      </c>
      <c r="D2793" s="90">
        <v>23.76</v>
      </c>
    </row>
    <row r="2794" spans="1:4">
      <c r="A2794" s="90">
        <v>92007</v>
      </c>
      <c r="B2794" s="157" t="s">
        <v>2686</v>
      </c>
      <c r="C2794" s="91" t="s">
        <v>243</v>
      </c>
      <c r="D2794" s="90">
        <v>26.66</v>
      </c>
    </row>
    <row r="2795" spans="1:4">
      <c r="A2795" s="90">
        <v>92008</v>
      </c>
      <c r="B2795" s="157" t="s">
        <v>2687</v>
      </c>
      <c r="C2795" s="91" t="s">
        <v>243</v>
      </c>
      <c r="D2795" s="90">
        <v>28.99</v>
      </c>
    </row>
    <row r="2796" spans="1:4">
      <c r="A2796" s="90">
        <v>92009</v>
      </c>
      <c r="B2796" s="157" t="s">
        <v>2688</v>
      </c>
      <c r="C2796" s="91" t="s">
        <v>243</v>
      </c>
      <c r="D2796" s="90">
        <v>31.89</v>
      </c>
    </row>
    <row r="2797" spans="1:4">
      <c r="A2797" s="90">
        <v>92010</v>
      </c>
      <c r="B2797" s="157" t="s">
        <v>2689</v>
      </c>
      <c r="C2797" s="91" t="s">
        <v>243</v>
      </c>
      <c r="D2797" s="90">
        <v>41.81</v>
      </c>
    </row>
    <row r="2798" spans="1:4">
      <c r="A2798" s="90">
        <v>92011</v>
      </c>
      <c r="B2798" s="157" t="s">
        <v>2690</v>
      </c>
      <c r="C2798" s="91" t="s">
        <v>243</v>
      </c>
      <c r="D2798" s="90">
        <v>46.16</v>
      </c>
    </row>
    <row r="2799" spans="1:4">
      <c r="A2799" s="90">
        <v>92012</v>
      </c>
      <c r="B2799" s="157" t="s">
        <v>2691</v>
      </c>
      <c r="C2799" s="91" t="s">
        <v>243</v>
      </c>
      <c r="D2799" s="90">
        <v>47.04</v>
      </c>
    </row>
    <row r="2800" spans="1:4">
      <c r="A2800" s="90">
        <v>92013</v>
      </c>
      <c r="B2800" s="157" t="s">
        <v>2692</v>
      </c>
      <c r="C2800" s="91" t="s">
        <v>243</v>
      </c>
      <c r="D2800" s="90">
        <v>51.39</v>
      </c>
    </row>
    <row r="2801" spans="1:4">
      <c r="A2801" s="90">
        <v>92014</v>
      </c>
      <c r="B2801" s="157" t="s">
        <v>2693</v>
      </c>
      <c r="C2801" s="91" t="s">
        <v>243</v>
      </c>
      <c r="D2801" s="90">
        <v>34.65</v>
      </c>
    </row>
    <row r="2802" spans="1:4">
      <c r="A2802" s="90">
        <v>92015</v>
      </c>
      <c r="B2802" s="157" t="s">
        <v>2694</v>
      </c>
      <c r="C2802" s="91" t="s">
        <v>243</v>
      </c>
      <c r="D2802" s="90">
        <v>39</v>
      </c>
    </row>
    <row r="2803" spans="1:4">
      <c r="A2803" s="90">
        <v>92016</v>
      </c>
      <c r="B2803" s="157" t="s">
        <v>2695</v>
      </c>
      <c r="C2803" s="91" t="s">
        <v>243</v>
      </c>
      <c r="D2803" s="90">
        <v>39.880000000000003</v>
      </c>
    </row>
    <row r="2804" spans="1:4">
      <c r="A2804" s="90">
        <v>92017</v>
      </c>
      <c r="B2804" s="157" t="s">
        <v>2696</v>
      </c>
      <c r="C2804" s="91" t="s">
        <v>243</v>
      </c>
      <c r="D2804" s="90">
        <v>44.23</v>
      </c>
    </row>
    <row r="2805" spans="1:4">
      <c r="A2805" s="90">
        <v>92018</v>
      </c>
      <c r="B2805" s="157" t="s">
        <v>2697</v>
      </c>
      <c r="C2805" s="91" t="s">
        <v>243</v>
      </c>
      <c r="D2805" s="90">
        <v>45.86</v>
      </c>
    </row>
    <row r="2806" spans="1:4">
      <c r="A2806" s="90">
        <v>92019</v>
      </c>
      <c r="B2806" s="157" t="s">
        <v>2698</v>
      </c>
      <c r="C2806" s="91" t="s">
        <v>243</v>
      </c>
      <c r="D2806" s="90">
        <v>54.13</v>
      </c>
    </row>
    <row r="2807" spans="1:4">
      <c r="A2807" s="90">
        <v>92020</v>
      </c>
      <c r="B2807" s="157" t="s">
        <v>2699</v>
      </c>
      <c r="C2807" s="91" t="s">
        <v>243</v>
      </c>
      <c r="D2807" s="90">
        <v>67.8</v>
      </c>
    </row>
    <row r="2808" spans="1:4">
      <c r="A2808" s="90">
        <v>92021</v>
      </c>
      <c r="B2808" s="157" t="s">
        <v>2700</v>
      </c>
      <c r="C2808" s="91" t="s">
        <v>243</v>
      </c>
      <c r="D2808" s="90">
        <v>76.069999999999993</v>
      </c>
    </row>
    <row r="2809" spans="1:4">
      <c r="A2809" s="90">
        <v>92022</v>
      </c>
      <c r="B2809" s="157" t="s">
        <v>2701</v>
      </c>
      <c r="C2809" s="91" t="s">
        <v>243</v>
      </c>
      <c r="D2809" s="90">
        <v>25.19</v>
      </c>
    </row>
    <row r="2810" spans="1:4">
      <c r="A2810" s="90">
        <v>92023</v>
      </c>
      <c r="B2810" s="157" t="s">
        <v>2702</v>
      </c>
      <c r="C2810" s="91" t="s">
        <v>243</v>
      </c>
      <c r="D2810" s="90">
        <v>30.42</v>
      </c>
    </row>
    <row r="2811" spans="1:4">
      <c r="A2811" s="90">
        <v>92024</v>
      </c>
      <c r="B2811" s="157" t="s">
        <v>2703</v>
      </c>
      <c r="C2811" s="91" t="s">
        <v>243</v>
      </c>
      <c r="D2811" s="90">
        <v>38.5</v>
      </c>
    </row>
    <row r="2812" spans="1:4">
      <c r="A2812" s="90">
        <v>92025</v>
      </c>
      <c r="B2812" s="157" t="s">
        <v>2704</v>
      </c>
      <c r="C2812" s="91" t="s">
        <v>243</v>
      </c>
      <c r="D2812" s="90">
        <v>43.73</v>
      </c>
    </row>
    <row r="2813" spans="1:4">
      <c r="A2813" s="90">
        <v>92026</v>
      </c>
      <c r="B2813" s="157" t="s">
        <v>2705</v>
      </c>
      <c r="C2813" s="91" t="s">
        <v>243</v>
      </c>
      <c r="D2813" s="90">
        <v>35.159999999999997</v>
      </c>
    </row>
    <row r="2814" spans="1:4">
      <c r="A2814" s="90">
        <v>92027</v>
      </c>
      <c r="B2814" s="157" t="s">
        <v>2706</v>
      </c>
      <c r="C2814" s="91" t="s">
        <v>243</v>
      </c>
      <c r="D2814" s="90">
        <v>40.39</v>
      </c>
    </row>
    <row r="2815" spans="1:4">
      <c r="A2815" s="90">
        <v>92028</v>
      </c>
      <c r="B2815" s="157" t="s">
        <v>2707</v>
      </c>
      <c r="C2815" s="91" t="s">
        <v>243</v>
      </c>
      <c r="D2815" s="90">
        <v>29.29</v>
      </c>
    </row>
    <row r="2816" spans="1:4">
      <c r="A2816" s="90">
        <v>92029</v>
      </c>
      <c r="B2816" s="157" t="s">
        <v>2708</v>
      </c>
      <c r="C2816" s="91" t="s">
        <v>243</v>
      </c>
      <c r="D2816" s="90">
        <v>34.520000000000003</v>
      </c>
    </row>
    <row r="2817" spans="1:4">
      <c r="A2817" s="90">
        <v>92030</v>
      </c>
      <c r="B2817" s="157" t="s">
        <v>2709</v>
      </c>
      <c r="C2817" s="91" t="s">
        <v>243</v>
      </c>
      <c r="D2817" s="90">
        <v>42.56</v>
      </c>
    </row>
    <row r="2818" spans="1:4">
      <c r="A2818" s="90">
        <v>92031</v>
      </c>
      <c r="B2818" s="157" t="s">
        <v>2710</v>
      </c>
      <c r="C2818" s="91" t="s">
        <v>243</v>
      </c>
      <c r="D2818" s="90">
        <v>47.79</v>
      </c>
    </row>
    <row r="2819" spans="1:4">
      <c r="A2819" s="90">
        <v>92032</v>
      </c>
      <c r="B2819" s="157" t="s">
        <v>2711</v>
      </c>
      <c r="C2819" s="91" t="s">
        <v>243</v>
      </c>
      <c r="D2819" s="90">
        <v>43.31</v>
      </c>
    </row>
    <row r="2820" spans="1:4">
      <c r="A2820" s="90">
        <v>92033</v>
      </c>
      <c r="B2820" s="157" t="s">
        <v>2712</v>
      </c>
      <c r="C2820" s="91" t="s">
        <v>243</v>
      </c>
      <c r="D2820" s="90">
        <v>48.54</v>
      </c>
    </row>
    <row r="2821" spans="1:4">
      <c r="A2821" s="90">
        <v>92034</v>
      </c>
      <c r="B2821" s="157" t="s">
        <v>2713</v>
      </c>
      <c r="C2821" s="91" t="s">
        <v>243</v>
      </c>
      <c r="D2821" s="90">
        <v>39.25</v>
      </c>
    </row>
    <row r="2822" spans="1:4">
      <c r="A2822" s="90">
        <v>92035</v>
      </c>
      <c r="B2822" s="157" t="s">
        <v>2714</v>
      </c>
      <c r="C2822" s="91" t="s">
        <v>243</v>
      </c>
      <c r="D2822" s="90">
        <v>44.48</v>
      </c>
    </row>
    <row r="2823" spans="1:4">
      <c r="A2823" s="90">
        <v>72278</v>
      </c>
      <c r="B2823" s="157" t="s">
        <v>2715</v>
      </c>
      <c r="C2823" s="91" t="s">
        <v>243</v>
      </c>
      <c r="D2823" s="90">
        <v>70.010000000000005</v>
      </c>
    </row>
    <row r="2824" spans="1:4">
      <c r="A2824" s="90">
        <v>72280</v>
      </c>
      <c r="B2824" s="157" t="s">
        <v>2716</v>
      </c>
      <c r="C2824" s="91" t="s">
        <v>243</v>
      </c>
      <c r="D2824" s="90">
        <v>45.34</v>
      </c>
    </row>
    <row r="2825" spans="1:4">
      <c r="A2825" s="159" t="s">
        <v>385</v>
      </c>
      <c r="B2825" s="157" t="s">
        <v>2717</v>
      </c>
      <c r="C2825" s="91" t="s">
        <v>243</v>
      </c>
      <c r="D2825" s="90">
        <v>126.83</v>
      </c>
    </row>
    <row r="2826" spans="1:4">
      <c r="A2826" s="159" t="s">
        <v>386</v>
      </c>
      <c r="B2826" s="157" t="s">
        <v>2718</v>
      </c>
      <c r="C2826" s="91" t="s">
        <v>243</v>
      </c>
      <c r="D2826" s="90">
        <v>168.32</v>
      </c>
    </row>
    <row r="2827" spans="1:4">
      <c r="A2827" s="159" t="s">
        <v>387</v>
      </c>
      <c r="B2827" s="157" t="s">
        <v>2719</v>
      </c>
      <c r="C2827" s="91" t="s">
        <v>243</v>
      </c>
      <c r="D2827" s="90">
        <v>47.89</v>
      </c>
    </row>
    <row r="2828" spans="1:4">
      <c r="A2828" s="90">
        <v>83391</v>
      </c>
      <c r="B2828" s="157" t="s">
        <v>2720</v>
      </c>
      <c r="C2828" s="91" t="s">
        <v>243</v>
      </c>
      <c r="D2828" s="90">
        <v>26.2</v>
      </c>
    </row>
    <row r="2829" spans="1:4">
      <c r="A2829" s="90">
        <v>83392</v>
      </c>
      <c r="B2829" s="157" t="s">
        <v>2721</v>
      </c>
      <c r="C2829" s="91" t="s">
        <v>243</v>
      </c>
      <c r="D2829" s="90">
        <v>19.27</v>
      </c>
    </row>
    <row r="2830" spans="1:4">
      <c r="A2830" s="90">
        <v>83393</v>
      </c>
      <c r="B2830" s="157" t="s">
        <v>2722</v>
      </c>
      <c r="C2830" s="91" t="s">
        <v>243</v>
      </c>
      <c r="D2830" s="90">
        <v>24.78</v>
      </c>
    </row>
    <row r="2831" spans="1:4">
      <c r="A2831" s="90">
        <v>83470</v>
      </c>
      <c r="B2831" s="157" t="s">
        <v>2723</v>
      </c>
      <c r="C2831" s="91" t="s">
        <v>243</v>
      </c>
      <c r="D2831" s="90">
        <v>66.849999999999994</v>
      </c>
    </row>
    <row r="2832" spans="1:4">
      <c r="A2832" s="90">
        <v>93040</v>
      </c>
      <c r="B2832" s="157" t="s">
        <v>2724</v>
      </c>
      <c r="C2832" s="91" t="s">
        <v>243</v>
      </c>
      <c r="D2832" s="90">
        <v>10.73</v>
      </c>
    </row>
    <row r="2833" spans="1:4">
      <c r="A2833" s="90">
        <v>93041</v>
      </c>
      <c r="B2833" s="157" t="s">
        <v>2725</v>
      </c>
      <c r="C2833" s="91" t="s">
        <v>243</v>
      </c>
      <c r="D2833" s="90">
        <v>66.41</v>
      </c>
    </row>
    <row r="2834" spans="1:4">
      <c r="A2834" s="90">
        <v>93042</v>
      </c>
      <c r="B2834" s="157" t="s">
        <v>2726</v>
      </c>
      <c r="C2834" s="91" t="s">
        <v>243</v>
      </c>
      <c r="D2834" s="90">
        <v>21.61</v>
      </c>
    </row>
    <row r="2835" spans="1:4">
      <c r="A2835" s="90">
        <v>93043</v>
      </c>
      <c r="B2835" s="157" t="s">
        <v>2727</v>
      </c>
      <c r="C2835" s="91" t="s">
        <v>243</v>
      </c>
      <c r="D2835" s="90">
        <v>28.72</v>
      </c>
    </row>
    <row r="2836" spans="1:4">
      <c r="A2836" s="90">
        <v>93044</v>
      </c>
      <c r="B2836" s="157" t="s">
        <v>2728</v>
      </c>
      <c r="C2836" s="91" t="s">
        <v>243</v>
      </c>
      <c r="D2836" s="90">
        <v>12.05</v>
      </c>
    </row>
    <row r="2837" spans="1:4">
      <c r="A2837" s="90">
        <v>93045</v>
      </c>
      <c r="B2837" s="157" t="s">
        <v>2729</v>
      </c>
      <c r="C2837" s="91" t="s">
        <v>243</v>
      </c>
      <c r="D2837" s="90">
        <v>37.33</v>
      </c>
    </row>
    <row r="2838" spans="1:4">
      <c r="A2838" s="90">
        <v>97583</v>
      </c>
      <c r="B2838" s="157" t="s">
        <v>23109</v>
      </c>
      <c r="C2838" s="91" t="s">
        <v>243</v>
      </c>
      <c r="D2838" s="90">
        <v>40.880000000000003</v>
      </c>
    </row>
    <row r="2839" spans="1:4">
      <c r="A2839" s="90">
        <v>97584</v>
      </c>
      <c r="B2839" s="157" t="s">
        <v>23110</v>
      </c>
      <c r="C2839" s="91" t="s">
        <v>243</v>
      </c>
      <c r="D2839" s="90">
        <v>56.09</v>
      </c>
    </row>
    <row r="2840" spans="1:4">
      <c r="A2840" s="90">
        <v>97585</v>
      </c>
      <c r="B2840" s="157" t="s">
        <v>23111</v>
      </c>
      <c r="C2840" s="91" t="s">
        <v>243</v>
      </c>
      <c r="D2840" s="90">
        <v>55.83</v>
      </c>
    </row>
    <row r="2841" spans="1:4">
      <c r="A2841" s="90">
        <v>97586</v>
      </c>
      <c r="B2841" s="157" t="s">
        <v>23112</v>
      </c>
      <c r="C2841" s="91" t="s">
        <v>243</v>
      </c>
      <c r="D2841" s="90">
        <v>74.19</v>
      </c>
    </row>
    <row r="2842" spans="1:4">
      <c r="A2842" s="90">
        <v>97587</v>
      </c>
      <c r="B2842" s="157" t="s">
        <v>23113</v>
      </c>
      <c r="C2842" s="91" t="s">
        <v>243</v>
      </c>
      <c r="D2842" s="90">
        <v>128.69</v>
      </c>
    </row>
    <row r="2843" spans="1:4">
      <c r="A2843" s="90">
        <v>97589</v>
      </c>
      <c r="B2843" s="157" t="s">
        <v>23114</v>
      </c>
      <c r="C2843" s="91" t="s">
        <v>243</v>
      </c>
      <c r="D2843" s="90">
        <v>25.41</v>
      </c>
    </row>
    <row r="2844" spans="1:4">
      <c r="A2844" s="90">
        <v>97590</v>
      </c>
      <c r="B2844" s="157" t="s">
        <v>23115</v>
      </c>
      <c r="C2844" s="91" t="s">
        <v>243</v>
      </c>
      <c r="D2844" s="90">
        <v>50.78</v>
      </c>
    </row>
    <row r="2845" spans="1:4">
      <c r="A2845" s="90">
        <v>97591</v>
      </c>
      <c r="B2845" s="157" t="s">
        <v>23116</v>
      </c>
      <c r="C2845" s="91" t="s">
        <v>243</v>
      </c>
      <c r="D2845" s="90">
        <v>68.41</v>
      </c>
    </row>
    <row r="2846" spans="1:4">
      <c r="A2846" s="90">
        <v>97592</v>
      </c>
      <c r="B2846" s="157" t="s">
        <v>23117</v>
      </c>
      <c r="C2846" s="91" t="s">
        <v>243</v>
      </c>
      <c r="D2846" s="90">
        <v>90.95</v>
      </c>
    </row>
    <row r="2847" spans="1:4">
      <c r="A2847" s="90">
        <v>97593</v>
      </c>
      <c r="B2847" s="157" t="s">
        <v>23118</v>
      </c>
      <c r="C2847" s="91" t="s">
        <v>243</v>
      </c>
      <c r="D2847" s="90">
        <v>69.58</v>
      </c>
    </row>
    <row r="2848" spans="1:4">
      <c r="A2848" s="90">
        <v>97594</v>
      </c>
      <c r="B2848" s="157" t="s">
        <v>23119</v>
      </c>
      <c r="C2848" s="91" t="s">
        <v>243</v>
      </c>
      <c r="D2848" s="90">
        <v>67.84</v>
      </c>
    </row>
    <row r="2849" spans="1:4">
      <c r="A2849" s="90">
        <v>97595</v>
      </c>
      <c r="B2849" s="157" t="s">
        <v>23120</v>
      </c>
      <c r="C2849" s="91" t="s">
        <v>243</v>
      </c>
      <c r="D2849" s="90">
        <v>45.1</v>
      </c>
    </row>
    <row r="2850" spans="1:4">
      <c r="A2850" s="90">
        <v>97596</v>
      </c>
      <c r="B2850" s="157" t="s">
        <v>23121</v>
      </c>
      <c r="C2850" s="91" t="s">
        <v>243</v>
      </c>
      <c r="D2850" s="90">
        <v>31.39</v>
      </c>
    </row>
    <row r="2851" spans="1:4">
      <c r="A2851" s="90">
        <v>97597</v>
      </c>
      <c r="B2851" s="157" t="s">
        <v>23122</v>
      </c>
      <c r="C2851" s="91" t="s">
        <v>243</v>
      </c>
      <c r="D2851" s="90">
        <v>38.79</v>
      </c>
    </row>
    <row r="2852" spans="1:4">
      <c r="A2852" s="90">
        <v>97598</v>
      </c>
      <c r="B2852" s="157" t="s">
        <v>23123</v>
      </c>
      <c r="C2852" s="91" t="s">
        <v>243</v>
      </c>
      <c r="D2852" s="90">
        <v>37.04</v>
      </c>
    </row>
    <row r="2853" spans="1:4">
      <c r="A2853" s="90">
        <v>97599</v>
      </c>
      <c r="B2853" s="157" t="s">
        <v>23124</v>
      </c>
      <c r="C2853" s="91" t="s">
        <v>243</v>
      </c>
      <c r="D2853" s="90">
        <v>34.72</v>
      </c>
    </row>
    <row r="2854" spans="1:4">
      <c r="A2854" s="90">
        <v>97609</v>
      </c>
      <c r="B2854" s="157" t="s">
        <v>23125</v>
      </c>
      <c r="C2854" s="91" t="s">
        <v>243</v>
      </c>
      <c r="D2854" s="90">
        <v>26.54</v>
      </c>
    </row>
    <row r="2855" spans="1:4">
      <c r="A2855" s="90">
        <v>97610</v>
      </c>
      <c r="B2855" s="157" t="s">
        <v>23126</v>
      </c>
      <c r="C2855" s="91" t="s">
        <v>243</v>
      </c>
      <c r="D2855" s="90">
        <v>33.65</v>
      </c>
    </row>
    <row r="2856" spans="1:4">
      <c r="A2856" s="90">
        <v>97611</v>
      </c>
      <c r="B2856" s="157" t="s">
        <v>23127</v>
      </c>
      <c r="C2856" s="91" t="s">
        <v>243</v>
      </c>
      <c r="D2856" s="90">
        <v>15.66</v>
      </c>
    </row>
    <row r="2857" spans="1:4">
      <c r="A2857" s="90">
        <v>97612</v>
      </c>
      <c r="B2857" s="157" t="s">
        <v>23128</v>
      </c>
      <c r="C2857" s="91" t="s">
        <v>243</v>
      </c>
      <c r="D2857" s="90">
        <v>16.98</v>
      </c>
    </row>
    <row r="2858" spans="1:4">
      <c r="A2858" s="90">
        <v>97613</v>
      </c>
      <c r="B2858" s="157" t="s">
        <v>23129</v>
      </c>
      <c r="C2858" s="91" t="s">
        <v>243</v>
      </c>
      <c r="D2858" s="90">
        <v>21.35</v>
      </c>
    </row>
    <row r="2859" spans="1:4">
      <c r="A2859" s="90">
        <v>97614</v>
      </c>
      <c r="B2859" s="157" t="s">
        <v>23130</v>
      </c>
      <c r="C2859" s="91" t="s">
        <v>243</v>
      </c>
      <c r="D2859" s="90">
        <v>37.11</v>
      </c>
    </row>
    <row r="2860" spans="1:4">
      <c r="A2860" s="90">
        <v>97615</v>
      </c>
      <c r="B2860" s="157" t="s">
        <v>23131</v>
      </c>
      <c r="C2860" s="91" t="s">
        <v>243</v>
      </c>
      <c r="D2860" s="90">
        <v>29.35</v>
      </c>
    </row>
    <row r="2861" spans="1:4">
      <c r="A2861" s="90">
        <v>97616</v>
      </c>
      <c r="B2861" s="157" t="s">
        <v>23132</v>
      </c>
      <c r="C2861" s="91" t="s">
        <v>243</v>
      </c>
      <c r="D2861" s="90">
        <v>32.96</v>
      </c>
    </row>
    <row r="2862" spans="1:4">
      <c r="A2862" s="90">
        <v>97617</v>
      </c>
      <c r="B2862" s="157" t="s">
        <v>23133</v>
      </c>
      <c r="C2862" s="91" t="s">
        <v>243</v>
      </c>
      <c r="D2862" s="90">
        <v>32.76</v>
      </c>
    </row>
    <row r="2863" spans="1:4">
      <c r="A2863" s="90">
        <v>97618</v>
      </c>
      <c r="B2863" s="157" t="s">
        <v>23134</v>
      </c>
      <c r="C2863" s="91" t="s">
        <v>243</v>
      </c>
      <c r="D2863" s="90">
        <v>31.2</v>
      </c>
    </row>
    <row r="2864" spans="1:4">
      <c r="A2864" s="90">
        <v>41598</v>
      </c>
      <c r="B2864" s="157" t="s">
        <v>2730</v>
      </c>
      <c r="C2864" s="91" t="s">
        <v>243</v>
      </c>
      <c r="D2864" s="160">
        <v>1241.05</v>
      </c>
    </row>
    <row r="2865" spans="1:4">
      <c r="A2865" s="90">
        <v>72941</v>
      </c>
      <c r="B2865" s="157" t="s">
        <v>2731</v>
      </c>
      <c r="C2865" s="91" t="s">
        <v>243</v>
      </c>
      <c r="D2865" s="90">
        <v>163.84</v>
      </c>
    </row>
    <row r="2866" spans="1:4">
      <c r="A2866" s="90">
        <v>73624</v>
      </c>
      <c r="B2866" s="157" t="s">
        <v>2732</v>
      </c>
      <c r="C2866" s="91" t="s">
        <v>243</v>
      </c>
      <c r="D2866" s="90">
        <v>75.94</v>
      </c>
    </row>
    <row r="2867" spans="1:4">
      <c r="A2867" s="159" t="s">
        <v>388</v>
      </c>
      <c r="B2867" s="157" t="s">
        <v>2733</v>
      </c>
      <c r="C2867" s="91" t="s">
        <v>243</v>
      </c>
      <c r="D2867" s="90">
        <v>8.0399999999999991</v>
      </c>
    </row>
    <row r="2868" spans="1:4">
      <c r="A2868" s="159" t="s">
        <v>389</v>
      </c>
      <c r="B2868" s="157" t="s">
        <v>2734</v>
      </c>
      <c r="C2868" s="91" t="s">
        <v>243</v>
      </c>
      <c r="D2868" s="90">
        <v>10.54</v>
      </c>
    </row>
    <row r="2869" spans="1:4">
      <c r="A2869" s="159" t="s">
        <v>390</v>
      </c>
      <c r="B2869" s="157" t="s">
        <v>2735</v>
      </c>
      <c r="C2869" s="91" t="s">
        <v>243</v>
      </c>
      <c r="D2869" s="90">
        <v>7.39</v>
      </c>
    </row>
    <row r="2870" spans="1:4">
      <c r="A2870" s="159" t="s">
        <v>391</v>
      </c>
      <c r="B2870" s="157" t="s">
        <v>2736</v>
      </c>
      <c r="C2870" s="91" t="s">
        <v>243</v>
      </c>
      <c r="D2870" s="90">
        <v>4.51</v>
      </c>
    </row>
    <row r="2871" spans="1:4">
      <c r="A2871" s="159" t="s">
        <v>392</v>
      </c>
      <c r="B2871" s="157" t="s">
        <v>2737</v>
      </c>
      <c r="C2871" s="91" t="s">
        <v>243</v>
      </c>
      <c r="D2871" s="90">
        <v>4.0599999999999996</v>
      </c>
    </row>
    <row r="2872" spans="1:4">
      <c r="A2872" s="159" t="s">
        <v>393</v>
      </c>
      <c r="B2872" s="157" t="s">
        <v>2738</v>
      </c>
      <c r="C2872" s="91" t="s">
        <v>243</v>
      </c>
      <c r="D2872" s="90">
        <v>319.89999999999998</v>
      </c>
    </row>
    <row r="2873" spans="1:4">
      <c r="A2873" s="159" t="s">
        <v>394</v>
      </c>
      <c r="B2873" s="157" t="s">
        <v>2739</v>
      </c>
      <c r="C2873" s="91" t="s">
        <v>243</v>
      </c>
      <c r="D2873" s="90">
        <v>34.67</v>
      </c>
    </row>
    <row r="2874" spans="1:4">
      <c r="A2874" s="159" t="s">
        <v>395</v>
      </c>
      <c r="B2874" s="157" t="s">
        <v>2740</v>
      </c>
      <c r="C2874" s="91" t="s">
        <v>243</v>
      </c>
      <c r="D2874" s="90">
        <v>108.4</v>
      </c>
    </row>
    <row r="2875" spans="1:4">
      <c r="A2875" s="90">
        <v>88543</v>
      </c>
      <c r="B2875" s="157" t="s">
        <v>2741</v>
      </c>
      <c r="C2875" s="91" t="s">
        <v>243</v>
      </c>
      <c r="D2875" s="90">
        <v>128.57</v>
      </c>
    </row>
    <row r="2876" spans="1:4">
      <c r="A2876" s="90">
        <v>88544</v>
      </c>
      <c r="B2876" s="157" t="s">
        <v>2742</v>
      </c>
      <c r="C2876" s="91" t="s">
        <v>243</v>
      </c>
      <c r="D2876" s="90">
        <v>79.209999999999994</v>
      </c>
    </row>
    <row r="2877" spans="1:4">
      <c r="A2877" s="90">
        <v>88545</v>
      </c>
      <c r="B2877" s="157" t="s">
        <v>2743</v>
      </c>
      <c r="C2877" s="91" t="s">
        <v>243</v>
      </c>
      <c r="D2877" s="90">
        <v>151.72999999999999</v>
      </c>
    </row>
    <row r="2878" spans="1:4">
      <c r="A2878" s="90">
        <v>83397</v>
      </c>
      <c r="B2878" s="157" t="s">
        <v>2744</v>
      </c>
      <c r="C2878" s="91" t="s">
        <v>243</v>
      </c>
      <c r="D2878" s="160">
        <v>1111.67</v>
      </c>
    </row>
    <row r="2879" spans="1:4">
      <c r="A2879" s="159" t="s">
        <v>396</v>
      </c>
      <c r="B2879" s="157" t="s">
        <v>2745</v>
      </c>
      <c r="C2879" s="91" t="s">
        <v>243</v>
      </c>
      <c r="D2879" s="160">
        <v>1222.2</v>
      </c>
    </row>
    <row r="2880" spans="1:4">
      <c r="A2880" s="159" t="s">
        <v>397</v>
      </c>
      <c r="B2880" s="157" t="s">
        <v>2746</v>
      </c>
      <c r="C2880" s="91" t="s">
        <v>243</v>
      </c>
      <c r="D2880" s="160">
        <v>1223.79</v>
      </c>
    </row>
    <row r="2881" spans="1:4">
      <c r="A2881" s="159" t="s">
        <v>398</v>
      </c>
      <c r="B2881" s="157" t="s">
        <v>2747</v>
      </c>
      <c r="C2881" s="91" t="s">
        <v>243</v>
      </c>
      <c r="D2881" s="160">
        <v>1261.55</v>
      </c>
    </row>
    <row r="2882" spans="1:4">
      <c r="A2882" s="159" t="s">
        <v>399</v>
      </c>
      <c r="B2882" s="157" t="s">
        <v>23135</v>
      </c>
      <c r="C2882" s="91" t="s">
        <v>243</v>
      </c>
      <c r="D2882" s="160">
        <v>1273.32</v>
      </c>
    </row>
    <row r="2883" spans="1:4">
      <c r="A2883" s="159" t="s">
        <v>400</v>
      </c>
      <c r="B2883" s="157" t="s">
        <v>2748</v>
      </c>
      <c r="C2883" s="91" t="s">
        <v>243</v>
      </c>
      <c r="D2883" s="90">
        <v>776.88</v>
      </c>
    </row>
    <row r="2884" spans="1:4">
      <c r="A2884" s="90">
        <v>72281</v>
      </c>
      <c r="B2884" s="157" t="s">
        <v>2749</v>
      </c>
      <c r="C2884" s="91" t="s">
        <v>243</v>
      </c>
      <c r="D2884" s="90">
        <v>96.82</v>
      </c>
    </row>
    <row r="2885" spans="1:4">
      <c r="A2885" s="90">
        <v>72282</v>
      </c>
      <c r="B2885" s="157" t="s">
        <v>2750</v>
      </c>
      <c r="C2885" s="91" t="s">
        <v>243</v>
      </c>
      <c r="D2885" s="90">
        <v>131.86000000000001</v>
      </c>
    </row>
    <row r="2886" spans="1:4">
      <c r="A2886" s="159" t="s">
        <v>401</v>
      </c>
      <c r="B2886" s="157" t="s">
        <v>2751</v>
      </c>
      <c r="C2886" s="91" t="s">
        <v>243</v>
      </c>
      <c r="D2886" s="90">
        <v>30.46</v>
      </c>
    </row>
    <row r="2887" spans="1:4">
      <c r="A2887" s="159" t="s">
        <v>402</v>
      </c>
      <c r="B2887" s="157" t="s">
        <v>2752</v>
      </c>
      <c r="C2887" s="91" t="s">
        <v>243</v>
      </c>
      <c r="D2887" s="90">
        <v>40.21</v>
      </c>
    </row>
    <row r="2888" spans="1:4">
      <c r="A2888" s="159" t="s">
        <v>403</v>
      </c>
      <c r="B2888" s="157" t="s">
        <v>2753</v>
      </c>
      <c r="C2888" s="91" t="s">
        <v>243</v>
      </c>
      <c r="D2888" s="90">
        <v>19.61</v>
      </c>
    </row>
    <row r="2889" spans="1:4">
      <c r="A2889" s="159" t="s">
        <v>404</v>
      </c>
      <c r="B2889" s="157" t="s">
        <v>2754</v>
      </c>
      <c r="C2889" s="91" t="s">
        <v>243</v>
      </c>
      <c r="D2889" s="90">
        <v>25.41</v>
      </c>
    </row>
    <row r="2890" spans="1:4">
      <c r="A2890" s="159" t="s">
        <v>405</v>
      </c>
      <c r="B2890" s="157" t="s">
        <v>2755</v>
      </c>
      <c r="C2890" s="91" t="s">
        <v>243</v>
      </c>
      <c r="D2890" s="90">
        <v>45.06</v>
      </c>
    </row>
    <row r="2891" spans="1:4">
      <c r="A2891" s="159" t="s">
        <v>406</v>
      </c>
      <c r="B2891" s="157" t="s">
        <v>2756</v>
      </c>
      <c r="C2891" s="91" t="s">
        <v>243</v>
      </c>
      <c r="D2891" s="90">
        <v>36.22</v>
      </c>
    </row>
    <row r="2892" spans="1:4">
      <c r="A2892" s="159" t="s">
        <v>407</v>
      </c>
      <c r="B2892" s="157" t="s">
        <v>2757</v>
      </c>
      <c r="C2892" s="91" t="s">
        <v>243</v>
      </c>
      <c r="D2892" s="90">
        <v>41.3</v>
      </c>
    </row>
    <row r="2893" spans="1:4">
      <c r="A2893" s="159" t="s">
        <v>408</v>
      </c>
      <c r="B2893" s="157" t="s">
        <v>2758</v>
      </c>
      <c r="C2893" s="91" t="s">
        <v>243</v>
      </c>
      <c r="D2893" s="90">
        <v>47.54</v>
      </c>
    </row>
    <row r="2894" spans="1:4">
      <c r="A2894" s="159" t="s">
        <v>409</v>
      </c>
      <c r="B2894" s="157" t="s">
        <v>2759</v>
      </c>
      <c r="C2894" s="91" t="s">
        <v>243</v>
      </c>
      <c r="D2894" s="90">
        <v>119.86</v>
      </c>
    </row>
    <row r="2895" spans="1:4">
      <c r="A2895" s="159" t="s">
        <v>410</v>
      </c>
      <c r="B2895" s="157" t="s">
        <v>2760</v>
      </c>
      <c r="C2895" s="91" t="s">
        <v>243</v>
      </c>
      <c r="D2895" s="90">
        <v>245.8</v>
      </c>
    </row>
    <row r="2896" spans="1:4">
      <c r="A2896" s="90">
        <v>83399</v>
      </c>
      <c r="B2896" s="157" t="s">
        <v>2761</v>
      </c>
      <c r="C2896" s="91" t="s">
        <v>243</v>
      </c>
      <c r="D2896" s="90">
        <v>27.39</v>
      </c>
    </row>
    <row r="2897" spans="1:4">
      <c r="A2897" s="90">
        <v>83400</v>
      </c>
      <c r="B2897" s="157" t="s">
        <v>2762</v>
      </c>
      <c r="C2897" s="91" t="s">
        <v>243</v>
      </c>
      <c r="D2897" s="90">
        <v>85.98</v>
      </c>
    </row>
    <row r="2898" spans="1:4">
      <c r="A2898" s="90">
        <v>83401</v>
      </c>
      <c r="B2898" s="157" t="s">
        <v>22156</v>
      </c>
      <c r="C2898" s="91" t="s">
        <v>243</v>
      </c>
      <c r="D2898" s="90">
        <v>85.98</v>
      </c>
    </row>
    <row r="2899" spans="1:4">
      <c r="A2899" s="90">
        <v>83402</v>
      </c>
      <c r="B2899" s="157" t="s">
        <v>2763</v>
      </c>
      <c r="C2899" s="91" t="s">
        <v>243</v>
      </c>
      <c r="D2899" s="90">
        <v>47.27</v>
      </c>
    </row>
    <row r="2900" spans="1:4">
      <c r="A2900" s="90">
        <v>83475</v>
      </c>
      <c r="B2900" s="157" t="s">
        <v>2764</v>
      </c>
      <c r="C2900" s="91" t="s">
        <v>243</v>
      </c>
      <c r="D2900" s="90">
        <v>343.25</v>
      </c>
    </row>
    <row r="2901" spans="1:4">
      <c r="A2901" s="90">
        <v>83478</v>
      </c>
      <c r="B2901" s="157" t="s">
        <v>2765</v>
      </c>
      <c r="C2901" s="91" t="s">
        <v>243</v>
      </c>
      <c r="D2901" s="90">
        <v>248.29</v>
      </c>
    </row>
    <row r="2902" spans="1:4">
      <c r="A2902" s="90">
        <v>83479</v>
      </c>
      <c r="B2902" s="157" t="s">
        <v>2766</v>
      </c>
      <c r="C2902" s="91" t="s">
        <v>243</v>
      </c>
      <c r="D2902" s="90">
        <v>98.94</v>
      </c>
    </row>
    <row r="2903" spans="1:4">
      <c r="A2903" s="90">
        <v>83480</v>
      </c>
      <c r="B2903" s="157" t="s">
        <v>2767</v>
      </c>
      <c r="C2903" s="91" t="s">
        <v>243</v>
      </c>
      <c r="D2903" s="90">
        <v>77.59</v>
      </c>
    </row>
    <row r="2904" spans="1:4">
      <c r="A2904" s="90">
        <v>83481</v>
      </c>
      <c r="B2904" s="157" t="s">
        <v>2768</v>
      </c>
      <c r="C2904" s="91" t="s">
        <v>243</v>
      </c>
      <c r="D2904" s="90">
        <v>87.5</v>
      </c>
    </row>
    <row r="2905" spans="1:4">
      <c r="A2905" s="90">
        <v>97600</v>
      </c>
      <c r="B2905" s="157" t="s">
        <v>23136</v>
      </c>
      <c r="C2905" s="91" t="s">
        <v>243</v>
      </c>
      <c r="D2905" s="90">
        <v>172.13</v>
      </c>
    </row>
    <row r="2906" spans="1:4">
      <c r="A2906" s="90">
        <v>97601</v>
      </c>
      <c r="B2906" s="157" t="s">
        <v>23137</v>
      </c>
      <c r="C2906" s="91" t="s">
        <v>243</v>
      </c>
      <c r="D2906" s="90">
        <v>183.87</v>
      </c>
    </row>
    <row r="2907" spans="1:4">
      <c r="A2907" s="90">
        <v>97605</v>
      </c>
      <c r="B2907" s="157" t="s">
        <v>23138</v>
      </c>
      <c r="C2907" s="91" t="s">
        <v>243</v>
      </c>
      <c r="D2907" s="90">
        <v>61.69</v>
      </c>
    </row>
    <row r="2908" spans="1:4">
      <c r="A2908" s="90">
        <v>97606</v>
      </c>
      <c r="B2908" s="157" t="s">
        <v>23139</v>
      </c>
      <c r="C2908" s="91" t="s">
        <v>243</v>
      </c>
      <c r="D2908" s="90">
        <v>50.81</v>
      </c>
    </row>
    <row r="2909" spans="1:4">
      <c r="A2909" s="90">
        <v>97607</v>
      </c>
      <c r="B2909" s="157" t="s">
        <v>23140</v>
      </c>
      <c r="C2909" s="91" t="s">
        <v>243</v>
      </c>
      <c r="D2909" s="90">
        <v>90.93</v>
      </c>
    </row>
    <row r="2910" spans="1:4">
      <c r="A2910" s="90">
        <v>97608</v>
      </c>
      <c r="B2910" s="157" t="s">
        <v>23141</v>
      </c>
      <c r="C2910" s="91" t="s">
        <v>243</v>
      </c>
      <c r="D2910" s="90">
        <v>69.17</v>
      </c>
    </row>
    <row r="2911" spans="1:4">
      <c r="A2911" s="159" t="s">
        <v>411</v>
      </c>
      <c r="B2911" s="157" t="s">
        <v>2769</v>
      </c>
      <c r="C2911" s="91" t="s">
        <v>243</v>
      </c>
      <c r="D2911" s="160">
        <v>6756.66</v>
      </c>
    </row>
    <row r="2912" spans="1:4">
      <c r="A2912" s="159" t="s">
        <v>412</v>
      </c>
      <c r="B2912" s="157" t="s">
        <v>2770</v>
      </c>
      <c r="C2912" s="91" t="s">
        <v>243</v>
      </c>
      <c r="D2912" s="160">
        <v>8349.6200000000008</v>
      </c>
    </row>
    <row r="2913" spans="1:4">
      <c r="A2913" s="159" t="s">
        <v>413</v>
      </c>
      <c r="B2913" s="157" t="s">
        <v>2771</v>
      </c>
      <c r="C2913" s="91" t="s">
        <v>243</v>
      </c>
      <c r="D2913" s="160">
        <v>10526</v>
      </c>
    </row>
    <row r="2914" spans="1:4">
      <c r="A2914" s="159" t="s">
        <v>414</v>
      </c>
      <c r="B2914" s="157" t="s">
        <v>2772</v>
      </c>
      <c r="C2914" s="91" t="s">
        <v>243</v>
      </c>
      <c r="D2914" s="160">
        <v>14743.86</v>
      </c>
    </row>
    <row r="2915" spans="1:4">
      <c r="A2915" s="159" t="s">
        <v>415</v>
      </c>
      <c r="B2915" s="157" t="s">
        <v>2773</v>
      </c>
      <c r="C2915" s="91" t="s">
        <v>243</v>
      </c>
      <c r="D2915" s="160">
        <v>17198.53</v>
      </c>
    </row>
    <row r="2916" spans="1:4">
      <c r="A2916" s="159" t="s">
        <v>416</v>
      </c>
      <c r="B2916" s="157" t="s">
        <v>2774</v>
      </c>
      <c r="C2916" s="91" t="s">
        <v>243</v>
      </c>
      <c r="D2916" s="160">
        <v>28000.74</v>
      </c>
    </row>
    <row r="2917" spans="1:4">
      <c r="A2917" s="159" t="s">
        <v>417</v>
      </c>
      <c r="B2917" s="157" t="s">
        <v>2775</v>
      </c>
      <c r="C2917" s="91" t="s">
        <v>243</v>
      </c>
      <c r="D2917" s="160">
        <v>4665.4399999999996</v>
      </c>
    </row>
    <row r="2918" spans="1:4">
      <c r="A2918" s="159" t="s">
        <v>418</v>
      </c>
      <c r="B2918" s="157" t="s">
        <v>2776</v>
      </c>
      <c r="C2918" s="91" t="s">
        <v>243</v>
      </c>
      <c r="D2918" s="160">
        <v>5223.29</v>
      </c>
    </row>
    <row r="2919" spans="1:4">
      <c r="A2919" s="159" t="s">
        <v>419</v>
      </c>
      <c r="B2919" s="157" t="s">
        <v>2777</v>
      </c>
      <c r="C2919" s="91" t="s">
        <v>243</v>
      </c>
      <c r="D2919" s="160">
        <v>38370.480000000003</v>
      </c>
    </row>
    <row r="2920" spans="1:4">
      <c r="A2920" s="159" t="s">
        <v>420</v>
      </c>
      <c r="B2920" s="157" t="s">
        <v>2778</v>
      </c>
      <c r="C2920" s="91" t="s">
        <v>243</v>
      </c>
      <c r="D2920" s="160">
        <v>53675.7</v>
      </c>
    </row>
    <row r="2921" spans="1:4">
      <c r="A2921" s="90">
        <v>93128</v>
      </c>
      <c r="B2921" s="157" t="s">
        <v>2779</v>
      </c>
      <c r="C2921" s="91" t="s">
        <v>243</v>
      </c>
      <c r="D2921" s="90">
        <v>95.41</v>
      </c>
    </row>
    <row r="2922" spans="1:4">
      <c r="A2922" s="90">
        <v>93137</v>
      </c>
      <c r="B2922" s="157" t="s">
        <v>2780</v>
      </c>
      <c r="C2922" s="91" t="s">
        <v>243</v>
      </c>
      <c r="D2922" s="90">
        <v>111.98</v>
      </c>
    </row>
    <row r="2923" spans="1:4">
      <c r="A2923" s="90">
        <v>93138</v>
      </c>
      <c r="B2923" s="157" t="s">
        <v>2781</v>
      </c>
      <c r="C2923" s="91" t="s">
        <v>243</v>
      </c>
      <c r="D2923" s="90">
        <v>106.11</v>
      </c>
    </row>
    <row r="2924" spans="1:4">
      <c r="A2924" s="90">
        <v>93139</v>
      </c>
      <c r="B2924" s="157" t="s">
        <v>2782</v>
      </c>
      <c r="C2924" s="91" t="s">
        <v>243</v>
      </c>
      <c r="D2924" s="90">
        <v>133.33000000000001</v>
      </c>
    </row>
    <row r="2925" spans="1:4">
      <c r="A2925" s="90">
        <v>93140</v>
      </c>
      <c r="B2925" s="157" t="s">
        <v>2783</v>
      </c>
      <c r="C2925" s="91" t="s">
        <v>243</v>
      </c>
      <c r="D2925" s="90">
        <v>125.93</v>
      </c>
    </row>
    <row r="2926" spans="1:4">
      <c r="A2926" s="90">
        <v>93141</v>
      </c>
      <c r="B2926" s="157" t="s">
        <v>2784</v>
      </c>
      <c r="C2926" s="91" t="s">
        <v>243</v>
      </c>
      <c r="D2926" s="90">
        <v>114.3</v>
      </c>
    </row>
    <row r="2927" spans="1:4">
      <c r="A2927" s="90">
        <v>93142</v>
      </c>
      <c r="B2927" s="157" t="s">
        <v>2785</v>
      </c>
      <c r="C2927" s="91" t="s">
        <v>243</v>
      </c>
      <c r="D2927" s="90">
        <v>127.58</v>
      </c>
    </row>
    <row r="2928" spans="1:4">
      <c r="A2928" s="90">
        <v>93143</v>
      </c>
      <c r="B2928" s="157" t="s">
        <v>2786</v>
      </c>
      <c r="C2928" s="91" t="s">
        <v>243</v>
      </c>
      <c r="D2928" s="90">
        <v>115.75</v>
      </c>
    </row>
    <row r="2929" spans="1:4">
      <c r="A2929" s="90">
        <v>93144</v>
      </c>
      <c r="B2929" s="157" t="s">
        <v>2787</v>
      </c>
      <c r="C2929" s="91" t="s">
        <v>243</v>
      </c>
      <c r="D2929" s="90">
        <v>144.41</v>
      </c>
    </row>
    <row r="2930" spans="1:4">
      <c r="A2930" s="90">
        <v>93145</v>
      </c>
      <c r="B2930" s="157" t="s">
        <v>2788</v>
      </c>
      <c r="C2930" s="91" t="s">
        <v>243</v>
      </c>
      <c r="D2930" s="90">
        <v>137.41</v>
      </c>
    </row>
    <row r="2931" spans="1:4">
      <c r="A2931" s="90">
        <v>93146</v>
      </c>
      <c r="B2931" s="157" t="s">
        <v>2789</v>
      </c>
      <c r="C2931" s="91" t="s">
        <v>243</v>
      </c>
      <c r="D2931" s="90">
        <v>148.11000000000001</v>
      </c>
    </row>
    <row r="2932" spans="1:4">
      <c r="A2932" s="90">
        <v>93147</v>
      </c>
      <c r="B2932" s="157" t="s">
        <v>2790</v>
      </c>
      <c r="C2932" s="91" t="s">
        <v>243</v>
      </c>
      <c r="D2932" s="90">
        <v>167.96</v>
      </c>
    </row>
    <row r="2933" spans="1:4">
      <c r="A2933" s="90">
        <v>8260</v>
      </c>
      <c r="B2933" s="157" t="s">
        <v>2791</v>
      </c>
      <c r="C2933" s="91" t="s">
        <v>243</v>
      </c>
      <c r="D2933" s="160">
        <v>2556.7199999999998</v>
      </c>
    </row>
    <row r="2934" spans="1:4">
      <c r="A2934" s="90">
        <v>72315</v>
      </c>
      <c r="B2934" s="157" t="s">
        <v>2792</v>
      </c>
      <c r="C2934" s="91" t="s">
        <v>243</v>
      </c>
      <c r="D2934" s="90">
        <v>23.65</v>
      </c>
    </row>
    <row r="2935" spans="1:4">
      <c r="A2935" s="90">
        <v>96971</v>
      </c>
      <c r="B2935" s="157" t="s">
        <v>23142</v>
      </c>
      <c r="C2935" s="91" t="s">
        <v>32</v>
      </c>
      <c r="D2935" s="90">
        <v>18.670000000000002</v>
      </c>
    </row>
    <row r="2936" spans="1:4">
      <c r="A2936" s="90">
        <v>96972</v>
      </c>
      <c r="B2936" s="157" t="s">
        <v>23143</v>
      </c>
      <c r="C2936" s="91" t="s">
        <v>32</v>
      </c>
      <c r="D2936" s="90">
        <v>25.55</v>
      </c>
    </row>
    <row r="2937" spans="1:4">
      <c r="A2937" s="90">
        <v>96973</v>
      </c>
      <c r="B2937" s="157" t="s">
        <v>23144</v>
      </c>
      <c r="C2937" s="91" t="s">
        <v>32</v>
      </c>
      <c r="D2937" s="90">
        <v>32.03</v>
      </c>
    </row>
    <row r="2938" spans="1:4">
      <c r="A2938" s="90">
        <v>96974</v>
      </c>
      <c r="B2938" s="157" t="s">
        <v>23145</v>
      </c>
      <c r="C2938" s="91" t="s">
        <v>32</v>
      </c>
      <c r="D2938" s="90">
        <v>40.450000000000003</v>
      </c>
    </row>
    <row r="2939" spans="1:4">
      <c r="A2939" s="90">
        <v>96975</v>
      </c>
      <c r="B2939" s="157" t="s">
        <v>23146</v>
      </c>
      <c r="C2939" s="91" t="s">
        <v>32</v>
      </c>
      <c r="D2939" s="90">
        <v>51.47</v>
      </c>
    </row>
    <row r="2940" spans="1:4">
      <c r="A2940" s="90">
        <v>96976</v>
      </c>
      <c r="B2940" s="157" t="s">
        <v>23147</v>
      </c>
      <c r="C2940" s="91" t="s">
        <v>32</v>
      </c>
      <c r="D2940" s="90">
        <v>65.86</v>
      </c>
    </row>
    <row r="2941" spans="1:4">
      <c r="A2941" s="90">
        <v>96977</v>
      </c>
      <c r="B2941" s="157" t="s">
        <v>23148</v>
      </c>
      <c r="C2941" s="91" t="s">
        <v>32</v>
      </c>
      <c r="D2941" s="90">
        <v>23.64</v>
      </c>
    </row>
    <row r="2942" spans="1:4">
      <c r="A2942" s="90">
        <v>96978</v>
      </c>
      <c r="B2942" s="157" t="s">
        <v>23149</v>
      </c>
      <c r="C2942" s="91" t="s">
        <v>32</v>
      </c>
      <c r="D2942" s="90">
        <v>33.08</v>
      </c>
    </row>
    <row r="2943" spans="1:4">
      <c r="A2943" s="90">
        <v>96979</v>
      </c>
      <c r="B2943" s="157" t="s">
        <v>23150</v>
      </c>
      <c r="C2943" s="91" t="s">
        <v>32</v>
      </c>
      <c r="D2943" s="90">
        <v>46.27</v>
      </c>
    </row>
    <row r="2944" spans="1:4">
      <c r="A2944" s="90">
        <v>96984</v>
      </c>
      <c r="B2944" s="157" t="s">
        <v>23151</v>
      </c>
      <c r="C2944" s="91" t="s">
        <v>243</v>
      </c>
      <c r="D2944" s="90">
        <v>37.6</v>
      </c>
    </row>
    <row r="2945" spans="1:4">
      <c r="A2945" s="90">
        <v>96985</v>
      </c>
      <c r="B2945" s="157" t="s">
        <v>23152</v>
      </c>
      <c r="C2945" s="91" t="s">
        <v>243</v>
      </c>
      <c r="D2945" s="90">
        <v>36.25</v>
      </c>
    </row>
    <row r="2946" spans="1:4">
      <c r="A2946" s="90">
        <v>96986</v>
      </c>
      <c r="B2946" s="157" t="s">
        <v>23153</v>
      </c>
      <c r="C2946" s="91" t="s">
        <v>243</v>
      </c>
      <c r="D2946" s="90">
        <v>54.34</v>
      </c>
    </row>
    <row r="2947" spans="1:4">
      <c r="A2947" s="90">
        <v>96987</v>
      </c>
      <c r="B2947" s="157" t="s">
        <v>23154</v>
      </c>
      <c r="C2947" s="91" t="s">
        <v>243</v>
      </c>
      <c r="D2947" s="90">
        <v>83.39</v>
      </c>
    </row>
    <row r="2948" spans="1:4">
      <c r="A2948" s="90">
        <v>96988</v>
      </c>
      <c r="B2948" s="157" t="s">
        <v>23155</v>
      </c>
      <c r="C2948" s="91" t="s">
        <v>243</v>
      </c>
      <c r="D2948" s="90">
        <v>111.45</v>
      </c>
    </row>
    <row r="2949" spans="1:4">
      <c r="A2949" s="90">
        <v>96989</v>
      </c>
      <c r="B2949" s="157" t="s">
        <v>23156</v>
      </c>
      <c r="C2949" s="91" t="s">
        <v>243</v>
      </c>
      <c r="D2949" s="90">
        <v>73.5</v>
      </c>
    </row>
    <row r="2950" spans="1:4">
      <c r="A2950" s="90">
        <v>98463</v>
      </c>
      <c r="B2950" s="157" t="s">
        <v>23157</v>
      </c>
      <c r="C2950" s="91" t="s">
        <v>243</v>
      </c>
      <c r="D2950" s="90">
        <v>16.63</v>
      </c>
    </row>
    <row r="2951" spans="1:4">
      <c r="A2951" s="90">
        <v>9535</v>
      </c>
      <c r="B2951" s="157" t="s">
        <v>104</v>
      </c>
      <c r="C2951" s="91" t="s">
        <v>243</v>
      </c>
      <c r="D2951" s="90">
        <v>65.69</v>
      </c>
    </row>
    <row r="2952" spans="1:4">
      <c r="A2952" s="90">
        <v>72327</v>
      </c>
      <c r="B2952" s="157" t="s">
        <v>2793</v>
      </c>
      <c r="C2952" s="91" t="s">
        <v>243</v>
      </c>
      <c r="D2952" s="90">
        <v>7.29</v>
      </c>
    </row>
    <row r="2953" spans="1:4">
      <c r="A2953" s="90">
        <v>72328</v>
      </c>
      <c r="B2953" s="157" t="s">
        <v>2794</v>
      </c>
      <c r="C2953" s="91" t="s">
        <v>243</v>
      </c>
      <c r="D2953" s="90">
        <v>9.26</v>
      </c>
    </row>
    <row r="2954" spans="1:4">
      <c r="A2954" s="90">
        <v>72330</v>
      </c>
      <c r="B2954" s="157" t="s">
        <v>2795</v>
      </c>
      <c r="C2954" s="91" t="s">
        <v>243</v>
      </c>
      <c r="D2954" s="90">
        <v>52.08</v>
      </c>
    </row>
    <row r="2955" spans="1:4">
      <c r="A2955" s="159" t="s">
        <v>421</v>
      </c>
      <c r="B2955" s="157" t="s">
        <v>2796</v>
      </c>
      <c r="C2955" s="91" t="s">
        <v>243</v>
      </c>
      <c r="D2955" s="90">
        <v>220.28</v>
      </c>
    </row>
    <row r="2956" spans="1:4">
      <c r="A2956" s="159" t="s">
        <v>422</v>
      </c>
      <c r="B2956" s="157" t="s">
        <v>2797</v>
      </c>
      <c r="C2956" s="91" t="s">
        <v>243</v>
      </c>
      <c r="D2956" s="90">
        <v>338.93</v>
      </c>
    </row>
    <row r="2957" spans="1:4">
      <c r="A2957" s="159" t="s">
        <v>423</v>
      </c>
      <c r="B2957" s="157" t="s">
        <v>2798</v>
      </c>
      <c r="C2957" s="91" t="s">
        <v>243</v>
      </c>
      <c r="D2957" s="90">
        <v>626.49</v>
      </c>
    </row>
    <row r="2958" spans="1:4">
      <c r="A2958" s="90">
        <v>83482</v>
      </c>
      <c r="B2958" s="157" t="s">
        <v>2799</v>
      </c>
      <c r="C2958" s="91" t="s">
        <v>243</v>
      </c>
      <c r="D2958" s="90">
        <v>52.08</v>
      </c>
    </row>
    <row r="2959" spans="1:4">
      <c r="A2959" s="90">
        <v>83487</v>
      </c>
      <c r="B2959" s="157" t="s">
        <v>2800</v>
      </c>
      <c r="C2959" s="91" t="s">
        <v>243</v>
      </c>
      <c r="D2959" s="90">
        <v>103.17</v>
      </c>
    </row>
    <row r="2960" spans="1:4">
      <c r="A2960" s="90">
        <v>83490</v>
      </c>
      <c r="B2960" s="157" t="s">
        <v>2801</v>
      </c>
      <c r="C2960" s="91" t="s">
        <v>243</v>
      </c>
      <c r="D2960" s="90">
        <v>217.35</v>
      </c>
    </row>
    <row r="2961" spans="1:4">
      <c r="A2961" s="90">
        <v>83491</v>
      </c>
      <c r="B2961" s="157" t="s">
        <v>2802</v>
      </c>
      <c r="C2961" s="91" t="s">
        <v>243</v>
      </c>
      <c r="D2961" s="90">
        <v>304.7</v>
      </c>
    </row>
    <row r="2962" spans="1:4">
      <c r="A2962" s="90">
        <v>83492</v>
      </c>
      <c r="B2962" s="157" t="s">
        <v>2803</v>
      </c>
      <c r="C2962" s="91" t="s">
        <v>243</v>
      </c>
      <c r="D2962" s="90">
        <v>461.78</v>
      </c>
    </row>
    <row r="2963" spans="1:4">
      <c r="A2963" s="90">
        <v>83493</v>
      </c>
      <c r="B2963" s="157" t="s">
        <v>2804</v>
      </c>
      <c r="C2963" s="91" t="s">
        <v>243</v>
      </c>
      <c r="D2963" s="90">
        <v>52.08</v>
      </c>
    </row>
    <row r="2964" spans="1:4">
      <c r="A2964" s="90">
        <v>85195</v>
      </c>
      <c r="B2964" s="157" t="s">
        <v>2805</v>
      </c>
      <c r="C2964" s="91" t="s">
        <v>243</v>
      </c>
      <c r="D2964" s="90">
        <v>66.09</v>
      </c>
    </row>
    <row r="2965" spans="1:4">
      <c r="A2965" s="90">
        <v>88547</v>
      </c>
      <c r="B2965" s="157" t="s">
        <v>2806</v>
      </c>
      <c r="C2965" s="91" t="s">
        <v>243</v>
      </c>
      <c r="D2965" s="90">
        <v>72.19</v>
      </c>
    </row>
    <row r="2966" spans="1:4">
      <c r="A2966" s="90">
        <v>72283</v>
      </c>
      <c r="B2966" s="157" t="s">
        <v>2807</v>
      </c>
      <c r="C2966" s="91" t="s">
        <v>243</v>
      </c>
      <c r="D2966" s="90">
        <v>721.74</v>
      </c>
    </row>
    <row r="2967" spans="1:4">
      <c r="A2967" s="90">
        <v>72287</v>
      </c>
      <c r="B2967" s="157" t="s">
        <v>2808</v>
      </c>
      <c r="C2967" s="91" t="s">
        <v>243</v>
      </c>
      <c r="D2967" s="90">
        <v>179.93</v>
      </c>
    </row>
    <row r="2968" spans="1:4">
      <c r="A2968" s="90">
        <v>72288</v>
      </c>
      <c r="B2968" s="157" t="s">
        <v>2809</v>
      </c>
      <c r="C2968" s="91" t="s">
        <v>243</v>
      </c>
      <c r="D2968" s="90">
        <v>224.18</v>
      </c>
    </row>
    <row r="2969" spans="1:4">
      <c r="A2969" s="90">
        <v>72553</v>
      </c>
      <c r="B2969" s="157" t="s">
        <v>2810</v>
      </c>
      <c r="C2969" s="91" t="s">
        <v>243</v>
      </c>
      <c r="D2969" s="90">
        <v>130.43</v>
      </c>
    </row>
    <row r="2970" spans="1:4">
      <c r="A2970" s="90">
        <v>72554</v>
      </c>
      <c r="B2970" s="157" t="s">
        <v>2811</v>
      </c>
      <c r="C2970" s="91" t="s">
        <v>243</v>
      </c>
      <c r="D2970" s="90">
        <v>437.36</v>
      </c>
    </row>
    <row r="2971" spans="1:4">
      <c r="A2971" s="159" t="s">
        <v>424</v>
      </c>
      <c r="B2971" s="157" t="s">
        <v>2812</v>
      </c>
      <c r="C2971" s="91" t="s">
        <v>243</v>
      </c>
      <c r="D2971" s="90">
        <v>136.38</v>
      </c>
    </row>
    <row r="2972" spans="1:4">
      <c r="A2972" s="159" t="s">
        <v>425</v>
      </c>
      <c r="B2972" s="157" t="s">
        <v>2813</v>
      </c>
      <c r="C2972" s="91" t="s">
        <v>243</v>
      </c>
      <c r="D2972" s="90">
        <v>140.49</v>
      </c>
    </row>
    <row r="2973" spans="1:4">
      <c r="A2973" s="90">
        <v>83633</v>
      </c>
      <c r="B2973" s="157" t="s">
        <v>2814</v>
      </c>
      <c r="C2973" s="91" t="s">
        <v>243</v>
      </c>
      <c r="D2973" s="160">
        <v>1841.52</v>
      </c>
    </row>
    <row r="2974" spans="1:4">
      <c r="A2974" s="90">
        <v>83634</v>
      </c>
      <c r="B2974" s="157" t="s">
        <v>2815</v>
      </c>
      <c r="C2974" s="91" t="s">
        <v>243</v>
      </c>
      <c r="D2974" s="90">
        <v>410.42</v>
      </c>
    </row>
    <row r="2975" spans="1:4">
      <c r="A2975" s="90">
        <v>83635</v>
      </c>
      <c r="B2975" s="157" t="s">
        <v>2816</v>
      </c>
      <c r="C2975" s="91" t="s">
        <v>243</v>
      </c>
      <c r="D2975" s="90">
        <v>158.31</v>
      </c>
    </row>
    <row r="2976" spans="1:4">
      <c r="A2976" s="90">
        <v>96765</v>
      </c>
      <c r="B2976" s="157" t="s">
        <v>23158</v>
      </c>
      <c r="C2976" s="91" t="s">
        <v>243</v>
      </c>
      <c r="D2976" s="90">
        <v>848.17</v>
      </c>
    </row>
    <row r="2977" spans="1:4">
      <c r="A2977" s="90">
        <v>72337</v>
      </c>
      <c r="B2977" s="157" t="s">
        <v>2817</v>
      </c>
      <c r="C2977" s="91" t="s">
        <v>243</v>
      </c>
      <c r="D2977" s="90">
        <v>19.100000000000001</v>
      </c>
    </row>
    <row r="2978" spans="1:4">
      <c r="A2978" s="159" t="s">
        <v>426</v>
      </c>
      <c r="B2978" s="157" t="s">
        <v>2818</v>
      </c>
      <c r="C2978" s="91" t="s">
        <v>243</v>
      </c>
      <c r="D2978" s="90">
        <v>159.63</v>
      </c>
    </row>
    <row r="2979" spans="1:4">
      <c r="A2979" s="159" t="s">
        <v>427</v>
      </c>
      <c r="B2979" s="157" t="s">
        <v>2819</v>
      </c>
      <c r="C2979" s="91" t="s">
        <v>243</v>
      </c>
      <c r="D2979" s="90">
        <v>293.26</v>
      </c>
    </row>
    <row r="2980" spans="1:4">
      <c r="A2980" s="159" t="s">
        <v>428</v>
      </c>
      <c r="B2980" s="157" t="s">
        <v>2820</v>
      </c>
      <c r="C2980" s="91" t="s">
        <v>243</v>
      </c>
      <c r="D2980" s="90">
        <v>941.02</v>
      </c>
    </row>
    <row r="2981" spans="1:4">
      <c r="A2981" s="159" t="s">
        <v>429</v>
      </c>
      <c r="B2981" s="157" t="s">
        <v>2821</v>
      </c>
      <c r="C2981" s="91" t="s">
        <v>32</v>
      </c>
      <c r="D2981" s="90">
        <v>1.49</v>
      </c>
    </row>
    <row r="2982" spans="1:4">
      <c r="A2982" s="90">
        <v>83366</v>
      </c>
      <c r="B2982" s="157" t="s">
        <v>23159</v>
      </c>
      <c r="C2982" s="91" t="s">
        <v>243</v>
      </c>
      <c r="D2982" s="90">
        <v>50.71</v>
      </c>
    </row>
    <row r="2983" spans="1:4">
      <c r="A2983" s="90">
        <v>83367</v>
      </c>
      <c r="B2983" s="157" t="s">
        <v>2822</v>
      </c>
      <c r="C2983" s="91" t="s">
        <v>243</v>
      </c>
      <c r="D2983" s="90">
        <v>298.60000000000002</v>
      </c>
    </row>
    <row r="2984" spans="1:4">
      <c r="A2984" s="90">
        <v>83368</v>
      </c>
      <c r="B2984" s="157" t="s">
        <v>2823</v>
      </c>
      <c r="C2984" s="91" t="s">
        <v>243</v>
      </c>
      <c r="D2984" s="90">
        <v>833.48</v>
      </c>
    </row>
    <row r="2985" spans="1:4">
      <c r="A2985" s="90">
        <v>83369</v>
      </c>
      <c r="B2985" s="157" t="s">
        <v>2824</v>
      </c>
      <c r="C2985" s="91" t="s">
        <v>243</v>
      </c>
      <c r="D2985" s="90">
        <v>203.67</v>
      </c>
    </row>
    <row r="2986" spans="1:4">
      <c r="A2986" s="90">
        <v>83370</v>
      </c>
      <c r="B2986" s="157" t="s">
        <v>2825</v>
      </c>
      <c r="C2986" s="91" t="s">
        <v>243</v>
      </c>
      <c r="D2986" s="90">
        <v>132.71</v>
      </c>
    </row>
    <row r="2987" spans="1:4">
      <c r="A2987" s="90">
        <v>83371</v>
      </c>
      <c r="B2987" s="157" t="s">
        <v>2826</v>
      </c>
      <c r="C2987" s="91" t="s">
        <v>243</v>
      </c>
      <c r="D2987" s="90">
        <v>83.17</v>
      </c>
    </row>
    <row r="2988" spans="1:4">
      <c r="A2988" s="90">
        <v>83639</v>
      </c>
      <c r="B2988" s="157" t="s">
        <v>2827</v>
      </c>
      <c r="C2988" s="91" t="s">
        <v>32</v>
      </c>
      <c r="D2988" s="90">
        <v>46.64</v>
      </c>
    </row>
    <row r="2989" spans="1:4">
      <c r="A2989" s="90">
        <v>84676</v>
      </c>
      <c r="B2989" s="157" t="s">
        <v>2828</v>
      </c>
      <c r="C2989" s="91" t="s">
        <v>243</v>
      </c>
      <c r="D2989" s="90">
        <v>279.47000000000003</v>
      </c>
    </row>
    <row r="2990" spans="1:4">
      <c r="A2990" s="90">
        <v>84796</v>
      </c>
      <c r="B2990" s="157" t="s">
        <v>2829</v>
      </c>
      <c r="C2990" s="91" t="s">
        <v>243</v>
      </c>
      <c r="D2990" s="90">
        <v>448.3</v>
      </c>
    </row>
    <row r="2991" spans="1:4">
      <c r="A2991" s="90">
        <v>84798</v>
      </c>
      <c r="B2991" s="157" t="s">
        <v>2830</v>
      </c>
      <c r="C2991" s="91" t="s">
        <v>243</v>
      </c>
      <c r="D2991" s="90">
        <v>203.41</v>
      </c>
    </row>
    <row r="2992" spans="1:4">
      <c r="A2992" s="90">
        <v>98261</v>
      </c>
      <c r="B2992" s="157" t="s">
        <v>23160</v>
      </c>
      <c r="C2992" s="91" t="s">
        <v>32</v>
      </c>
      <c r="D2992" s="90">
        <v>2.44</v>
      </c>
    </row>
    <row r="2993" spans="1:4">
      <c r="A2993" s="90">
        <v>98262</v>
      </c>
      <c r="B2993" s="157" t="s">
        <v>23161</v>
      </c>
      <c r="C2993" s="91" t="s">
        <v>32</v>
      </c>
      <c r="D2993" s="90">
        <v>2.86</v>
      </c>
    </row>
    <row r="2994" spans="1:4">
      <c r="A2994" s="90">
        <v>98263</v>
      </c>
      <c r="B2994" s="157" t="s">
        <v>23162</v>
      </c>
      <c r="C2994" s="91" t="s">
        <v>32</v>
      </c>
      <c r="D2994" s="90">
        <v>3.37</v>
      </c>
    </row>
    <row r="2995" spans="1:4">
      <c r="A2995" s="90">
        <v>98264</v>
      </c>
      <c r="B2995" s="157" t="s">
        <v>23163</v>
      </c>
      <c r="C2995" s="91" t="s">
        <v>32</v>
      </c>
      <c r="D2995" s="90">
        <v>3.77</v>
      </c>
    </row>
    <row r="2996" spans="1:4">
      <c r="A2996" s="90">
        <v>98265</v>
      </c>
      <c r="B2996" s="157" t="s">
        <v>23164</v>
      </c>
      <c r="C2996" s="91" t="s">
        <v>32</v>
      </c>
      <c r="D2996" s="90">
        <v>4.3600000000000003</v>
      </c>
    </row>
    <row r="2997" spans="1:4">
      <c r="A2997" s="90">
        <v>98266</v>
      </c>
      <c r="B2997" s="157" t="s">
        <v>23165</v>
      </c>
      <c r="C2997" s="91" t="s">
        <v>32</v>
      </c>
      <c r="D2997" s="90">
        <v>4.7</v>
      </c>
    </row>
    <row r="2998" spans="1:4">
      <c r="A2998" s="90">
        <v>98267</v>
      </c>
      <c r="B2998" s="157" t="s">
        <v>23166</v>
      </c>
      <c r="C2998" s="91" t="s">
        <v>32</v>
      </c>
      <c r="D2998" s="90">
        <v>7.69</v>
      </c>
    </row>
    <row r="2999" spans="1:4">
      <c r="A2999" s="90">
        <v>98268</v>
      </c>
      <c r="B2999" s="157" t="s">
        <v>23167</v>
      </c>
      <c r="C2999" s="91" t="s">
        <v>32</v>
      </c>
      <c r="D2999" s="90">
        <v>12.5</v>
      </c>
    </row>
    <row r="3000" spans="1:4">
      <c r="A3000" s="90">
        <v>98269</v>
      </c>
      <c r="B3000" s="157" t="s">
        <v>23168</v>
      </c>
      <c r="C3000" s="91" t="s">
        <v>32</v>
      </c>
      <c r="D3000" s="90">
        <v>16.13</v>
      </c>
    </row>
    <row r="3001" spans="1:4">
      <c r="A3001" s="90">
        <v>98270</v>
      </c>
      <c r="B3001" s="157" t="s">
        <v>23169</v>
      </c>
      <c r="C3001" s="91" t="s">
        <v>32</v>
      </c>
      <c r="D3001" s="90">
        <v>26.13</v>
      </c>
    </row>
    <row r="3002" spans="1:4">
      <c r="A3002" s="90">
        <v>98271</v>
      </c>
      <c r="B3002" s="157" t="s">
        <v>23170</v>
      </c>
      <c r="C3002" s="91" t="s">
        <v>32</v>
      </c>
      <c r="D3002" s="90">
        <v>40.49</v>
      </c>
    </row>
    <row r="3003" spans="1:4">
      <c r="A3003" s="90">
        <v>98272</v>
      </c>
      <c r="B3003" s="157" t="s">
        <v>23171</v>
      </c>
      <c r="C3003" s="91" t="s">
        <v>32</v>
      </c>
      <c r="D3003" s="90">
        <v>94.79</v>
      </c>
    </row>
    <row r="3004" spans="1:4">
      <c r="A3004" s="90">
        <v>98273</v>
      </c>
      <c r="B3004" s="157" t="s">
        <v>23172</v>
      </c>
      <c r="C3004" s="91" t="s">
        <v>32</v>
      </c>
      <c r="D3004" s="90">
        <v>1.8</v>
      </c>
    </row>
    <row r="3005" spans="1:4">
      <c r="A3005" s="90">
        <v>98274</v>
      </c>
      <c r="B3005" s="157" t="s">
        <v>23173</v>
      </c>
      <c r="C3005" s="91" t="s">
        <v>32</v>
      </c>
      <c r="D3005" s="90">
        <v>2.39</v>
      </c>
    </row>
    <row r="3006" spans="1:4">
      <c r="A3006" s="90">
        <v>98275</v>
      </c>
      <c r="B3006" s="157" t="s">
        <v>23174</v>
      </c>
      <c r="C3006" s="91" t="s">
        <v>32</v>
      </c>
      <c r="D3006" s="90">
        <v>2.74</v>
      </c>
    </row>
    <row r="3007" spans="1:4">
      <c r="A3007" s="90">
        <v>98276</v>
      </c>
      <c r="B3007" s="157" t="s">
        <v>23175</v>
      </c>
      <c r="C3007" s="91" t="s">
        <v>32</v>
      </c>
      <c r="D3007" s="90">
        <v>5.72</v>
      </c>
    </row>
    <row r="3008" spans="1:4">
      <c r="A3008" s="90">
        <v>98277</v>
      </c>
      <c r="B3008" s="157" t="s">
        <v>23176</v>
      </c>
      <c r="C3008" s="91" t="s">
        <v>32</v>
      </c>
      <c r="D3008" s="90">
        <v>10.53</v>
      </c>
    </row>
    <row r="3009" spans="1:4">
      <c r="A3009" s="90">
        <v>98278</v>
      </c>
      <c r="B3009" s="157" t="s">
        <v>23177</v>
      </c>
      <c r="C3009" s="91" t="s">
        <v>32</v>
      </c>
      <c r="D3009" s="90">
        <v>14.16</v>
      </c>
    </row>
    <row r="3010" spans="1:4">
      <c r="A3010" s="90">
        <v>98279</v>
      </c>
      <c r="B3010" s="157" t="s">
        <v>23178</v>
      </c>
      <c r="C3010" s="91" t="s">
        <v>32</v>
      </c>
      <c r="D3010" s="90">
        <v>24.17</v>
      </c>
    </row>
    <row r="3011" spans="1:4">
      <c r="A3011" s="90">
        <v>98280</v>
      </c>
      <c r="B3011" s="157" t="s">
        <v>23179</v>
      </c>
      <c r="C3011" s="91" t="s">
        <v>32</v>
      </c>
      <c r="D3011" s="90">
        <v>4.9800000000000004</v>
      </c>
    </row>
    <row r="3012" spans="1:4">
      <c r="A3012" s="90">
        <v>98281</v>
      </c>
      <c r="B3012" s="157" t="s">
        <v>23180</v>
      </c>
      <c r="C3012" s="91" t="s">
        <v>32</v>
      </c>
      <c r="D3012" s="90">
        <v>5.4</v>
      </c>
    </row>
    <row r="3013" spans="1:4">
      <c r="A3013" s="90">
        <v>98282</v>
      </c>
      <c r="B3013" s="157" t="s">
        <v>23181</v>
      </c>
      <c r="C3013" s="91" t="s">
        <v>32</v>
      </c>
      <c r="D3013" s="90">
        <v>5.9</v>
      </c>
    </row>
    <row r="3014" spans="1:4">
      <c r="A3014" s="90">
        <v>98283</v>
      </c>
      <c r="B3014" s="157" t="s">
        <v>23182</v>
      </c>
      <c r="C3014" s="91" t="s">
        <v>32</v>
      </c>
      <c r="D3014" s="90">
        <v>6.31</v>
      </c>
    </row>
    <row r="3015" spans="1:4">
      <c r="A3015" s="90">
        <v>98284</v>
      </c>
      <c r="B3015" s="157" t="s">
        <v>23183</v>
      </c>
      <c r="C3015" s="91" t="s">
        <v>32</v>
      </c>
      <c r="D3015" s="90">
        <v>6.89</v>
      </c>
    </row>
    <row r="3016" spans="1:4">
      <c r="A3016" s="90">
        <v>98285</v>
      </c>
      <c r="B3016" s="157" t="s">
        <v>23184</v>
      </c>
      <c r="C3016" s="91" t="s">
        <v>32</v>
      </c>
      <c r="D3016" s="90">
        <v>7.23</v>
      </c>
    </row>
    <row r="3017" spans="1:4">
      <c r="A3017" s="90">
        <v>98286</v>
      </c>
      <c r="B3017" s="157" t="s">
        <v>23185</v>
      </c>
      <c r="C3017" s="91" t="s">
        <v>32</v>
      </c>
      <c r="D3017" s="90">
        <v>10.23</v>
      </c>
    </row>
    <row r="3018" spans="1:4">
      <c r="A3018" s="90">
        <v>98287</v>
      </c>
      <c r="B3018" s="157" t="s">
        <v>23186</v>
      </c>
      <c r="C3018" s="91" t="s">
        <v>32</v>
      </c>
      <c r="D3018" s="90">
        <v>0.92</v>
      </c>
    </row>
    <row r="3019" spans="1:4">
      <c r="A3019" s="90">
        <v>98288</v>
      </c>
      <c r="B3019" s="157" t="s">
        <v>23187</v>
      </c>
      <c r="C3019" s="91" t="s">
        <v>32</v>
      </c>
      <c r="D3019" s="90">
        <v>1.34</v>
      </c>
    </row>
    <row r="3020" spans="1:4">
      <c r="A3020" s="90">
        <v>98289</v>
      </c>
      <c r="B3020" s="157" t="s">
        <v>23188</v>
      </c>
      <c r="C3020" s="91" t="s">
        <v>32</v>
      </c>
      <c r="D3020" s="90">
        <v>1.85</v>
      </c>
    </row>
    <row r="3021" spans="1:4">
      <c r="A3021" s="90">
        <v>98290</v>
      </c>
      <c r="B3021" s="157" t="s">
        <v>23189</v>
      </c>
      <c r="C3021" s="91" t="s">
        <v>32</v>
      </c>
      <c r="D3021" s="90">
        <v>2.2599999999999998</v>
      </c>
    </row>
    <row r="3022" spans="1:4">
      <c r="A3022" s="90">
        <v>98291</v>
      </c>
      <c r="B3022" s="157" t="s">
        <v>23190</v>
      </c>
      <c r="C3022" s="91" t="s">
        <v>32</v>
      </c>
      <c r="D3022" s="90">
        <v>2.84</v>
      </c>
    </row>
    <row r="3023" spans="1:4">
      <c r="A3023" s="90">
        <v>98292</v>
      </c>
      <c r="B3023" s="157" t="s">
        <v>23191</v>
      </c>
      <c r="C3023" s="91" t="s">
        <v>32</v>
      </c>
      <c r="D3023" s="90">
        <v>3.18</v>
      </c>
    </row>
    <row r="3024" spans="1:4">
      <c r="A3024" s="90">
        <v>98293</v>
      </c>
      <c r="B3024" s="157" t="s">
        <v>23192</v>
      </c>
      <c r="C3024" s="91" t="s">
        <v>32</v>
      </c>
      <c r="D3024" s="90">
        <v>6.18</v>
      </c>
    </row>
    <row r="3025" spans="1:4">
      <c r="A3025" s="90">
        <v>98400</v>
      </c>
      <c r="B3025" s="157" t="s">
        <v>23193</v>
      </c>
      <c r="C3025" s="91" t="s">
        <v>32</v>
      </c>
      <c r="D3025" s="90">
        <v>9.09</v>
      </c>
    </row>
    <row r="3026" spans="1:4">
      <c r="A3026" s="90">
        <v>98401</v>
      </c>
      <c r="B3026" s="157" t="s">
        <v>23194</v>
      </c>
      <c r="C3026" s="91" t="s">
        <v>32</v>
      </c>
      <c r="D3026" s="90">
        <v>14.01</v>
      </c>
    </row>
    <row r="3027" spans="1:4">
      <c r="A3027" s="90">
        <v>98402</v>
      </c>
      <c r="B3027" s="157" t="s">
        <v>23195</v>
      </c>
      <c r="C3027" s="91" t="s">
        <v>32</v>
      </c>
      <c r="D3027" s="90">
        <v>18.13</v>
      </c>
    </row>
    <row r="3028" spans="1:4">
      <c r="A3028" s="90">
        <v>98397</v>
      </c>
      <c r="B3028" s="157" t="s">
        <v>23196</v>
      </c>
      <c r="C3028" s="91" t="s">
        <v>28</v>
      </c>
      <c r="D3028" s="90">
        <v>8.68</v>
      </c>
    </row>
    <row r="3029" spans="1:4">
      <c r="A3029" s="159" t="s">
        <v>430</v>
      </c>
      <c r="B3029" s="157" t="s">
        <v>2831</v>
      </c>
      <c r="C3029" s="91" t="s">
        <v>243</v>
      </c>
      <c r="D3029" s="160">
        <v>5171.5200000000004</v>
      </c>
    </row>
    <row r="3030" spans="1:4">
      <c r="A3030" s="90">
        <v>85120</v>
      </c>
      <c r="B3030" s="157" t="s">
        <v>2832</v>
      </c>
      <c r="C3030" s="91" t="s">
        <v>243</v>
      </c>
      <c r="D3030" s="90">
        <v>121.45</v>
      </c>
    </row>
    <row r="3031" spans="1:4">
      <c r="A3031" s="90">
        <v>83486</v>
      </c>
      <c r="B3031" s="157" t="s">
        <v>2833</v>
      </c>
      <c r="C3031" s="91" t="s">
        <v>243</v>
      </c>
      <c r="D3031" s="160">
        <v>1290.96</v>
      </c>
    </row>
    <row r="3032" spans="1:4">
      <c r="A3032" s="90">
        <v>83643</v>
      </c>
      <c r="B3032" s="157" t="s">
        <v>2834</v>
      </c>
      <c r="C3032" s="91" t="s">
        <v>243</v>
      </c>
      <c r="D3032" s="160">
        <v>3185.05</v>
      </c>
    </row>
    <row r="3033" spans="1:4">
      <c r="A3033" s="90">
        <v>83644</v>
      </c>
      <c r="B3033" s="157" t="s">
        <v>2835</v>
      </c>
      <c r="C3033" s="91" t="s">
        <v>243</v>
      </c>
      <c r="D3033" s="160">
        <v>5662.74</v>
      </c>
    </row>
    <row r="3034" spans="1:4">
      <c r="A3034" s="90">
        <v>83645</v>
      </c>
      <c r="B3034" s="157" t="s">
        <v>2836</v>
      </c>
      <c r="C3034" s="91" t="s">
        <v>243</v>
      </c>
      <c r="D3034" s="160">
        <v>1762.49</v>
      </c>
    </row>
    <row r="3035" spans="1:4">
      <c r="A3035" s="90">
        <v>83646</v>
      </c>
      <c r="B3035" s="157" t="s">
        <v>2837</v>
      </c>
      <c r="C3035" s="91" t="s">
        <v>243</v>
      </c>
      <c r="D3035" s="160">
        <v>2054.71</v>
      </c>
    </row>
    <row r="3036" spans="1:4">
      <c r="A3036" s="90">
        <v>83647</v>
      </c>
      <c r="B3036" s="157" t="s">
        <v>2838</v>
      </c>
      <c r="C3036" s="91" t="s">
        <v>243</v>
      </c>
      <c r="D3036" s="160">
        <v>1325.19</v>
      </c>
    </row>
    <row r="3037" spans="1:4">
      <c r="A3037" s="90">
        <v>83648</v>
      </c>
      <c r="B3037" s="157" t="s">
        <v>2839</v>
      </c>
      <c r="C3037" s="91" t="s">
        <v>243</v>
      </c>
      <c r="D3037" s="90">
        <v>831.15</v>
      </c>
    </row>
    <row r="3038" spans="1:4">
      <c r="A3038" s="90">
        <v>83649</v>
      </c>
      <c r="B3038" s="157" t="s">
        <v>2840</v>
      </c>
      <c r="C3038" s="91" t="s">
        <v>243</v>
      </c>
      <c r="D3038" s="160">
        <v>4878.7299999999996</v>
      </c>
    </row>
    <row r="3039" spans="1:4">
      <c r="A3039" s="90">
        <v>83650</v>
      </c>
      <c r="B3039" s="157" t="s">
        <v>2841</v>
      </c>
      <c r="C3039" s="91" t="s">
        <v>243</v>
      </c>
      <c r="D3039" s="160">
        <v>4004.13</v>
      </c>
    </row>
    <row r="3040" spans="1:4">
      <c r="A3040" s="90">
        <v>98294</v>
      </c>
      <c r="B3040" s="157" t="s">
        <v>23197</v>
      </c>
      <c r="C3040" s="91" t="s">
        <v>32</v>
      </c>
      <c r="D3040" s="90">
        <v>1.66</v>
      </c>
    </row>
    <row r="3041" spans="1:4">
      <c r="A3041" s="90">
        <v>98295</v>
      </c>
      <c r="B3041" s="157" t="s">
        <v>23198</v>
      </c>
      <c r="C3041" s="91" t="s">
        <v>32</v>
      </c>
      <c r="D3041" s="90">
        <v>1.2</v>
      </c>
    </row>
    <row r="3042" spans="1:4">
      <c r="A3042" s="90">
        <v>98296</v>
      </c>
      <c r="B3042" s="157" t="s">
        <v>23199</v>
      </c>
      <c r="C3042" s="91" t="s">
        <v>32</v>
      </c>
      <c r="D3042" s="90">
        <v>2.57</v>
      </c>
    </row>
    <row r="3043" spans="1:4">
      <c r="A3043" s="90">
        <v>98297</v>
      </c>
      <c r="B3043" s="157" t="s">
        <v>23200</v>
      </c>
      <c r="C3043" s="91" t="s">
        <v>32</v>
      </c>
      <c r="D3043" s="90">
        <v>1.84</v>
      </c>
    </row>
    <row r="3044" spans="1:4">
      <c r="A3044" s="90">
        <v>98301</v>
      </c>
      <c r="B3044" s="157" t="s">
        <v>23201</v>
      </c>
      <c r="C3044" s="91" t="s">
        <v>243</v>
      </c>
      <c r="D3044" s="90">
        <v>376.04</v>
      </c>
    </row>
    <row r="3045" spans="1:4">
      <c r="A3045" s="90">
        <v>98302</v>
      </c>
      <c r="B3045" s="157" t="s">
        <v>23202</v>
      </c>
      <c r="C3045" s="91" t="s">
        <v>243</v>
      </c>
      <c r="D3045" s="90">
        <v>504.83</v>
      </c>
    </row>
    <row r="3046" spans="1:4">
      <c r="A3046" s="90">
        <v>98304</v>
      </c>
      <c r="B3046" s="157" t="s">
        <v>23203</v>
      </c>
      <c r="C3046" s="91" t="s">
        <v>243</v>
      </c>
      <c r="D3046" s="90">
        <v>810.3</v>
      </c>
    </row>
    <row r="3047" spans="1:4">
      <c r="A3047" s="90">
        <v>98307</v>
      </c>
      <c r="B3047" s="157" t="s">
        <v>23204</v>
      </c>
      <c r="C3047" s="91" t="s">
        <v>243</v>
      </c>
      <c r="D3047" s="90">
        <v>30.49</v>
      </c>
    </row>
    <row r="3048" spans="1:4">
      <c r="A3048" s="90">
        <v>98308</v>
      </c>
      <c r="B3048" s="157" t="s">
        <v>23205</v>
      </c>
      <c r="C3048" s="91" t="s">
        <v>243</v>
      </c>
      <c r="D3048" s="90">
        <v>20.190000000000001</v>
      </c>
    </row>
    <row r="3049" spans="1:4">
      <c r="A3049" s="90">
        <v>98593</v>
      </c>
      <c r="B3049" s="157" t="s">
        <v>23206</v>
      </c>
      <c r="C3049" s="91" t="s">
        <v>243</v>
      </c>
      <c r="D3049" s="90">
        <v>656.47</v>
      </c>
    </row>
    <row r="3050" spans="1:4">
      <c r="A3050" s="90">
        <v>89355</v>
      </c>
      <c r="B3050" s="157" t="s">
        <v>2842</v>
      </c>
      <c r="C3050" s="91" t="s">
        <v>32</v>
      </c>
      <c r="D3050" s="90">
        <v>12.53</v>
      </c>
    </row>
    <row r="3051" spans="1:4">
      <c r="A3051" s="90">
        <v>89356</v>
      </c>
      <c r="B3051" s="157" t="s">
        <v>2843</v>
      </c>
      <c r="C3051" s="91" t="s">
        <v>32</v>
      </c>
      <c r="D3051" s="90">
        <v>14.77</v>
      </c>
    </row>
    <row r="3052" spans="1:4">
      <c r="A3052" s="90">
        <v>89357</v>
      </c>
      <c r="B3052" s="157" t="s">
        <v>2844</v>
      </c>
      <c r="C3052" s="91" t="s">
        <v>32</v>
      </c>
      <c r="D3052" s="90">
        <v>20.37</v>
      </c>
    </row>
    <row r="3053" spans="1:4">
      <c r="A3053" s="90">
        <v>89401</v>
      </c>
      <c r="B3053" s="157" t="s">
        <v>2845</v>
      </c>
      <c r="C3053" s="91" t="s">
        <v>32</v>
      </c>
      <c r="D3053" s="90">
        <v>5.22</v>
      </c>
    </row>
    <row r="3054" spans="1:4">
      <c r="A3054" s="90">
        <v>89402</v>
      </c>
      <c r="B3054" s="157" t="s">
        <v>2846</v>
      </c>
      <c r="C3054" s="91" t="s">
        <v>32</v>
      </c>
      <c r="D3054" s="90">
        <v>6.34</v>
      </c>
    </row>
    <row r="3055" spans="1:4">
      <c r="A3055" s="90">
        <v>89403</v>
      </c>
      <c r="B3055" s="157" t="s">
        <v>2847</v>
      </c>
      <c r="C3055" s="91" t="s">
        <v>32</v>
      </c>
      <c r="D3055" s="90">
        <v>10.3</v>
      </c>
    </row>
    <row r="3056" spans="1:4">
      <c r="A3056" s="90">
        <v>89446</v>
      </c>
      <c r="B3056" s="157" t="s">
        <v>2848</v>
      </c>
      <c r="C3056" s="91" t="s">
        <v>32</v>
      </c>
      <c r="D3056" s="90">
        <v>3.14</v>
      </c>
    </row>
    <row r="3057" spans="1:4">
      <c r="A3057" s="90">
        <v>89447</v>
      </c>
      <c r="B3057" s="157" t="s">
        <v>2849</v>
      </c>
      <c r="C3057" s="91" t="s">
        <v>32</v>
      </c>
      <c r="D3057" s="90">
        <v>6.54</v>
      </c>
    </row>
    <row r="3058" spans="1:4">
      <c r="A3058" s="90">
        <v>89448</v>
      </c>
      <c r="B3058" s="157" t="s">
        <v>2850</v>
      </c>
      <c r="C3058" s="91" t="s">
        <v>32</v>
      </c>
      <c r="D3058" s="90">
        <v>9.3699999999999992</v>
      </c>
    </row>
    <row r="3059" spans="1:4">
      <c r="A3059" s="90">
        <v>89449</v>
      </c>
      <c r="B3059" s="157" t="s">
        <v>2851</v>
      </c>
      <c r="C3059" s="91" t="s">
        <v>32</v>
      </c>
      <c r="D3059" s="90">
        <v>10.78</v>
      </c>
    </row>
    <row r="3060" spans="1:4">
      <c r="A3060" s="90">
        <v>89450</v>
      </c>
      <c r="B3060" s="157" t="s">
        <v>132</v>
      </c>
      <c r="C3060" s="91" t="s">
        <v>32</v>
      </c>
      <c r="D3060" s="90">
        <v>17.72</v>
      </c>
    </row>
    <row r="3061" spans="1:4">
      <c r="A3061" s="90">
        <v>89451</v>
      </c>
      <c r="B3061" s="157" t="s">
        <v>2852</v>
      </c>
      <c r="C3061" s="91" t="s">
        <v>32</v>
      </c>
      <c r="D3061" s="90">
        <v>29.21</v>
      </c>
    </row>
    <row r="3062" spans="1:4">
      <c r="A3062" s="90">
        <v>89452</v>
      </c>
      <c r="B3062" s="157" t="s">
        <v>141</v>
      </c>
      <c r="C3062" s="91" t="s">
        <v>32</v>
      </c>
      <c r="D3062" s="90">
        <v>36.32</v>
      </c>
    </row>
    <row r="3063" spans="1:4">
      <c r="A3063" s="90">
        <v>89508</v>
      </c>
      <c r="B3063" s="157" t="s">
        <v>2853</v>
      </c>
      <c r="C3063" s="91" t="s">
        <v>32</v>
      </c>
      <c r="D3063" s="90">
        <v>12.8</v>
      </c>
    </row>
    <row r="3064" spans="1:4">
      <c r="A3064" s="90">
        <v>89509</v>
      </c>
      <c r="B3064" s="157" t="s">
        <v>2854</v>
      </c>
      <c r="C3064" s="91" t="s">
        <v>32</v>
      </c>
      <c r="D3064" s="90">
        <v>17.29</v>
      </c>
    </row>
    <row r="3065" spans="1:4">
      <c r="A3065" s="90">
        <v>89511</v>
      </c>
      <c r="B3065" s="157" t="s">
        <v>2855</v>
      </c>
      <c r="C3065" s="91" t="s">
        <v>32</v>
      </c>
      <c r="D3065" s="90">
        <v>25.59</v>
      </c>
    </row>
    <row r="3066" spans="1:4">
      <c r="A3066" s="90">
        <v>89512</v>
      </c>
      <c r="B3066" s="157" t="s">
        <v>2856</v>
      </c>
      <c r="C3066" s="91" t="s">
        <v>32</v>
      </c>
      <c r="D3066" s="90">
        <v>40.07</v>
      </c>
    </row>
    <row r="3067" spans="1:4">
      <c r="A3067" s="90">
        <v>89576</v>
      </c>
      <c r="B3067" s="157" t="s">
        <v>2857</v>
      </c>
      <c r="C3067" s="91" t="s">
        <v>32</v>
      </c>
      <c r="D3067" s="90">
        <v>14.7</v>
      </c>
    </row>
    <row r="3068" spans="1:4">
      <c r="A3068" s="90">
        <v>89578</v>
      </c>
      <c r="B3068" s="157" t="s">
        <v>2858</v>
      </c>
      <c r="C3068" s="91" t="s">
        <v>32</v>
      </c>
      <c r="D3068" s="90">
        <v>25.28</v>
      </c>
    </row>
    <row r="3069" spans="1:4">
      <c r="A3069" s="90">
        <v>89580</v>
      </c>
      <c r="B3069" s="157" t="s">
        <v>2859</v>
      </c>
      <c r="C3069" s="91" t="s">
        <v>32</v>
      </c>
      <c r="D3069" s="90">
        <v>49.62</v>
      </c>
    </row>
    <row r="3070" spans="1:4">
      <c r="A3070" s="90">
        <v>89633</v>
      </c>
      <c r="B3070" s="157" t="s">
        <v>2860</v>
      </c>
      <c r="C3070" s="91" t="s">
        <v>32</v>
      </c>
      <c r="D3070" s="90">
        <v>15</v>
      </c>
    </row>
    <row r="3071" spans="1:4">
      <c r="A3071" s="90">
        <v>89634</v>
      </c>
      <c r="B3071" s="157" t="s">
        <v>2861</v>
      </c>
      <c r="C3071" s="91" t="s">
        <v>32</v>
      </c>
      <c r="D3071" s="90">
        <v>22.18</v>
      </c>
    </row>
    <row r="3072" spans="1:4">
      <c r="A3072" s="90">
        <v>89635</v>
      </c>
      <c r="B3072" s="157" t="s">
        <v>2862</v>
      </c>
      <c r="C3072" s="91" t="s">
        <v>32</v>
      </c>
      <c r="D3072" s="90">
        <v>30.96</v>
      </c>
    </row>
    <row r="3073" spans="1:4">
      <c r="A3073" s="90">
        <v>89636</v>
      </c>
      <c r="B3073" s="157" t="s">
        <v>22157</v>
      </c>
      <c r="C3073" s="91" t="s">
        <v>32</v>
      </c>
      <c r="D3073" s="90">
        <v>37.549999999999997</v>
      </c>
    </row>
    <row r="3074" spans="1:4">
      <c r="A3074" s="90">
        <v>89711</v>
      </c>
      <c r="B3074" s="157" t="s">
        <v>2863</v>
      </c>
      <c r="C3074" s="91" t="s">
        <v>32</v>
      </c>
      <c r="D3074" s="90">
        <v>12.99</v>
      </c>
    </row>
    <row r="3075" spans="1:4">
      <c r="A3075" s="90">
        <v>89712</v>
      </c>
      <c r="B3075" s="157" t="s">
        <v>105</v>
      </c>
      <c r="C3075" s="91" t="s">
        <v>32</v>
      </c>
      <c r="D3075" s="90">
        <v>18.809999999999999</v>
      </c>
    </row>
    <row r="3076" spans="1:4">
      <c r="A3076" s="90">
        <v>89713</v>
      </c>
      <c r="B3076" s="157" t="s">
        <v>2864</v>
      </c>
      <c r="C3076" s="91" t="s">
        <v>32</v>
      </c>
      <c r="D3076" s="90">
        <v>28.47</v>
      </c>
    </row>
    <row r="3077" spans="1:4">
      <c r="A3077" s="90">
        <v>89714</v>
      </c>
      <c r="B3077" s="157" t="s">
        <v>100</v>
      </c>
      <c r="C3077" s="91" t="s">
        <v>32</v>
      </c>
      <c r="D3077" s="90">
        <v>36.590000000000003</v>
      </c>
    </row>
    <row r="3078" spans="1:4">
      <c r="A3078" s="90">
        <v>89716</v>
      </c>
      <c r="B3078" s="157" t="s">
        <v>2865</v>
      </c>
      <c r="C3078" s="91" t="s">
        <v>32</v>
      </c>
      <c r="D3078" s="90">
        <v>14.54</v>
      </c>
    </row>
    <row r="3079" spans="1:4">
      <c r="A3079" s="90">
        <v>89717</v>
      </c>
      <c r="B3079" s="157" t="s">
        <v>2866</v>
      </c>
      <c r="C3079" s="91" t="s">
        <v>32</v>
      </c>
      <c r="D3079" s="90">
        <v>21.96</v>
      </c>
    </row>
    <row r="3080" spans="1:4">
      <c r="A3080" s="90">
        <v>89770</v>
      </c>
      <c r="B3080" s="157" t="s">
        <v>22158</v>
      </c>
      <c r="C3080" s="91" t="s">
        <v>32</v>
      </c>
      <c r="D3080" s="90">
        <v>22.98</v>
      </c>
    </row>
    <row r="3081" spans="1:4">
      <c r="A3081" s="90">
        <v>89771</v>
      </c>
      <c r="B3081" s="157" t="s">
        <v>22159</v>
      </c>
      <c r="C3081" s="91" t="s">
        <v>32</v>
      </c>
      <c r="D3081" s="90">
        <v>31.38</v>
      </c>
    </row>
    <row r="3082" spans="1:4">
      <c r="A3082" s="90">
        <v>89773</v>
      </c>
      <c r="B3082" s="157" t="s">
        <v>22160</v>
      </c>
      <c r="C3082" s="91" t="s">
        <v>32</v>
      </c>
      <c r="D3082" s="90">
        <v>72.930000000000007</v>
      </c>
    </row>
    <row r="3083" spans="1:4">
      <c r="A3083" s="90">
        <v>89775</v>
      </c>
      <c r="B3083" s="157" t="s">
        <v>22161</v>
      </c>
      <c r="C3083" s="91" t="s">
        <v>32</v>
      </c>
      <c r="D3083" s="90">
        <v>115.06</v>
      </c>
    </row>
    <row r="3084" spans="1:4">
      <c r="A3084" s="90">
        <v>89798</v>
      </c>
      <c r="B3084" s="157" t="s">
        <v>2867</v>
      </c>
      <c r="C3084" s="91" t="s">
        <v>32</v>
      </c>
      <c r="D3084" s="90">
        <v>7.25</v>
      </c>
    </row>
    <row r="3085" spans="1:4">
      <c r="A3085" s="90">
        <v>89799</v>
      </c>
      <c r="B3085" s="157" t="s">
        <v>2868</v>
      </c>
      <c r="C3085" s="91" t="s">
        <v>32</v>
      </c>
      <c r="D3085" s="90">
        <v>12.05</v>
      </c>
    </row>
    <row r="3086" spans="1:4">
      <c r="A3086" s="90">
        <v>89800</v>
      </c>
      <c r="B3086" s="157" t="s">
        <v>2869</v>
      </c>
      <c r="C3086" s="91" t="s">
        <v>32</v>
      </c>
      <c r="D3086" s="90">
        <v>15.07</v>
      </c>
    </row>
    <row r="3087" spans="1:4">
      <c r="A3087" s="90">
        <v>89848</v>
      </c>
      <c r="B3087" s="157" t="s">
        <v>2870</v>
      </c>
      <c r="C3087" s="91" t="s">
        <v>32</v>
      </c>
      <c r="D3087" s="90">
        <v>18.91</v>
      </c>
    </row>
    <row r="3088" spans="1:4">
      <c r="A3088" s="90">
        <v>89849</v>
      </c>
      <c r="B3088" s="157" t="s">
        <v>2871</v>
      </c>
      <c r="C3088" s="91" t="s">
        <v>32</v>
      </c>
      <c r="D3088" s="90">
        <v>36.049999999999997</v>
      </c>
    </row>
    <row r="3089" spans="1:4">
      <c r="A3089" s="90">
        <v>89865</v>
      </c>
      <c r="B3089" s="157" t="s">
        <v>2872</v>
      </c>
      <c r="C3089" s="91" t="s">
        <v>32</v>
      </c>
      <c r="D3089" s="90">
        <v>8.84</v>
      </c>
    </row>
    <row r="3090" spans="1:4">
      <c r="A3090" s="90">
        <v>91784</v>
      </c>
      <c r="B3090" s="157" t="s">
        <v>2873</v>
      </c>
      <c r="C3090" s="91" t="s">
        <v>32</v>
      </c>
      <c r="D3090" s="90">
        <v>29.38</v>
      </c>
    </row>
    <row r="3091" spans="1:4">
      <c r="A3091" s="90">
        <v>91785</v>
      </c>
      <c r="B3091" s="157" t="s">
        <v>2874</v>
      </c>
      <c r="C3091" s="91" t="s">
        <v>32</v>
      </c>
      <c r="D3091" s="90">
        <v>29.03</v>
      </c>
    </row>
    <row r="3092" spans="1:4">
      <c r="A3092" s="90">
        <v>91786</v>
      </c>
      <c r="B3092" s="157" t="s">
        <v>2875</v>
      </c>
      <c r="C3092" s="91" t="s">
        <v>32</v>
      </c>
      <c r="D3092" s="90">
        <v>18.77</v>
      </c>
    </row>
    <row r="3093" spans="1:4">
      <c r="A3093" s="90">
        <v>91787</v>
      </c>
      <c r="B3093" s="157" t="s">
        <v>2876</v>
      </c>
      <c r="C3093" s="91" t="s">
        <v>32</v>
      </c>
      <c r="D3093" s="90">
        <v>20.2</v>
      </c>
    </row>
    <row r="3094" spans="1:4">
      <c r="A3094" s="90">
        <v>91788</v>
      </c>
      <c r="B3094" s="157" t="s">
        <v>2877</v>
      </c>
      <c r="C3094" s="91" t="s">
        <v>32</v>
      </c>
      <c r="D3094" s="90">
        <v>26.13</v>
      </c>
    </row>
    <row r="3095" spans="1:4">
      <c r="A3095" s="90">
        <v>91789</v>
      </c>
      <c r="B3095" s="157" t="s">
        <v>2878</v>
      </c>
      <c r="C3095" s="91" t="s">
        <v>32</v>
      </c>
      <c r="D3095" s="90">
        <v>26.65</v>
      </c>
    </row>
    <row r="3096" spans="1:4">
      <c r="A3096" s="90">
        <v>91790</v>
      </c>
      <c r="B3096" s="157" t="s">
        <v>2879</v>
      </c>
      <c r="C3096" s="91" t="s">
        <v>32</v>
      </c>
      <c r="D3096" s="90">
        <v>40.99</v>
      </c>
    </row>
    <row r="3097" spans="1:4">
      <c r="A3097" s="90">
        <v>91791</v>
      </c>
      <c r="B3097" s="157" t="s">
        <v>2880</v>
      </c>
      <c r="C3097" s="91" t="s">
        <v>32</v>
      </c>
      <c r="D3097" s="90">
        <v>52.8</v>
      </c>
    </row>
    <row r="3098" spans="1:4">
      <c r="A3098" s="90">
        <v>91792</v>
      </c>
      <c r="B3098" s="157" t="s">
        <v>2881</v>
      </c>
      <c r="C3098" s="91" t="s">
        <v>32</v>
      </c>
      <c r="D3098" s="90">
        <v>38.26</v>
      </c>
    </row>
    <row r="3099" spans="1:4">
      <c r="A3099" s="90">
        <v>91793</v>
      </c>
      <c r="B3099" s="157" t="s">
        <v>2882</v>
      </c>
      <c r="C3099" s="91" t="s">
        <v>32</v>
      </c>
      <c r="D3099" s="90">
        <v>55.61</v>
      </c>
    </row>
    <row r="3100" spans="1:4">
      <c r="A3100" s="90">
        <v>91794</v>
      </c>
      <c r="B3100" s="157" t="s">
        <v>2883</v>
      </c>
      <c r="C3100" s="91" t="s">
        <v>32</v>
      </c>
      <c r="D3100" s="90">
        <v>24.96</v>
      </c>
    </row>
    <row r="3101" spans="1:4">
      <c r="A3101" s="90">
        <v>91795</v>
      </c>
      <c r="B3101" s="157" t="s">
        <v>2884</v>
      </c>
      <c r="C3101" s="91" t="s">
        <v>32</v>
      </c>
      <c r="D3101" s="90">
        <v>42.55</v>
      </c>
    </row>
    <row r="3102" spans="1:4">
      <c r="A3102" s="90">
        <v>91796</v>
      </c>
      <c r="B3102" s="157" t="s">
        <v>2885</v>
      </c>
      <c r="C3102" s="91" t="s">
        <v>32</v>
      </c>
      <c r="D3102" s="90">
        <v>45.25</v>
      </c>
    </row>
    <row r="3103" spans="1:4">
      <c r="A3103" s="90">
        <v>92275</v>
      </c>
      <c r="B3103" s="157" t="s">
        <v>23207</v>
      </c>
      <c r="C3103" s="91" t="s">
        <v>32</v>
      </c>
      <c r="D3103" s="90">
        <v>29.5</v>
      </c>
    </row>
    <row r="3104" spans="1:4">
      <c r="A3104" s="90">
        <v>92276</v>
      </c>
      <c r="B3104" s="157" t="s">
        <v>23208</v>
      </c>
      <c r="C3104" s="91" t="s">
        <v>32</v>
      </c>
      <c r="D3104" s="90">
        <v>37.33</v>
      </c>
    </row>
    <row r="3105" spans="1:4">
      <c r="A3105" s="90">
        <v>92277</v>
      </c>
      <c r="B3105" s="157" t="s">
        <v>23209</v>
      </c>
      <c r="C3105" s="91" t="s">
        <v>32</v>
      </c>
      <c r="D3105" s="90">
        <v>53.72</v>
      </c>
    </row>
    <row r="3106" spans="1:4">
      <c r="A3106" s="90">
        <v>92278</v>
      </c>
      <c r="B3106" s="157" t="s">
        <v>23210</v>
      </c>
      <c r="C3106" s="91" t="s">
        <v>32</v>
      </c>
      <c r="D3106" s="90">
        <v>72.12</v>
      </c>
    </row>
    <row r="3107" spans="1:4">
      <c r="A3107" s="90">
        <v>92279</v>
      </c>
      <c r="B3107" s="157" t="s">
        <v>23211</v>
      </c>
      <c r="C3107" s="91" t="s">
        <v>32</v>
      </c>
      <c r="D3107" s="90">
        <v>104.08</v>
      </c>
    </row>
    <row r="3108" spans="1:4">
      <c r="A3108" s="90">
        <v>92280</v>
      </c>
      <c r="B3108" s="157" t="s">
        <v>23212</v>
      </c>
      <c r="C3108" s="91" t="s">
        <v>32</v>
      </c>
      <c r="D3108" s="90">
        <v>145.94999999999999</v>
      </c>
    </row>
    <row r="3109" spans="1:4">
      <c r="A3109" s="90">
        <v>92281</v>
      </c>
      <c r="B3109" s="157" t="s">
        <v>23213</v>
      </c>
      <c r="C3109" s="91" t="s">
        <v>32</v>
      </c>
      <c r="D3109" s="90">
        <v>90.04</v>
      </c>
    </row>
    <row r="3110" spans="1:4">
      <c r="A3110" s="90">
        <v>92282</v>
      </c>
      <c r="B3110" s="157" t="s">
        <v>23214</v>
      </c>
      <c r="C3110" s="91" t="s">
        <v>32</v>
      </c>
      <c r="D3110" s="90">
        <v>100.32</v>
      </c>
    </row>
    <row r="3111" spans="1:4">
      <c r="A3111" s="90">
        <v>92283</v>
      </c>
      <c r="B3111" s="157" t="s">
        <v>23215</v>
      </c>
      <c r="C3111" s="91" t="s">
        <v>32</v>
      </c>
      <c r="D3111" s="90">
        <v>133.35</v>
      </c>
    </row>
    <row r="3112" spans="1:4">
      <c r="A3112" s="90">
        <v>92284</v>
      </c>
      <c r="B3112" s="157" t="s">
        <v>23216</v>
      </c>
      <c r="C3112" s="91" t="s">
        <v>32</v>
      </c>
      <c r="D3112" s="90">
        <v>162.93</v>
      </c>
    </row>
    <row r="3113" spans="1:4">
      <c r="A3113" s="90">
        <v>92285</v>
      </c>
      <c r="B3113" s="157" t="s">
        <v>23217</v>
      </c>
      <c r="C3113" s="91" t="s">
        <v>32</v>
      </c>
      <c r="D3113" s="90">
        <v>212.58</v>
      </c>
    </row>
    <row r="3114" spans="1:4">
      <c r="A3114" s="90">
        <v>92286</v>
      </c>
      <c r="B3114" s="157" t="s">
        <v>23218</v>
      </c>
      <c r="C3114" s="91" t="s">
        <v>32</v>
      </c>
      <c r="D3114" s="90">
        <v>255.99</v>
      </c>
    </row>
    <row r="3115" spans="1:4">
      <c r="A3115" s="90">
        <v>92305</v>
      </c>
      <c r="B3115" s="157" t="s">
        <v>23219</v>
      </c>
      <c r="C3115" s="91" t="s">
        <v>32</v>
      </c>
      <c r="D3115" s="90">
        <v>20.309999999999999</v>
      </c>
    </row>
    <row r="3116" spans="1:4">
      <c r="A3116" s="90">
        <v>92306</v>
      </c>
      <c r="B3116" s="157" t="s">
        <v>23220</v>
      </c>
      <c r="C3116" s="91" t="s">
        <v>32</v>
      </c>
      <c r="D3116" s="90">
        <v>32.65</v>
      </c>
    </row>
    <row r="3117" spans="1:4">
      <c r="A3117" s="90">
        <v>92307</v>
      </c>
      <c r="B3117" s="157" t="s">
        <v>23221</v>
      </c>
      <c r="C3117" s="91" t="s">
        <v>32</v>
      </c>
      <c r="D3117" s="90">
        <v>40.700000000000003</v>
      </c>
    </row>
    <row r="3118" spans="1:4">
      <c r="A3118" s="90">
        <v>92308</v>
      </c>
      <c r="B3118" s="157" t="s">
        <v>23222</v>
      </c>
      <c r="C3118" s="91" t="s">
        <v>32</v>
      </c>
      <c r="D3118" s="90">
        <v>34.69</v>
      </c>
    </row>
    <row r="3119" spans="1:4">
      <c r="A3119" s="90">
        <v>92309</v>
      </c>
      <c r="B3119" s="157" t="s">
        <v>23223</v>
      </c>
      <c r="C3119" s="91" t="s">
        <v>32</v>
      </c>
      <c r="D3119" s="90">
        <v>94.77</v>
      </c>
    </row>
    <row r="3120" spans="1:4">
      <c r="A3120" s="90">
        <v>92310</v>
      </c>
      <c r="B3120" s="157" t="s">
        <v>23224</v>
      </c>
      <c r="C3120" s="91" t="s">
        <v>32</v>
      </c>
      <c r="D3120" s="90">
        <v>105.3</v>
      </c>
    </row>
    <row r="3121" spans="1:4">
      <c r="A3121" s="90">
        <v>92320</v>
      </c>
      <c r="B3121" s="157" t="s">
        <v>23225</v>
      </c>
      <c r="C3121" s="91" t="s">
        <v>32</v>
      </c>
      <c r="D3121" s="90">
        <v>27.2</v>
      </c>
    </row>
    <row r="3122" spans="1:4">
      <c r="A3122" s="90">
        <v>92321</v>
      </c>
      <c r="B3122" s="157" t="s">
        <v>23226</v>
      </c>
      <c r="C3122" s="91" t="s">
        <v>32</v>
      </c>
      <c r="D3122" s="90">
        <v>44.5</v>
      </c>
    </row>
    <row r="3123" spans="1:4">
      <c r="A3123" s="90">
        <v>92322</v>
      </c>
      <c r="B3123" s="157" t="s">
        <v>23227</v>
      </c>
      <c r="C3123" s="91" t="s">
        <v>32</v>
      </c>
      <c r="D3123" s="90">
        <v>56.86</v>
      </c>
    </row>
    <row r="3124" spans="1:4">
      <c r="A3124" s="90">
        <v>92323</v>
      </c>
      <c r="B3124" s="157" t="s">
        <v>23228</v>
      </c>
      <c r="C3124" s="91" t="s">
        <v>32</v>
      </c>
      <c r="D3124" s="90">
        <v>39.94</v>
      </c>
    </row>
    <row r="3125" spans="1:4">
      <c r="A3125" s="90">
        <v>92324</v>
      </c>
      <c r="B3125" s="157" t="s">
        <v>23229</v>
      </c>
      <c r="C3125" s="91" t="s">
        <v>32</v>
      </c>
      <c r="D3125" s="90">
        <v>104.98</v>
      </c>
    </row>
    <row r="3126" spans="1:4">
      <c r="A3126" s="90">
        <v>92325</v>
      </c>
      <c r="B3126" s="157" t="s">
        <v>23230</v>
      </c>
      <c r="C3126" s="91" t="s">
        <v>32</v>
      </c>
      <c r="D3126" s="90">
        <v>119.77</v>
      </c>
    </row>
    <row r="3127" spans="1:4">
      <c r="A3127" s="90">
        <v>92335</v>
      </c>
      <c r="B3127" s="157" t="s">
        <v>2886</v>
      </c>
      <c r="C3127" s="91" t="s">
        <v>32</v>
      </c>
      <c r="D3127" s="90">
        <v>54.34</v>
      </c>
    </row>
    <row r="3128" spans="1:4">
      <c r="A3128" s="90">
        <v>92336</v>
      </c>
      <c r="B3128" s="157" t="s">
        <v>2887</v>
      </c>
      <c r="C3128" s="91" t="s">
        <v>32</v>
      </c>
      <c r="D3128" s="90">
        <v>66.7</v>
      </c>
    </row>
    <row r="3129" spans="1:4">
      <c r="A3129" s="90">
        <v>92337</v>
      </c>
      <c r="B3129" s="157" t="s">
        <v>2888</v>
      </c>
      <c r="C3129" s="91" t="s">
        <v>32</v>
      </c>
      <c r="D3129" s="90">
        <v>87.62</v>
      </c>
    </row>
    <row r="3130" spans="1:4">
      <c r="A3130" s="90">
        <v>92338</v>
      </c>
      <c r="B3130" s="157" t="s">
        <v>2889</v>
      </c>
      <c r="C3130" s="91" t="s">
        <v>32</v>
      </c>
      <c r="D3130" s="90">
        <v>73.34</v>
      </c>
    </row>
    <row r="3131" spans="1:4">
      <c r="A3131" s="90">
        <v>92339</v>
      </c>
      <c r="B3131" s="157" t="s">
        <v>2890</v>
      </c>
      <c r="C3131" s="91" t="s">
        <v>32</v>
      </c>
      <c r="D3131" s="90">
        <v>109.04</v>
      </c>
    </row>
    <row r="3132" spans="1:4">
      <c r="A3132" s="90">
        <v>92341</v>
      </c>
      <c r="B3132" s="157" t="s">
        <v>2891</v>
      </c>
      <c r="C3132" s="91" t="s">
        <v>32</v>
      </c>
      <c r="D3132" s="90">
        <v>61.23</v>
      </c>
    </row>
    <row r="3133" spans="1:4">
      <c r="A3133" s="90">
        <v>92342</v>
      </c>
      <c r="B3133" s="157" t="s">
        <v>2892</v>
      </c>
      <c r="C3133" s="91" t="s">
        <v>32</v>
      </c>
      <c r="D3133" s="90">
        <v>73.63</v>
      </c>
    </row>
    <row r="3134" spans="1:4">
      <c r="A3134" s="90">
        <v>92343</v>
      </c>
      <c r="B3134" s="157" t="s">
        <v>2893</v>
      </c>
      <c r="C3134" s="91" t="s">
        <v>32</v>
      </c>
      <c r="D3134" s="90">
        <v>94.62</v>
      </c>
    </row>
    <row r="3135" spans="1:4">
      <c r="A3135" s="90">
        <v>92361</v>
      </c>
      <c r="B3135" s="157" t="s">
        <v>2894</v>
      </c>
      <c r="C3135" s="91" t="s">
        <v>32</v>
      </c>
      <c r="D3135" s="90">
        <v>59.26</v>
      </c>
    </row>
    <row r="3136" spans="1:4">
      <c r="A3136" s="90">
        <v>92362</v>
      </c>
      <c r="B3136" s="157" t="s">
        <v>2895</v>
      </c>
      <c r="C3136" s="91" t="s">
        <v>32</v>
      </c>
      <c r="D3136" s="90">
        <v>94.4</v>
      </c>
    </row>
    <row r="3137" spans="1:4">
      <c r="A3137" s="90">
        <v>92364</v>
      </c>
      <c r="B3137" s="157" t="s">
        <v>2896</v>
      </c>
      <c r="C3137" s="91" t="s">
        <v>32</v>
      </c>
      <c r="D3137" s="90">
        <v>33.07</v>
      </c>
    </row>
    <row r="3138" spans="1:4">
      <c r="A3138" s="90">
        <v>92365</v>
      </c>
      <c r="B3138" s="157" t="s">
        <v>2897</v>
      </c>
      <c r="C3138" s="91" t="s">
        <v>32</v>
      </c>
      <c r="D3138" s="90">
        <v>38.01</v>
      </c>
    </row>
    <row r="3139" spans="1:4">
      <c r="A3139" s="90">
        <v>92366</v>
      </c>
      <c r="B3139" s="157" t="s">
        <v>2898</v>
      </c>
      <c r="C3139" s="91" t="s">
        <v>32</v>
      </c>
      <c r="D3139" s="90">
        <v>52.71</v>
      </c>
    </row>
    <row r="3140" spans="1:4">
      <c r="A3140" s="90">
        <v>92367</v>
      </c>
      <c r="B3140" s="157" t="s">
        <v>2899</v>
      </c>
      <c r="C3140" s="91" t="s">
        <v>32</v>
      </c>
      <c r="D3140" s="90">
        <v>64.72</v>
      </c>
    </row>
    <row r="3141" spans="1:4">
      <c r="A3141" s="90">
        <v>92368</v>
      </c>
      <c r="B3141" s="157" t="s">
        <v>2900</v>
      </c>
      <c r="C3141" s="91" t="s">
        <v>32</v>
      </c>
      <c r="D3141" s="90">
        <v>85.36</v>
      </c>
    </row>
    <row r="3142" spans="1:4">
      <c r="A3142" s="90">
        <v>92648</v>
      </c>
      <c r="B3142" s="157" t="s">
        <v>2901</v>
      </c>
      <c r="C3142" s="91" t="s">
        <v>32</v>
      </c>
      <c r="D3142" s="90">
        <v>50.74</v>
      </c>
    </row>
    <row r="3143" spans="1:4">
      <c r="A3143" s="90">
        <v>92649</v>
      </c>
      <c r="B3143" s="157" t="s">
        <v>2902</v>
      </c>
      <c r="C3143" s="91" t="s">
        <v>32</v>
      </c>
      <c r="D3143" s="90">
        <v>61.79</v>
      </c>
    </row>
    <row r="3144" spans="1:4">
      <c r="A3144" s="90">
        <v>92650</v>
      </c>
      <c r="B3144" s="157" t="s">
        <v>2903</v>
      </c>
      <c r="C3144" s="91" t="s">
        <v>32</v>
      </c>
      <c r="D3144" s="90">
        <v>96.93</v>
      </c>
    </row>
    <row r="3145" spans="1:4">
      <c r="A3145" s="90">
        <v>92652</v>
      </c>
      <c r="B3145" s="157" t="s">
        <v>2904</v>
      </c>
      <c r="C3145" s="91" t="s">
        <v>32</v>
      </c>
      <c r="D3145" s="90">
        <v>36.22</v>
      </c>
    </row>
    <row r="3146" spans="1:4">
      <c r="A3146" s="90">
        <v>92653</v>
      </c>
      <c r="B3146" s="157" t="s">
        <v>2905</v>
      </c>
      <c r="C3146" s="91" t="s">
        <v>32</v>
      </c>
      <c r="D3146" s="90">
        <v>41.18</v>
      </c>
    </row>
    <row r="3147" spans="1:4">
      <c r="A3147" s="90">
        <v>92654</v>
      </c>
      <c r="B3147" s="157" t="s">
        <v>2906</v>
      </c>
      <c r="C3147" s="91" t="s">
        <v>32</v>
      </c>
      <c r="D3147" s="90">
        <v>55.89</v>
      </c>
    </row>
    <row r="3148" spans="1:4">
      <c r="A3148" s="90">
        <v>92655</v>
      </c>
      <c r="B3148" s="157" t="s">
        <v>2907</v>
      </c>
      <c r="C3148" s="91" t="s">
        <v>32</v>
      </c>
      <c r="D3148" s="90">
        <v>67.959999999999994</v>
      </c>
    </row>
    <row r="3149" spans="1:4">
      <c r="A3149" s="90">
        <v>92656</v>
      </c>
      <c r="B3149" s="157" t="s">
        <v>2908</v>
      </c>
      <c r="C3149" s="91" t="s">
        <v>32</v>
      </c>
      <c r="D3149" s="90">
        <v>88.59</v>
      </c>
    </row>
    <row r="3150" spans="1:4">
      <c r="A3150" s="90">
        <v>92687</v>
      </c>
      <c r="B3150" s="157" t="s">
        <v>2909</v>
      </c>
      <c r="C3150" s="91" t="s">
        <v>32</v>
      </c>
      <c r="D3150" s="90">
        <v>17.13</v>
      </c>
    </row>
    <row r="3151" spans="1:4">
      <c r="A3151" s="90">
        <v>92688</v>
      </c>
      <c r="B3151" s="157" t="s">
        <v>2910</v>
      </c>
      <c r="C3151" s="91" t="s">
        <v>32</v>
      </c>
      <c r="D3151" s="90">
        <v>24.19</v>
      </c>
    </row>
    <row r="3152" spans="1:4">
      <c r="A3152" s="90">
        <v>92689</v>
      </c>
      <c r="B3152" s="157" t="s">
        <v>2911</v>
      </c>
      <c r="C3152" s="91" t="s">
        <v>32</v>
      </c>
      <c r="D3152" s="90">
        <v>25.46</v>
      </c>
    </row>
    <row r="3153" spans="1:4">
      <c r="A3153" s="90">
        <v>92690</v>
      </c>
      <c r="B3153" s="157" t="s">
        <v>2912</v>
      </c>
      <c r="C3153" s="91" t="s">
        <v>32</v>
      </c>
      <c r="D3153" s="90">
        <v>36.78</v>
      </c>
    </row>
    <row r="3154" spans="1:4">
      <c r="A3154" s="90">
        <v>94462</v>
      </c>
      <c r="B3154" s="157" t="s">
        <v>22162</v>
      </c>
      <c r="C3154" s="91" t="s">
        <v>32</v>
      </c>
      <c r="D3154" s="90">
        <v>60.96</v>
      </c>
    </row>
    <row r="3155" spans="1:4">
      <c r="A3155" s="90">
        <v>94463</v>
      </c>
      <c r="B3155" s="157" t="s">
        <v>22163</v>
      </c>
      <c r="C3155" s="91" t="s">
        <v>32</v>
      </c>
      <c r="D3155" s="90">
        <v>71.14</v>
      </c>
    </row>
    <row r="3156" spans="1:4">
      <c r="A3156" s="90">
        <v>94464</v>
      </c>
      <c r="B3156" s="157" t="s">
        <v>22164</v>
      </c>
      <c r="C3156" s="91" t="s">
        <v>32</v>
      </c>
      <c r="D3156" s="90">
        <v>99.89</v>
      </c>
    </row>
    <row r="3157" spans="1:4">
      <c r="A3157" s="90">
        <v>94602</v>
      </c>
      <c r="B3157" s="157" t="s">
        <v>23231</v>
      </c>
      <c r="C3157" s="91" t="s">
        <v>32</v>
      </c>
      <c r="D3157" s="90">
        <v>116.28</v>
      </c>
    </row>
    <row r="3158" spans="1:4">
      <c r="A3158" s="90">
        <v>94603</v>
      </c>
      <c r="B3158" s="157" t="s">
        <v>23232</v>
      </c>
      <c r="C3158" s="91" t="s">
        <v>32</v>
      </c>
      <c r="D3158" s="90">
        <v>154.80000000000001</v>
      </c>
    </row>
    <row r="3159" spans="1:4">
      <c r="A3159" s="90">
        <v>94604</v>
      </c>
      <c r="B3159" s="157" t="s">
        <v>23233</v>
      </c>
      <c r="C3159" s="91" t="s">
        <v>32</v>
      </c>
      <c r="D3159" s="90">
        <v>210.34</v>
      </c>
    </row>
    <row r="3160" spans="1:4">
      <c r="A3160" s="90">
        <v>94605</v>
      </c>
      <c r="B3160" s="157" t="s">
        <v>23234</v>
      </c>
      <c r="C3160" s="91" t="s">
        <v>32</v>
      </c>
      <c r="D3160" s="90">
        <v>298.75</v>
      </c>
    </row>
    <row r="3161" spans="1:4">
      <c r="A3161" s="90">
        <v>94648</v>
      </c>
      <c r="B3161" s="157" t="s">
        <v>2913</v>
      </c>
      <c r="C3161" s="91" t="s">
        <v>32</v>
      </c>
      <c r="D3161" s="90">
        <v>6.87</v>
      </c>
    </row>
    <row r="3162" spans="1:4">
      <c r="A3162" s="90">
        <v>94649</v>
      </c>
      <c r="B3162" s="157" t="s">
        <v>2914</v>
      </c>
      <c r="C3162" s="91" t="s">
        <v>32</v>
      </c>
      <c r="D3162" s="90">
        <v>10.09</v>
      </c>
    </row>
    <row r="3163" spans="1:4">
      <c r="A3163" s="90">
        <v>94650</v>
      </c>
      <c r="B3163" s="157" t="s">
        <v>2915</v>
      </c>
      <c r="C3163" s="91" t="s">
        <v>32</v>
      </c>
      <c r="D3163" s="90">
        <v>14.43</v>
      </c>
    </row>
    <row r="3164" spans="1:4">
      <c r="A3164" s="90">
        <v>94651</v>
      </c>
      <c r="B3164" s="157" t="s">
        <v>2916</v>
      </c>
      <c r="C3164" s="91" t="s">
        <v>32</v>
      </c>
      <c r="D3164" s="90">
        <v>15.65</v>
      </c>
    </row>
    <row r="3165" spans="1:4">
      <c r="A3165" s="90">
        <v>94652</v>
      </c>
      <c r="B3165" s="157" t="s">
        <v>2917</v>
      </c>
      <c r="C3165" s="91" t="s">
        <v>32</v>
      </c>
      <c r="D3165" s="90">
        <v>25.48</v>
      </c>
    </row>
    <row r="3166" spans="1:4">
      <c r="A3166" s="90">
        <v>94653</v>
      </c>
      <c r="B3166" s="157" t="s">
        <v>2918</v>
      </c>
      <c r="C3166" s="91" t="s">
        <v>32</v>
      </c>
      <c r="D3166" s="90">
        <v>35.96</v>
      </c>
    </row>
    <row r="3167" spans="1:4">
      <c r="A3167" s="90">
        <v>94654</v>
      </c>
      <c r="B3167" s="157" t="s">
        <v>2919</v>
      </c>
      <c r="C3167" s="91" t="s">
        <v>32</v>
      </c>
      <c r="D3167" s="90">
        <v>48.33</v>
      </c>
    </row>
    <row r="3168" spans="1:4">
      <c r="A3168" s="90">
        <v>94655</v>
      </c>
      <c r="B3168" s="157" t="s">
        <v>2920</v>
      </c>
      <c r="C3168" s="91" t="s">
        <v>32</v>
      </c>
      <c r="D3168" s="90">
        <v>67</v>
      </c>
    </row>
    <row r="3169" spans="1:4">
      <c r="A3169" s="90">
        <v>94716</v>
      </c>
      <c r="B3169" s="157" t="s">
        <v>22165</v>
      </c>
      <c r="C3169" s="91" t="s">
        <v>32</v>
      </c>
      <c r="D3169" s="90">
        <v>14.87</v>
      </c>
    </row>
    <row r="3170" spans="1:4">
      <c r="A3170" s="90">
        <v>94717</v>
      </c>
      <c r="B3170" s="157" t="s">
        <v>22166</v>
      </c>
      <c r="C3170" s="91" t="s">
        <v>32</v>
      </c>
      <c r="D3170" s="90">
        <v>21.45</v>
      </c>
    </row>
    <row r="3171" spans="1:4">
      <c r="A3171" s="90">
        <v>94718</v>
      </c>
      <c r="B3171" s="157" t="s">
        <v>22167</v>
      </c>
      <c r="C3171" s="91" t="s">
        <v>32</v>
      </c>
      <c r="D3171" s="90">
        <v>26.6</v>
      </c>
    </row>
    <row r="3172" spans="1:4">
      <c r="A3172" s="90">
        <v>94719</v>
      </c>
      <c r="B3172" s="157" t="s">
        <v>22168</v>
      </c>
      <c r="C3172" s="91" t="s">
        <v>32</v>
      </c>
      <c r="D3172" s="90">
        <v>34.5</v>
      </c>
    </row>
    <row r="3173" spans="1:4">
      <c r="A3173" s="90">
        <v>94720</v>
      </c>
      <c r="B3173" s="157" t="s">
        <v>22169</v>
      </c>
      <c r="C3173" s="91" t="s">
        <v>32</v>
      </c>
      <c r="D3173" s="90">
        <v>52.33</v>
      </c>
    </row>
    <row r="3174" spans="1:4">
      <c r="A3174" s="90">
        <v>94721</v>
      </c>
      <c r="B3174" s="157" t="s">
        <v>22170</v>
      </c>
      <c r="C3174" s="91" t="s">
        <v>32</v>
      </c>
      <c r="D3174" s="90">
        <v>75.459999999999994</v>
      </c>
    </row>
    <row r="3175" spans="1:4">
      <c r="A3175" s="90">
        <v>94722</v>
      </c>
      <c r="B3175" s="157" t="s">
        <v>22171</v>
      </c>
      <c r="C3175" s="91" t="s">
        <v>32</v>
      </c>
      <c r="D3175" s="90">
        <v>132.1</v>
      </c>
    </row>
    <row r="3176" spans="1:4">
      <c r="A3176" s="90">
        <v>95697</v>
      </c>
      <c r="B3176" s="157" t="s">
        <v>23235</v>
      </c>
      <c r="C3176" s="91" t="s">
        <v>32</v>
      </c>
      <c r="D3176" s="90">
        <v>48.21</v>
      </c>
    </row>
    <row r="3177" spans="1:4">
      <c r="A3177" s="90">
        <v>96635</v>
      </c>
      <c r="B3177" s="157" t="s">
        <v>22365</v>
      </c>
      <c r="C3177" s="91" t="s">
        <v>32</v>
      </c>
      <c r="D3177" s="90">
        <v>20.399999999999999</v>
      </c>
    </row>
    <row r="3178" spans="1:4">
      <c r="A3178" s="90">
        <v>96636</v>
      </c>
      <c r="B3178" s="157" t="s">
        <v>22366</v>
      </c>
      <c r="C3178" s="91" t="s">
        <v>32</v>
      </c>
      <c r="D3178" s="90">
        <v>21.56</v>
      </c>
    </row>
    <row r="3179" spans="1:4">
      <c r="A3179" s="90">
        <v>96644</v>
      </c>
      <c r="B3179" s="157" t="s">
        <v>22367</v>
      </c>
      <c r="C3179" s="91" t="s">
        <v>32</v>
      </c>
      <c r="D3179" s="90">
        <v>13.24</v>
      </c>
    </row>
    <row r="3180" spans="1:4">
      <c r="A3180" s="90">
        <v>96645</v>
      </c>
      <c r="B3180" s="157" t="s">
        <v>22368</v>
      </c>
      <c r="C3180" s="91" t="s">
        <v>32</v>
      </c>
      <c r="D3180" s="90">
        <v>17.149999999999999</v>
      </c>
    </row>
    <row r="3181" spans="1:4">
      <c r="A3181" s="90">
        <v>96646</v>
      </c>
      <c r="B3181" s="157" t="s">
        <v>22369</v>
      </c>
      <c r="C3181" s="91" t="s">
        <v>32</v>
      </c>
      <c r="D3181" s="90">
        <v>26.61</v>
      </c>
    </row>
    <row r="3182" spans="1:4">
      <c r="A3182" s="90">
        <v>96647</v>
      </c>
      <c r="B3182" s="157" t="s">
        <v>22370</v>
      </c>
      <c r="C3182" s="91" t="s">
        <v>32</v>
      </c>
      <c r="D3182" s="90">
        <v>11.94</v>
      </c>
    </row>
    <row r="3183" spans="1:4">
      <c r="A3183" s="90">
        <v>96648</v>
      </c>
      <c r="B3183" s="157" t="s">
        <v>22371</v>
      </c>
      <c r="C3183" s="91" t="s">
        <v>32</v>
      </c>
      <c r="D3183" s="90">
        <v>21.78</v>
      </c>
    </row>
    <row r="3184" spans="1:4">
      <c r="A3184" s="90">
        <v>96649</v>
      </c>
      <c r="B3184" s="157" t="s">
        <v>22372</v>
      </c>
      <c r="C3184" s="91" t="s">
        <v>32</v>
      </c>
      <c r="D3184" s="90">
        <v>32.119999999999997</v>
      </c>
    </row>
    <row r="3185" spans="1:4">
      <c r="A3185" s="90">
        <v>96668</v>
      </c>
      <c r="B3185" s="157" t="s">
        <v>22373</v>
      </c>
      <c r="C3185" s="91" t="s">
        <v>32</v>
      </c>
      <c r="D3185" s="90">
        <v>8.25</v>
      </c>
    </row>
    <row r="3186" spans="1:4">
      <c r="A3186" s="90">
        <v>96669</v>
      </c>
      <c r="B3186" s="157" t="s">
        <v>22374</v>
      </c>
      <c r="C3186" s="91" t="s">
        <v>32</v>
      </c>
      <c r="D3186" s="90">
        <v>10.26</v>
      </c>
    </row>
    <row r="3187" spans="1:4">
      <c r="A3187" s="90">
        <v>96670</v>
      </c>
      <c r="B3187" s="157" t="s">
        <v>22375</v>
      </c>
      <c r="C3187" s="91" t="s">
        <v>32</v>
      </c>
      <c r="D3187" s="90">
        <v>15.57</v>
      </c>
    </row>
    <row r="3188" spans="1:4">
      <c r="A3188" s="90">
        <v>96671</v>
      </c>
      <c r="B3188" s="157" t="s">
        <v>22376</v>
      </c>
      <c r="C3188" s="91" t="s">
        <v>32</v>
      </c>
      <c r="D3188" s="90">
        <v>20.86</v>
      </c>
    </row>
    <row r="3189" spans="1:4">
      <c r="A3189" s="90">
        <v>96672</v>
      </c>
      <c r="B3189" s="157" t="s">
        <v>22377</v>
      </c>
      <c r="C3189" s="91" t="s">
        <v>32</v>
      </c>
      <c r="D3189" s="90">
        <v>30.64</v>
      </c>
    </row>
    <row r="3190" spans="1:4">
      <c r="A3190" s="90">
        <v>96673</v>
      </c>
      <c r="B3190" s="157" t="s">
        <v>22378</v>
      </c>
      <c r="C3190" s="91" t="s">
        <v>32</v>
      </c>
      <c r="D3190" s="90">
        <v>50</v>
      </c>
    </row>
    <row r="3191" spans="1:4">
      <c r="A3191" s="90">
        <v>96674</v>
      </c>
      <c r="B3191" s="157" t="s">
        <v>22379</v>
      </c>
      <c r="C3191" s="91" t="s">
        <v>32</v>
      </c>
      <c r="D3191" s="90">
        <v>70.25</v>
      </c>
    </row>
    <row r="3192" spans="1:4">
      <c r="A3192" s="90">
        <v>96675</v>
      </c>
      <c r="B3192" s="157" t="s">
        <v>22380</v>
      </c>
      <c r="C3192" s="91" t="s">
        <v>32</v>
      </c>
      <c r="D3192" s="90">
        <v>121.96</v>
      </c>
    </row>
    <row r="3193" spans="1:4">
      <c r="A3193" s="90">
        <v>96676</v>
      </c>
      <c r="B3193" s="157" t="s">
        <v>22381</v>
      </c>
      <c r="C3193" s="91" t="s">
        <v>32</v>
      </c>
      <c r="D3193" s="90">
        <v>8.23</v>
      </c>
    </row>
    <row r="3194" spans="1:4">
      <c r="A3194" s="90">
        <v>96677</v>
      </c>
      <c r="B3194" s="157" t="s">
        <v>22382</v>
      </c>
      <c r="C3194" s="91" t="s">
        <v>32</v>
      </c>
      <c r="D3194" s="90">
        <v>13.55</v>
      </c>
    </row>
    <row r="3195" spans="1:4">
      <c r="A3195" s="90">
        <v>96678</v>
      </c>
      <c r="B3195" s="157" t="s">
        <v>22383</v>
      </c>
      <c r="C3195" s="91" t="s">
        <v>32</v>
      </c>
      <c r="D3195" s="90">
        <v>18.84</v>
      </c>
    </row>
    <row r="3196" spans="1:4">
      <c r="A3196" s="90">
        <v>96679</v>
      </c>
      <c r="B3196" s="157" t="s">
        <v>22384</v>
      </c>
      <c r="C3196" s="91" t="s">
        <v>32</v>
      </c>
      <c r="D3196" s="90">
        <v>27.5</v>
      </c>
    </row>
    <row r="3197" spans="1:4">
      <c r="A3197" s="90">
        <v>96680</v>
      </c>
      <c r="B3197" s="157" t="s">
        <v>22385</v>
      </c>
      <c r="C3197" s="91" t="s">
        <v>32</v>
      </c>
      <c r="D3197" s="90">
        <v>37.11</v>
      </c>
    </row>
    <row r="3198" spans="1:4">
      <c r="A3198" s="90">
        <v>96681</v>
      </c>
      <c r="B3198" s="157" t="s">
        <v>22386</v>
      </c>
      <c r="C3198" s="91" t="s">
        <v>32</v>
      </c>
      <c r="D3198" s="90">
        <v>69.099999999999994</v>
      </c>
    </row>
    <row r="3199" spans="1:4">
      <c r="A3199" s="90">
        <v>96682</v>
      </c>
      <c r="B3199" s="157" t="s">
        <v>22387</v>
      </c>
      <c r="C3199" s="91" t="s">
        <v>32</v>
      </c>
      <c r="D3199" s="90">
        <v>101.88</v>
      </c>
    </row>
    <row r="3200" spans="1:4">
      <c r="A3200" s="90">
        <v>96683</v>
      </c>
      <c r="B3200" s="157" t="s">
        <v>22388</v>
      </c>
      <c r="C3200" s="91" t="s">
        <v>32</v>
      </c>
      <c r="D3200" s="90">
        <v>139.54</v>
      </c>
    </row>
    <row r="3201" spans="1:4">
      <c r="A3201" s="90">
        <v>96718</v>
      </c>
      <c r="B3201" s="157" t="s">
        <v>22389</v>
      </c>
      <c r="C3201" s="91" t="s">
        <v>32</v>
      </c>
      <c r="D3201" s="90">
        <v>5.38</v>
      </c>
    </row>
    <row r="3202" spans="1:4">
      <c r="A3202" s="90">
        <v>96719</v>
      </c>
      <c r="B3202" s="157" t="s">
        <v>22390</v>
      </c>
      <c r="C3202" s="91" t="s">
        <v>32</v>
      </c>
      <c r="D3202" s="90">
        <v>11.24</v>
      </c>
    </row>
    <row r="3203" spans="1:4">
      <c r="A3203" s="90">
        <v>96720</v>
      </c>
      <c r="B3203" s="157" t="s">
        <v>22391</v>
      </c>
      <c r="C3203" s="91" t="s">
        <v>32</v>
      </c>
      <c r="D3203" s="90">
        <v>13.64</v>
      </c>
    </row>
    <row r="3204" spans="1:4">
      <c r="A3204" s="90">
        <v>96721</v>
      </c>
      <c r="B3204" s="157" t="s">
        <v>22392</v>
      </c>
      <c r="C3204" s="91" t="s">
        <v>32</v>
      </c>
      <c r="D3204" s="90">
        <v>18.190000000000001</v>
      </c>
    </row>
    <row r="3205" spans="1:4">
      <c r="A3205" s="90">
        <v>96722</v>
      </c>
      <c r="B3205" s="157" t="s">
        <v>22393</v>
      </c>
      <c r="C3205" s="91" t="s">
        <v>32</v>
      </c>
      <c r="D3205" s="90">
        <v>24.92</v>
      </c>
    </row>
    <row r="3206" spans="1:4">
      <c r="A3206" s="90">
        <v>96723</v>
      </c>
      <c r="B3206" s="157" t="s">
        <v>22394</v>
      </c>
      <c r="C3206" s="91" t="s">
        <v>32</v>
      </c>
      <c r="D3206" s="90">
        <v>32.89</v>
      </c>
    </row>
    <row r="3207" spans="1:4">
      <c r="A3207" s="90">
        <v>96724</v>
      </c>
      <c r="B3207" s="157" t="s">
        <v>22395</v>
      </c>
      <c r="C3207" s="91" t="s">
        <v>32</v>
      </c>
      <c r="D3207" s="90">
        <v>53.72</v>
      </c>
    </row>
    <row r="3208" spans="1:4">
      <c r="A3208" s="90">
        <v>96725</v>
      </c>
      <c r="B3208" s="157" t="s">
        <v>22396</v>
      </c>
      <c r="C3208" s="91" t="s">
        <v>32</v>
      </c>
      <c r="D3208" s="90">
        <v>70.34</v>
      </c>
    </row>
    <row r="3209" spans="1:4">
      <c r="A3209" s="90">
        <v>96726</v>
      </c>
      <c r="B3209" s="157" t="s">
        <v>22397</v>
      </c>
      <c r="C3209" s="91" t="s">
        <v>32</v>
      </c>
      <c r="D3209" s="90">
        <v>114.61</v>
      </c>
    </row>
    <row r="3210" spans="1:4">
      <c r="A3210" s="90">
        <v>96727</v>
      </c>
      <c r="B3210" s="157" t="s">
        <v>22398</v>
      </c>
      <c r="C3210" s="91" t="s">
        <v>32</v>
      </c>
      <c r="D3210" s="90">
        <v>9.7899999999999991</v>
      </c>
    </row>
    <row r="3211" spans="1:4">
      <c r="A3211" s="90">
        <v>96728</v>
      </c>
      <c r="B3211" s="157" t="s">
        <v>22399</v>
      </c>
      <c r="C3211" s="91" t="s">
        <v>32</v>
      </c>
      <c r="D3211" s="90">
        <v>11.63</v>
      </c>
    </row>
    <row r="3212" spans="1:4">
      <c r="A3212" s="90">
        <v>96729</v>
      </c>
      <c r="B3212" s="157" t="s">
        <v>22400</v>
      </c>
      <c r="C3212" s="91" t="s">
        <v>32</v>
      </c>
      <c r="D3212" s="90">
        <v>17.510000000000002</v>
      </c>
    </row>
    <row r="3213" spans="1:4">
      <c r="A3213" s="90">
        <v>96730</v>
      </c>
      <c r="B3213" s="157" t="s">
        <v>22401</v>
      </c>
      <c r="C3213" s="91" t="s">
        <v>32</v>
      </c>
      <c r="D3213" s="90">
        <v>21.98</v>
      </c>
    </row>
    <row r="3214" spans="1:4">
      <c r="A3214" s="90">
        <v>96731</v>
      </c>
      <c r="B3214" s="157" t="s">
        <v>22402</v>
      </c>
      <c r="C3214" s="91" t="s">
        <v>32</v>
      </c>
      <c r="D3214" s="90">
        <v>32.200000000000003</v>
      </c>
    </row>
    <row r="3215" spans="1:4">
      <c r="A3215" s="90">
        <v>96732</v>
      </c>
      <c r="B3215" s="157" t="s">
        <v>22403</v>
      </c>
      <c r="C3215" s="91" t="s">
        <v>32</v>
      </c>
      <c r="D3215" s="90">
        <v>39.76</v>
      </c>
    </row>
    <row r="3216" spans="1:4">
      <c r="A3216" s="90">
        <v>96733</v>
      </c>
      <c r="B3216" s="157" t="s">
        <v>22404</v>
      </c>
      <c r="C3216" s="91" t="s">
        <v>32</v>
      </c>
      <c r="D3216" s="90">
        <v>72.87</v>
      </c>
    </row>
    <row r="3217" spans="1:4">
      <c r="A3217" s="90">
        <v>96734</v>
      </c>
      <c r="B3217" s="157" t="s">
        <v>22405</v>
      </c>
      <c r="C3217" s="91" t="s">
        <v>32</v>
      </c>
      <c r="D3217" s="90">
        <v>100.71</v>
      </c>
    </row>
    <row r="3218" spans="1:4">
      <c r="A3218" s="90">
        <v>96735</v>
      </c>
      <c r="B3218" s="157" t="s">
        <v>22406</v>
      </c>
      <c r="C3218" s="91" t="s">
        <v>32</v>
      </c>
      <c r="D3218" s="90">
        <v>131.68</v>
      </c>
    </row>
    <row r="3219" spans="1:4">
      <c r="A3219" s="90">
        <v>96794</v>
      </c>
      <c r="B3219" s="157" t="s">
        <v>22407</v>
      </c>
      <c r="C3219" s="91" t="s">
        <v>32</v>
      </c>
      <c r="D3219" s="90">
        <v>6.1</v>
      </c>
    </row>
    <row r="3220" spans="1:4">
      <c r="A3220" s="90">
        <v>96795</v>
      </c>
      <c r="B3220" s="157" t="s">
        <v>22408</v>
      </c>
      <c r="C3220" s="91" t="s">
        <v>32</v>
      </c>
      <c r="D3220" s="90">
        <v>7.75</v>
      </c>
    </row>
    <row r="3221" spans="1:4">
      <c r="A3221" s="90">
        <v>96796</v>
      </c>
      <c r="B3221" s="157" t="s">
        <v>22409</v>
      </c>
      <c r="C3221" s="91" t="s">
        <v>32</v>
      </c>
      <c r="D3221" s="90">
        <v>10.81</v>
      </c>
    </row>
    <row r="3222" spans="1:4">
      <c r="A3222" s="90">
        <v>96797</v>
      </c>
      <c r="B3222" s="157" t="s">
        <v>22410</v>
      </c>
      <c r="C3222" s="91" t="s">
        <v>32</v>
      </c>
      <c r="D3222" s="90">
        <v>16.27</v>
      </c>
    </row>
    <row r="3223" spans="1:4">
      <c r="A3223" s="90">
        <v>96798</v>
      </c>
      <c r="B3223" s="157" t="s">
        <v>22411</v>
      </c>
      <c r="C3223" s="91" t="s">
        <v>32</v>
      </c>
      <c r="D3223" s="90">
        <v>6.2</v>
      </c>
    </row>
    <row r="3224" spans="1:4">
      <c r="A3224" s="90">
        <v>96799</v>
      </c>
      <c r="B3224" s="157" t="s">
        <v>22412</v>
      </c>
      <c r="C3224" s="91" t="s">
        <v>32</v>
      </c>
      <c r="D3224" s="90">
        <v>8.32</v>
      </c>
    </row>
    <row r="3225" spans="1:4">
      <c r="A3225" s="90">
        <v>96800</v>
      </c>
      <c r="B3225" s="157" t="s">
        <v>22413</v>
      </c>
      <c r="C3225" s="91" t="s">
        <v>32</v>
      </c>
      <c r="D3225" s="90">
        <v>11.98</v>
      </c>
    </row>
    <row r="3226" spans="1:4">
      <c r="A3226" s="90">
        <v>96801</v>
      </c>
      <c r="B3226" s="157" t="s">
        <v>22414</v>
      </c>
      <c r="C3226" s="91" t="s">
        <v>32</v>
      </c>
      <c r="D3226" s="90">
        <v>18.29</v>
      </c>
    </row>
    <row r="3227" spans="1:4">
      <c r="A3227" s="90">
        <v>97327</v>
      </c>
      <c r="B3227" s="157" t="s">
        <v>23236</v>
      </c>
      <c r="C3227" s="91" t="s">
        <v>32</v>
      </c>
      <c r="D3227" s="90">
        <v>16.329999999999998</v>
      </c>
    </row>
    <row r="3228" spans="1:4">
      <c r="A3228" s="90">
        <v>97328</v>
      </c>
      <c r="B3228" s="157" t="s">
        <v>23237</v>
      </c>
      <c r="C3228" s="91" t="s">
        <v>32</v>
      </c>
      <c r="D3228" s="90">
        <v>28.66</v>
      </c>
    </row>
    <row r="3229" spans="1:4">
      <c r="A3229" s="90">
        <v>97329</v>
      </c>
      <c r="B3229" s="157" t="s">
        <v>23238</v>
      </c>
      <c r="C3229" s="91" t="s">
        <v>32</v>
      </c>
      <c r="D3229" s="90">
        <v>35.520000000000003</v>
      </c>
    </row>
    <row r="3230" spans="1:4">
      <c r="A3230" s="90">
        <v>97330</v>
      </c>
      <c r="B3230" s="157" t="s">
        <v>23239</v>
      </c>
      <c r="C3230" s="91" t="s">
        <v>32</v>
      </c>
      <c r="D3230" s="90">
        <v>43.2</v>
      </c>
    </row>
    <row r="3231" spans="1:4">
      <c r="A3231" s="90">
        <v>97331</v>
      </c>
      <c r="B3231" s="157" t="s">
        <v>23240</v>
      </c>
      <c r="C3231" s="91" t="s">
        <v>32</v>
      </c>
      <c r="D3231" s="90">
        <v>16.55</v>
      </c>
    </row>
    <row r="3232" spans="1:4">
      <c r="A3232" s="90">
        <v>97332</v>
      </c>
      <c r="B3232" s="157" t="s">
        <v>23241</v>
      </c>
      <c r="C3232" s="91" t="s">
        <v>32</v>
      </c>
      <c r="D3232" s="90">
        <v>28.92</v>
      </c>
    </row>
    <row r="3233" spans="1:4">
      <c r="A3233" s="90">
        <v>97333</v>
      </c>
      <c r="B3233" s="157" t="s">
        <v>23242</v>
      </c>
      <c r="C3233" s="91" t="s">
        <v>32</v>
      </c>
      <c r="D3233" s="90">
        <v>35.85</v>
      </c>
    </row>
    <row r="3234" spans="1:4">
      <c r="A3234" s="90">
        <v>97334</v>
      </c>
      <c r="B3234" s="157" t="s">
        <v>23243</v>
      </c>
      <c r="C3234" s="91" t="s">
        <v>32</v>
      </c>
      <c r="D3234" s="90">
        <v>43.56</v>
      </c>
    </row>
    <row r="3235" spans="1:4">
      <c r="A3235" s="90">
        <v>97335</v>
      </c>
      <c r="B3235" s="157" t="s">
        <v>23244</v>
      </c>
      <c r="C3235" s="91" t="s">
        <v>32</v>
      </c>
      <c r="D3235" s="90">
        <v>42.28</v>
      </c>
    </row>
    <row r="3236" spans="1:4">
      <c r="A3236" s="90">
        <v>97336</v>
      </c>
      <c r="B3236" s="157" t="s">
        <v>23245</v>
      </c>
      <c r="C3236" s="91" t="s">
        <v>32</v>
      </c>
      <c r="D3236" s="90">
        <v>53.67</v>
      </c>
    </row>
    <row r="3237" spans="1:4">
      <c r="A3237" s="90">
        <v>97337</v>
      </c>
      <c r="B3237" s="157" t="s">
        <v>23246</v>
      </c>
      <c r="C3237" s="91" t="s">
        <v>32</v>
      </c>
      <c r="D3237" s="90">
        <v>80.459999999999994</v>
      </c>
    </row>
    <row r="3238" spans="1:4">
      <c r="A3238" s="90">
        <v>97338</v>
      </c>
      <c r="B3238" s="157" t="s">
        <v>23247</v>
      </c>
      <c r="C3238" s="91" t="s">
        <v>32</v>
      </c>
      <c r="D3238" s="90">
        <v>96.7</v>
      </c>
    </row>
    <row r="3239" spans="1:4">
      <c r="A3239" s="90">
        <v>97339</v>
      </c>
      <c r="B3239" s="157" t="s">
        <v>23248</v>
      </c>
      <c r="C3239" s="91" t="s">
        <v>32</v>
      </c>
      <c r="D3239" s="90">
        <v>104.08</v>
      </c>
    </row>
    <row r="3240" spans="1:4">
      <c r="A3240" s="90">
        <v>97340</v>
      </c>
      <c r="B3240" s="157" t="s">
        <v>23249</v>
      </c>
      <c r="C3240" s="91" t="s">
        <v>32</v>
      </c>
      <c r="D3240" s="90">
        <v>104.63</v>
      </c>
    </row>
    <row r="3241" spans="1:4">
      <c r="A3241" s="90">
        <v>97341</v>
      </c>
      <c r="B3241" s="157" t="s">
        <v>23250</v>
      </c>
      <c r="C3241" s="91" t="s">
        <v>32</v>
      </c>
      <c r="D3241" s="90">
        <v>29.24</v>
      </c>
    </row>
    <row r="3242" spans="1:4">
      <c r="A3242" s="90">
        <v>97342</v>
      </c>
      <c r="B3242" s="157" t="s">
        <v>23251</v>
      </c>
      <c r="C3242" s="91" t="s">
        <v>32</v>
      </c>
      <c r="D3242" s="90">
        <v>45.43</v>
      </c>
    </row>
    <row r="3243" spans="1:4">
      <c r="A3243" s="90">
        <v>97343</v>
      </c>
      <c r="B3243" s="157" t="s">
        <v>23252</v>
      </c>
      <c r="C3243" s="91" t="s">
        <v>32</v>
      </c>
      <c r="D3243" s="90">
        <v>57.04</v>
      </c>
    </row>
    <row r="3244" spans="1:4">
      <c r="A3244" s="90">
        <v>97344</v>
      </c>
      <c r="B3244" s="157" t="s">
        <v>23253</v>
      </c>
      <c r="C3244" s="91" t="s">
        <v>32</v>
      </c>
      <c r="D3244" s="90">
        <v>36.130000000000003</v>
      </c>
    </row>
    <row r="3245" spans="1:4">
      <c r="A3245" s="90">
        <v>97345</v>
      </c>
      <c r="B3245" s="157" t="s">
        <v>23254</v>
      </c>
      <c r="C3245" s="91" t="s">
        <v>32</v>
      </c>
      <c r="D3245" s="90">
        <v>57.28</v>
      </c>
    </row>
    <row r="3246" spans="1:4">
      <c r="A3246" s="90">
        <v>97346</v>
      </c>
      <c r="B3246" s="157" t="s">
        <v>23255</v>
      </c>
      <c r="C3246" s="91" t="s">
        <v>32</v>
      </c>
      <c r="D3246" s="90">
        <v>73.2</v>
      </c>
    </row>
    <row r="3247" spans="1:4">
      <c r="A3247" s="90">
        <v>97347</v>
      </c>
      <c r="B3247" s="157" t="s">
        <v>23256</v>
      </c>
      <c r="C3247" s="91" t="s">
        <v>32</v>
      </c>
      <c r="D3247" s="90">
        <v>50.84</v>
      </c>
    </row>
    <row r="3248" spans="1:4">
      <c r="A3248" s="90">
        <v>97348</v>
      </c>
      <c r="B3248" s="157" t="s">
        <v>23257</v>
      </c>
      <c r="C3248" s="91" t="s">
        <v>32</v>
      </c>
      <c r="D3248" s="90">
        <v>70.150000000000006</v>
      </c>
    </row>
    <row r="3249" spans="1:4">
      <c r="A3249" s="90">
        <v>97349</v>
      </c>
      <c r="B3249" s="157" t="s">
        <v>23258</v>
      </c>
      <c r="C3249" s="91" t="s">
        <v>32</v>
      </c>
      <c r="D3249" s="90">
        <v>101</v>
      </c>
    </row>
    <row r="3250" spans="1:4">
      <c r="A3250" s="90">
        <v>97350</v>
      </c>
      <c r="B3250" s="157" t="s">
        <v>23259</v>
      </c>
      <c r="C3250" s="91" t="s">
        <v>32</v>
      </c>
      <c r="D3250" s="90">
        <v>122.59</v>
      </c>
    </row>
    <row r="3251" spans="1:4">
      <c r="A3251" s="90">
        <v>97351</v>
      </c>
      <c r="B3251" s="157" t="s">
        <v>23260</v>
      </c>
      <c r="C3251" s="91" t="s">
        <v>32</v>
      </c>
      <c r="D3251" s="90">
        <v>169.4</v>
      </c>
    </row>
    <row r="3252" spans="1:4">
      <c r="A3252" s="90">
        <v>97352</v>
      </c>
      <c r="B3252" s="157" t="s">
        <v>23261</v>
      </c>
      <c r="C3252" s="91" t="s">
        <v>32</v>
      </c>
      <c r="D3252" s="90">
        <v>219.44</v>
      </c>
    </row>
    <row r="3253" spans="1:4">
      <c r="A3253" s="90">
        <v>97353</v>
      </c>
      <c r="B3253" s="157" t="s">
        <v>23262</v>
      </c>
      <c r="C3253" s="91" t="s">
        <v>32</v>
      </c>
      <c r="D3253" s="90">
        <v>34.299999999999997</v>
      </c>
    </row>
    <row r="3254" spans="1:4">
      <c r="A3254" s="90">
        <v>97354</v>
      </c>
      <c r="B3254" s="157" t="s">
        <v>23263</v>
      </c>
      <c r="C3254" s="91" t="s">
        <v>32</v>
      </c>
      <c r="D3254" s="90">
        <v>53.99</v>
      </c>
    </row>
    <row r="3255" spans="1:4">
      <c r="A3255" s="90">
        <v>97355</v>
      </c>
      <c r="B3255" s="157" t="s">
        <v>23264</v>
      </c>
      <c r="C3255" s="91" t="s">
        <v>32</v>
      </c>
      <c r="D3255" s="90">
        <v>73.52</v>
      </c>
    </row>
    <row r="3256" spans="1:4">
      <c r="A3256" s="90">
        <v>97356</v>
      </c>
      <c r="B3256" s="157" t="s">
        <v>23265</v>
      </c>
      <c r="C3256" s="91" t="s">
        <v>32</v>
      </c>
      <c r="D3256" s="90">
        <v>41.19</v>
      </c>
    </row>
    <row r="3257" spans="1:4">
      <c r="A3257" s="90">
        <v>97357</v>
      </c>
      <c r="B3257" s="157" t="s">
        <v>23266</v>
      </c>
      <c r="C3257" s="91" t="s">
        <v>32</v>
      </c>
      <c r="D3257" s="90">
        <v>65.84</v>
      </c>
    </row>
    <row r="3258" spans="1:4">
      <c r="A3258" s="90">
        <v>97358</v>
      </c>
      <c r="B3258" s="157" t="s">
        <v>23267</v>
      </c>
      <c r="C3258" s="91" t="s">
        <v>32</v>
      </c>
      <c r="D3258" s="90">
        <v>89.68</v>
      </c>
    </row>
    <row r="3259" spans="1:4">
      <c r="A3259" s="90">
        <v>97498</v>
      </c>
      <c r="B3259" s="157" t="s">
        <v>23268</v>
      </c>
      <c r="C3259" s="91" t="s">
        <v>32</v>
      </c>
      <c r="D3259" s="90">
        <v>26.92</v>
      </c>
    </row>
    <row r="3260" spans="1:4">
      <c r="A3260" s="90">
        <v>97535</v>
      </c>
      <c r="B3260" s="157" t="s">
        <v>23269</v>
      </c>
      <c r="C3260" s="91" t="s">
        <v>32</v>
      </c>
      <c r="D3260" s="90">
        <v>30.07</v>
      </c>
    </row>
    <row r="3261" spans="1:4">
      <c r="A3261" s="90">
        <v>97536</v>
      </c>
      <c r="B3261" s="157" t="s">
        <v>23270</v>
      </c>
      <c r="C3261" s="91" t="s">
        <v>32</v>
      </c>
      <c r="D3261" s="90">
        <v>37.29</v>
      </c>
    </row>
    <row r="3262" spans="1:4">
      <c r="A3262" s="90">
        <v>72293</v>
      </c>
      <c r="B3262" s="157" t="s">
        <v>2921</v>
      </c>
      <c r="C3262" s="91" t="s">
        <v>243</v>
      </c>
      <c r="D3262" s="90">
        <v>4.8099999999999996</v>
      </c>
    </row>
    <row r="3263" spans="1:4">
      <c r="A3263" s="90">
        <v>72294</v>
      </c>
      <c r="B3263" s="157" t="s">
        <v>2922</v>
      </c>
      <c r="C3263" s="91" t="s">
        <v>243</v>
      </c>
      <c r="D3263" s="90">
        <v>7.21</v>
      </c>
    </row>
    <row r="3264" spans="1:4">
      <c r="A3264" s="90">
        <v>72295</v>
      </c>
      <c r="B3264" s="157" t="s">
        <v>2923</v>
      </c>
      <c r="C3264" s="91" t="s">
        <v>243</v>
      </c>
      <c r="D3264" s="90">
        <v>9.9</v>
      </c>
    </row>
    <row r="3265" spans="1:4">
      <c r="A3265" s="90">
        <v>72306</v>
      </c>
      <c r="B3265" s="157" t="s">
        <v>2924</v>
      </c>
      <c r="C3265" s="91" t="s">
        <v>243</v>
      </c>
      <c r="D3265" s="90">
        <v>176.81</v>
      </c>
    </row>
    <row r="3266" spans="1:4">
      <c r="A3266" s="90">
        <v>72307</v>
      </c>
      <c r="B3266" s="157" t="s">
        <v>2925</v>
      </c>
      <c r="C3266" s="91" t="s">
        <v>243</v>
      </c>
      <c r="D3266" s="90">
        <v>248.95</v>
      </c>
    </row>
    <row r="3267" spans="1:4">
      <c r="A3267" s="90">
        <v>72313</v>
      </c>
      <c r="B3267" s="157" t="s">
        <v>2926</v>
      </c>
      <c r="C3267" s="91" t="s">
        <v>243</v>
      </c>
      <c r="D3267" s="90">
        <v>586.96</v>
      </c>
    </row>
    <row r="3268" spans="1:4">
      <c r="A3268" s="90">
        <v>72482</v>
      </c>
      <c r="B3268" s="157" t="s">
        <v>2927</v>
      </c>
      <c r="C3268" s="91" t="s">
        <v>243</v>
      </c>
      <c r="D3268" s="90">
        <v>250.11</v>
      </c>
    </row>
    <row r="3269" spans="1:4">
      <c r="A3269" s="90">
        <v>72619</v>
      </c>
      <c r="B3269" s="157" t="s">
        <v>2928</v>
      </c>
      <c r="C3269" s="91" t="s">
        <v>243</v>
      </c>
      <c r="D3269" s="90">
        <v>104.49</v>
      </c>
    </row>
    <row r="3270" spans="1:4">
      <c r="A3270" s="90">
        <v>72620</v>
      </c>
      <c r="B3270" s="157" t="s">
        <v>2929</v>
      </c>
      <c r="C3270" s="91" t="s">
        <v>243</v>
      </c>
      <c r="D3270" s="90">
        <v>183.16</v>
      </c>
    </row>
    <row r="3271" spans="1:4">
      <c r="A3271" s="90">
        <v>72621</v>
      </c>
      <c r="B3271" s="157" t="s">
        <v>2930</v>
      </c>
      <c r="C3271" s="91" t="s">
        <v>243</v>
      </c>
      <c r="D3271" s="90">
        <v>295</v>
      </c>
    </row>
    <row r="3272" spans="1:4">
      <c r="A3272" s="90">
        <v>72667</v>
      </c>
      <c r="B3272" s="157" t="s">
        <v>2931</v>
      </c>
      <c r="C3272" s="91" t="s">
        <v>243</v>
      </c>
      <c r="D3272" s="90">
        <v>141.18</v>
      </c>
    </row>
    <row r="3273" spans="1:4">
      <c r="A3273" s="90">
        <v>72668</v>
      </c>
      <c r="B3273" s="157" t="s">
        <v>2932</v>
      </c>
      <c r="C3273" s="91" t="s">
        <v>243</v>
      </c>
      <c r="D3273" s="90">
        <v>140.52000000000001</v>
      </c>
    </row>
    <row r="3274" spans="1:4">
      <c r="A3274" s="90">
        <v>72669</v>
      </c>
      <c r="B3274" s="157" t="s">
        <v>2933</v>
      </c>
      <c r="C3274" s="91" t="s">
        <v>243</v>
      </c>
      <c r="D3274" s="90">
        <v>144.38999999999999</v>
      </c>
    </row>
    <row r="3275" spans="1:4">
      <c r="A3275" s="90">
        <v>72681</v>
      </c>
      <c r="B3275" s="157" t="s">
        <v>2934</v>
      </c>
      <c r="C3275" s="91" t="s">
        <v>243</v>
      </c>
      <c r="D3275" s="90">
        <v>100.71</v>
      </c>
    </row>
    <row r="3276" spans="1:4">
      <c r="A3276" s="90">
        <v>72682</v>
      </c>
      <c r="B3276" s="157" t="s">
        <v>2935</v>
      </c>
      <c r="C3276" s="91" t="s">
        <v>243</v>
      </c>
      <c r="D3276" s="90">
        <v>204.81</v>
      </c>
    </row>
    <row r="3277" spans="1:4">
      <c r="A3277" s="90">
        <v>72683</v>
      </c>
      <c r="B3277" s="157" t="s">
        <v>2936</v>
      </c>
      <c r="C3277" s="91" t="s">
        <v>243</v>
      </c>
      <c r="D3277" s="90">
        <v>330.39</v>
      </c>
    </row>
    <row r="3278" spans="1:4">
      <c r="A3278" s="90">
        <v>72719</v>
      </c>
      <c r="B3278" s="157" t="s">
        <v>2937</v>
      </c>
      <c r="C3278" s="91" t="s">
        <v>243</v>
      </c>
      <c r="D3278" s="90">
        <v>222.2</v>
      </c>
    </row>
    <row r="3279" spans="1:4">
      <c r="A3279" s="90">
        <v>72720</v>
      </c>
      <c r="B3279" s="157" t="s">
        <v>2938</v>
      </c>
      <c r="C3279" s="91" t="s">
        <v>243</v>
      </c>
      <c r="D3279" s="90">
        <v>307.25</v>
      </c>
    </row>
    <row r="3280" spans="1:4">
      <c r="A3280" s="90">
        <v>72721</v>
      </c>
      <c r="B3280" s="157" t="s">
        <v>2939</v>
      </c>
      <c r="C3280" s="91" t="s">
        <v>243</v>
      </c>
      <c r="D3280" s="90">
        <v>671.83</v>
      </c>
    </row>
    <row r="3281" spans="1:4">
      <c r="A3281" s="90">
        <v>89358</v>
      </c>
      <c r="B3281" s="157" t="s">
        <v>2940</v>
      </c>
      <c r="C3281" s="91" t="s">
        <v>243</v>
      </c>
      <c r="D3281" s="90">
        <v>5.04</v>
      </c>
    </row>
    <row r="3282" spans="1:4">
      <c r="A3282" s="90">
        <v>89359</v>
      </c>
      <c r="B3282" s="157" t="s">
        <v>2941</v>
      </c>
      <c r="C3282" s="91" t="s">
        <v>243</v>
      </c>
      <c r="D3282" s="90">
        <v>5.28</v>
      </c>
    </row>
    <row r="3283" spans="1:4">
      <c r="A3283" s="90">
        <v>89360</v>
      </c>
      <c r="B3283" s="157" t="s">
        <v>2942</v>
      </c>
      <c r="C3283" s="91" t="s">
        <v>243</v>
      </c>
      <c r="D3283" s="90">
        <v>6.28</v>
      </c>
    </row>
    <row r="3284" spans="1:4">
      <c r="A3284" s="90">
        <v>89361</v>
      </c>
      <c r="B3284" s="157" t="s">
        <v>2943</v>
      </c>
      <c r="C3284" s="91" t="s">
        <v>243</v>
      </c>
      <c r="D3284" s="90">
        <v>5.89</v>
      </c>
    </row>
    <row r="3285" spans="1:4">
      <c r="A3285" s="90">
        <v>89362</v>
      </c>
      <c r="B3285" s="157" t="s">
        <v>2944</v>
      </c>
      <c r="C3285" s="91" t="s">
        <v>243</v>
      </c>
      <c r="D3285" s="90">
        <v>5.98</v>
      </c>
    </row>
    <row r="3286" spans="1:4">
      <c r="A3286" s="90">
        <v>89363</v>
      </c>
      <c r="B3286" s="157" t="s">
        <v>2945</v>
      </c>
      <c r="C3286" s="91" t="s">
        <v>243</v>
      </c>
      <c r="D3286" s="90">
        <v>6.49</v>
      </c>
    </row>
    <row r="3287" spans="1:4">
      <c r="A3287" s="90">
        <v>89364</v>
      </c>
      <c r="B3287" s="157" t="s">
        <v>2946</v>
      </c>
      <c r="C3287" s="91" t="s">
        <v>243</v>
      </c>
      <c r="D3287" s="90">
        <v>7.54</v>
      </c>
    </row>
    <row r="3288" spans="1:4">
      <c r="A3288" s="90">
        <v>89365</v>
      </c>
      <c r="B3288" s="157" t="s">
        <v>2947</v>
      </c>
      <c r="C3288" s="91" t="s">
        <v>243</v>
      </c>
      <c r="D3288" s="90">
        <v>7.07</v>
      </c>
    </row>
    <row r="3289" spans="1:4">
      <c r="A3289" s="90">
        <v>89366</v>
      </c>
      <c r="B3289" s="157" t="s">
        <v>22172</v>
      </c>
      <c r="C3289" s="91" t="s">
        <v>243</v>
      </c>
      <c r="D3289" s="90">
        <v>10.33</v>
      </c>
    </row>
    <row r="3290" spans="1:4">
      <c r="A3290" s="90">
        <v>89367</v>
      </c>
      <c r="B3290" s="157" t="s">
        <v>2948</v>
      </c>
      <c r="C3290" s="91" t="s">
        <v>243</v>
      </c>
      <c r="D3290" s="90">
        <v>8.08</v>
      </c>
    </row>
    <row r="3291" spans="1:4">
      <c r="A3291" s="90">
        <v>89368</v>
      </c>
      <c r="B3291" s="157" t="s">
        <v>2949</v>
      </c>
      <c r="C3291" s="91" t="s">
        <v>243</v>
      </c>
      <c r="D3291" s="90">
        <v>9.51</v>
      </c>
    </row>
    <row r="3292" spans="1:4">
      <c r="A3292" s="90">
        <v>89369</v>
      </c>
      <c r="B3292" s="157" t="s">
        <v>2950</v>
      </c>
      <c r="C3292" s="91" t="s">
        <v>243</v>
      </c>
      <c r="D3292" s="90">
        <v>11.28</v>
      </c>
    </row>
    <row r="3293" spans="1:4">
      <c r="A3293" s="90">
        <v>89370</v>
      </c>
      <c r="B3293" s="157" t="s">
        <v>2951</v>
      </c>
      <c r="C3293" s="91" t="s">
        <v>243</v>
      </c>
      <c r="D3293" s="90">
        <v>9.2100000000000009</v>
      </c>
    </row>
    <row r="3294" spans="1:4">
      <c r="A3294" s="90">
        <v>89371</v>
      </c>
      <c r="B3294" s="157" t="s">
        <v>2952</v>
      </c>
      <c r="C3294" s="91" t="s">
        <v>243</v>
      </c>
      <c r="D3294" s="90">
        <v>3.72</v>
      </c>
    </row>
    <row r="3295" spans="1:4">
      <c r="A3295" s="90">
        <v>89372</v>
      </c>
      <c r="B3295" s="157" t="s">
        <v>2953</v>
      </c>
      <c r="C3295" s="91" t="s">
        <v>243</v>
      </c>
      <c r="D3295" s="90">
        <v>8.44</v>
      </c>
    </row>
    <row r="3296" spans="1:4">
      <c r="A3296" s="90">
        <v>89373</v>
      </c>
      <c r="B3296" s="157" t="s">
        <v>2954</v>
      </c>
      <c r="C3296" s="91" t="s">
        <v>243</v>
      </c>
      <c r="D3296" s="90">
        <v>4.1500000000000004</v>
      </c>
    </row>
    <row r="3297" spans="1:4">
      <c r="A3297" s="90">
        <v>89374</v>
      </c>
      <c r="B3297" s="157" t="s">
        <v>22173</v>
      </c>
      <c r="C3297" s="91" t="s">
        <v>243</v>
      </c>
      <c r="D3297" s="90">
        <v>6.71</v>
      </c>
    </row>
    <row r="3298" spans="1:4">
      <c r="A3298" s="90">
        <v>89375</v>
      </c>
      <c r="B3298" s="157" t="s">
        <v>2955</v>
      </c>
      <c r="C3298" s="91" t="s">
        <v>243</v>
      </c>
      <c r="D3298" s="90">
        <v>8.25</v>
      </c>
    </row>
    <row r="3299" spans="1:4">
      <c r="A3299" s="90">
        <v>89376</v>
      </c>
      <c r="B3299" s="157" t="s">
        <v>22174</v>
      </c>
      <c r="C3299" s="91" t="s">
        <v>243</v>
      </c>
      <c r="D3299" s="90">
        <v>3.76</v>
      </c>
    </row>
    <row r="3300" spans="1:4">
      <c r="A3300" s="90">
        <v>89377</v>
      </c>
      <c r="B3300" s="157" t="s">
        <v>2956</v>
      </c>
      <c r="C3300" s="91" t="s">
        <v>243</v>
      </c>
      <c r="D3300" s="90">
        <v>6.05</v>
      </c>
    </row>
    <row r="3301" spans="1:4">
      <c r="A3301" s="90">
        <v>89378</v>
      </c>
      <c r="B3301" s="157" t="s">
        <v>2957</v>
      </c>
      <c r="C3301" s="91" t="s">
        <v>243</v>
      </c>
      <c r="D3301" s="90">
        <v>4.3899999999999997</v>
      </c>
    </row>
    <row r="3302" spans="1:4">
      <c r="A3302" s="90">
        <v>89379</v>
      </c>
      <c r="B3302" s="157" t="s">
        <v>2958</v>
      </c>
      <c r="C3302" s="91" t="s">
        <v>243</v>
      </c>
      <c r="D3302" s="90">
        <v>10.69</v>
      </c>
    </row>
    <row r="3303" spans="1:4">
      <c r="A3303" s="90">
        <v>89380</v>
      </c>
      <c r="B3303" s="157" t="s">
        <v>2959</v>
      </c>
      <c r="C3303" s="91" t="s">
        <v>243</v>
      </c>
      <c r="D3303" s="90">
        <v>6.32</v>
      </c>
    </row>
    <row r="3304" spans="1:4">
      <c r="A3304" s="90">
        <v>89381</v>
      </c>
      <c r="B3304" s="157" t="s">
        <v>22175</v>
      </c>
      <c r="C3304" s="91" t="s">
        <v>243</v>
      </c>
      <c r="D3304" s="90">
        <v>8.3699999999999992</v>
      </c>
    </row>
    <row r="3305" spans="1:4">
      <c r="A3305" s="90">
        <v>89382</v>
      </c>
      <c r="B3305" s="157" t="s">
        <v>2960</v>
      </c>
      <c r="C3305" s="91" t="s">
        <v>243</v>
      </c>
      <c r="D3305" s="90">
        <v>9.82</v>
      </c>
    </row>
    <row r="3306" spans="1:4">
      <c r="A3306" s="90">
        <v>89383</v>
      </c>
      <c r="B3306" s="157" t="s">
        <v>22176</v>
      </c>
      <c r="C3306" s="91" t="s">
        <v>243</v>
      </c>
      <c r="D3306" s="90">
        <v>4.45</v>
      </c>
    </row>
    <row r="3307" spans="1:4">
      <c r="A3307" s="90">
        <v>89384</v>
      </c>
      <c r="B3307" s="157" t="s">
        <v>2961</v>
      </c>
      <c r="C3307" s="91" t="s">
        <v>243</v>
      </c>
      <c r="D3307" s="90">
        <v>8.48</v>
      </c>
    </row>
    <row r="3308" spans="1:4">
      <c r="A3308" s="90">
        <v>89385</v>
      </c>
      <c r="B3308" s="157" t="s">
        <v>22177</v>
      </c>
      <c r="C3308" s="91" t="s">
        <v>243</v>
      </c>
      <c r="D3308" s="90">
        <v>4.95</v>
      </c>
    </row>
    <row r="3309" spans="1:4">
      <c r="A3309" s="90">
        <v>89386</v>
      </c>
      <c r="B3309" s="157" t="s">
        <v>2962</v>
      </c>
      <c r="C3309" s="91" t="s">
        <v>243</v>
      </c>
      <c r="D3309" s="90">
        <v>5.96</v>
      </c>
    </row>
    <row r="3310" spans="1:4">
      <c r="A3310" s="90">
        <v>89387</v>
      </c>
      <c r="B3310" s="157" t="s">
        <v>2963</v>
      </c>
      <c r="C3310" s="91" t="s">
        <v>243</v>
      </c>
      <c r="D3310" s="90">
        <v>20.99</v>
      </c>
    </row>
    <row r="3311" spans="1:4">
      <c r="A3311" s="90">
        <v>89388</v>
      </c>
      <c r="B3311" s="157" t="s">
        <v>2964</v>
      </c>
      <c r="C3311" s="91" t="s">
        <v>243</v>
      </c>
      <c r="D3311" s="90">
        <v>7.66</v>
      </c>
    </row>
    <row r="3312" spans="1:4">
      <c r="A3312" s="90">
        <v>89389</v>
      </c>
      <c r="B3312" s="157" t="s">
        <v>22178</v>
      </c>
      <c r="C3312" s="91" t="s">
        <v>243</v>
      </c>
      <c r="D3312" s="90">
        <v>8.24</v>
      </c>
    </row>
    <row r="3313" spans="1:4">
      <c r="A3313" s="90">
        <v>89390</v>
      </c>
      <c r="B3313" s="157" t="s">
        <v>2965</v>
      </c>
      <c r="C3313" s="91" t="s">
        <v>243</v>
      </c>
      <c r="D3313" s="90">
        <v>14.44</v>
      </c>
    </row>
    <row r="3314" spans="1:4">
      <c r="A3314" s="90">
        <v>89391</v>
      </c>
      <c r="B3314" s="157" t="s">
        <v>22179</v>
      </c>
      <c r="C3314" s="91" t="s">
        <v>243</v>
      </c>
      <c r="D3314" s="90">
        <v>5.89</v>
      </c>
    </row>
    <row r="3315" spans="1:4">
      <c r="A3315" s="90">
        <v>89392</v>
      </c>
      <c r="B3315" s="157" t="s">
        <v>2966</v>
      </c>
      <c r="C3315" s="91" t="s">
        <v>243</v>
      </c>
      <c r="D3315" s="90">
        <v>17.02</v>
      </c>
    </row>
    <row r="3316" spans="1:4">
      <c r="A3316" s="90">
        <v>89393</v>
      </c>
      <c r="B3316" s="157" t="s">
        <v>2967</v>
      </c>
      <c r="C3316" s="91" t="s">
        <v>243</v>
      </c>
      <c r="D3316" s="90">
        <v>6.96</v>
      </c>
    </row>
    <row r="3317" spans="1:4">
      <c r="A3317" s="90">
        <v>89394</v>
      </c>
      <c r="B3317" s="157" t="s">
        <v>22180</v>
      </c>
      <c r="C3317" s="91" t="s">
        <v>243</v>
      </c>
      <c r="D3317" s="90">
        <v>12.86</v>
      </c>
    </row>
    <row r="3318" spans="1:4">
      <c r="A3318" s="90">
        <v>89395</v>
      </c>
      <c r="B3318" s="157" t="s">
        <v>2968</v>
      </c>
      <c r="C3318" s="91" t="s">
        <v>243</v>
      </c>
      <c r="D3318" s="90">
        <v>8.27</v>
      </c>
    </row>
    <row r="3319" spans="1:4">
      <c r="A3319" s="90">
        <v>89396</v>
      </c>
      <c r="B3319" s="157" t="s">
        <v>22181</v>
      </c>
      <c r="C3319" s="91" t="s">
        <v>243</v>
      </c>
      <c r="D3319" s="90">
        <v>13.31</v>
      </c>
    </row>
    <row r="3320" spans="1:4">
      <c r="A3320" s="90">
        <v>89397</v>
      </c>
      <c r="B3320" s="157" t="s">
        <v>2969</v>
      </c>
      <c r="C3320" s="91" t="s">
        <v>243</v>
      </c>
      <c r="D3320" s="90">
        <v>9.61</v>
      </c>
    </row>
    <row r="3321" spans="1:4">
      <c r="A3321" s="90">
        <v>89398</v>
      </c>
      <c r="B3321" s="157" t="s">
        <v>2970</v>
      </c>
      <c r="C3321" s="91" t="s">
        <v>243</v>
      </c>
      <c r="D3321" s="90">
        <v>11.76</v>
      </c>
    </row>
    <row r="3322" spans="1:4">
      <c r="A3322" s="90">
        <v>89399</v>
      </c>
      <c r="B3322" s="157" t="s">
        <v>22182</v>
      </c>
      <c r="C3322" s="91" t="s">
        <v>243</v>
      </c>
      <c r="D3322" s="90">
        <v>20.32</v>
      </c>
    </row>
    <row r="3323" spans="1:4">
      <c r="A3323" s="90">
        <v>89400</v>
      </c>
      <c r="B3323" s="157" t="s">
        <v>2971</v>
      </c>
      <c r="C3323" s="91" t="s">
        <v>243</v>
      </c>
      <c r="D3323" s="90">
        <v>13.09</v>
      </c>
    </row>
    <row r="3324" spans="1:4">
      <c r="A3324" s="90">
        <v>89404</v>
      </c>
      <c r="B3324" s="157" t="s">
        <v>2972</v>
      </c>
      <c r="C3324" s="91" t="s">
        <v>243</v>
      </c>
      <c r="D3324" s="90">
        <v>3.33</v>
      </c>
    </row>
    <row r="3325" spans="1:4">
      <c r="A3325" s="90">
        <v>89405</v>
      </c>
      <c r="B3325" s="157" t="s">
        <v>2973</v>
      </c>
      <c r="C3325" s="91" t="s">
        <v>243</v>
      </c>
      <c r="D3325" s="90">
        <v>3.57</v>
      </c>
    </row>
    <row r="3326" spans="1:4">
      <c r="A3326" s="90">
        <v>89406</v>
      </c>
      <c r="B3326" s="157" t="s">
        <v>2974</v>
      </c>
      <c r="C3326" s="91" t="s">
        <v>243</v>
      </c>
      <c r="D3326" s="90">
        <v>4.57</v>
      </c>
    </row>
    <row r="3327" spans="1:4">
      <c r="A3327" s="90">
        <v>89407</v>
      </c>
      <c r="B3327" s="157" t="s">
        <v>2975</v>
      </c>
      <c r="C3327" s="91" t="s">
        <v>243</v>
      </c>
      <c r="D3327" s="90">
        <v>4.18</v>
      </c>
    </row>
    <row r="3328" spans="1:4">
      <c r="A3328" s="90">
        <v>89408</v>
      </c>
      <c r="B3328" s="157" t="s">
        <v>2976</v>
      </c>
      <c r="C3328" s="91" t="s">
        <v>243</v>
      </c>
      <c r="D3328" s="90">
        <v>4</v>
      </c>
    </row>
    <row r="3329" spans="1:4">
      <c r="A3329" s="90">
        <v>89409</v>
      </c>
      <c r="B3329" s="157" t="s">
        <v>2977</v>
      </c>
      <c r="C3329" s="91" t="s">
        <v>243</v>
      </c>
      <c r="D3329" s="90">
        <v>4.51</v>
      </c>
    </row>
    <row r="3330" spans="1:4">
      <c r="A3330" s="90">
        <v>89410</v>
      </c>
      <c r="B3330" s="157" t="s">
        <v>2978</v>
      </c>
      <c r="C3330" s="91" t="s">
        <v>243</v>
      </c>
      <c r="D3330" s="90">
        <v>5.56</v>
      </c>
    </row>
    <row r="3331" spans="1:4">
      <c r="A3331" s="90">
        <v>89411</v>
      </c>
      <c r="B3331" s="157" t="s">
        <v>2979</v>
      </c>
      <c r="C3331" s="91" t="s">
        <v>243</v>
      </c>
      <c r="D3331" s="90">
        <v>5.09</v>
      </c>
    </row>
    <row r="3332" spans="1:4">
      <c r="A3332" s="90">
        <v>89412</v>
      </c>
      <c r="B3332" s="157" t="s">
        <v>22183</v>
      </c>
      <c r="C3332" s="91" t="s">
        <v>243</v>
      </c>
      <c r="D3332" s="90">
        <v>5.73</v>
      </c>
    </row>
    <row r="3333" spans="1:4">
      <c r="A3333" s="90">
        <v>89413</v>
      </c>
      <c r="B3333" s="157" t="s">
        <v>2980</v>
      </c>
      <c r="C3333" s="91" t="s">
        <v>243</v>
      </c>
      <c r="D3333" s="90">
        <v>5.71</v>
      </c>
    </row>
    <row r="3334" spans="1:4">
      <c r="A3334" s="90">
        <v>89414</v>
      </c>
      <c r="B3334" s="157" t="s">
        <v>2981</v>
      </c>
      <c r="C3334" s="91" t="s">
        <v>243</v>
      </c>
      <c r="D3334" s="90">
        <v>7.14</v>
      </c>
    </row>
    <row r="3335" spans="1:4">
      <c r="A3335" s="90">
        <v>89415</v>
      </c>
      <c r="B3335" s="157" t="s">
        <v>2982</v>
      </c>
      <c r="C3335" s="91" t="s">
        <v>243</v>
      </c>
      <c r="D3335" s="90">
        <v>8.91</v>
      </c>
    </row>
    <row r="3336" spans="1:4">
      <c r="A3336" s="90">
        <v>89416</v>
      </c>
      <c r="B3336" s="157" t="s">
        <v>2983</v>
      </c>
      <c r="C3336" s="91" t="s">
        <v>243</v>
      </c>
      <c r="D3336" s="90">
        <v>6.84</v>
      </c>
    </row>
    <row r="3337" spans="1:4">
      <c r="A3337" s="90">
        <v>89417</v>
      </c>
      <c r="B3337" s="157" t="s">
        <v>2984</v>
      </c>
      <c r="C3337" s="91" t="s">
        <v>243</v>
      </c>
      <c r="D3337" s="90">
        <v>2.6</v>
      </c>
    </row>
    <row r="3338" spans="1:4">
      <c r="A3338" s="90">
        <v>89418</v>
      </c>
      <c r="B3338" s="157" t="s">
        <v>2985</v>
      </c>
      <c r="C3338" s="91" t="s">
        <v>243</v>
      </c>
      <c r="D3338" s="90">
        <v>7.32</v>
      </c>
    </row>
    <row r="3339" spans="1:4">
      <c r="A3339" s="90">
        <v>89419</v>
      </c>
      <c r="B3339" s="157" t="s">
        <v>2986</v>
      </c>
      <c r="C3339" s="91" t="s">
        <v>243</v>
      </c>
      <c r="D3339" s="90">
        <v>3.03</v>
      </c>
    </row>
    <row r="3340" spans="1:4">
      <c r="A3340" s="90">
        <v>89420</v>
      </c>
      <c r="B3340" s="157" t="s">
        <v>22184</v>
      </c>
      <c r="C3340" s="91" t="s">
        <v>243</v>
      </c>
      <c r="D3340" s="90">
        <v>5.59</v>
      </c>
    </row>
    <row r="3341" spans="1:4">
      <c r="A3341" s="90">
        <v>89421</v>
      </c>
      <c r="B3341" s="157" t="s">
        <v>2987</v>
      </c>
      <c r="C3341" s="91" t="s">
        <v>243</v>
      </c>
      <c r="D3341" s="90">
        <v>7.13</v>
      </c>
    </row>
    <row r="3342" spans="1:4">
      <c r="A3342" s="90">
        <v>89422</v>
      </c>
      <c r="B3342" s="157" t="s">
        <v>22185</v>
      </c>
      <c r="C3342" s="91" t="s">
        <v>243</v>
      </c>
      <c r="D3342" s="90">
        <v>2.64</v>
      </c>
    </row>
    <row r="3343" spans="1:4">
      <c r="A3343" s="90">
        <v>89423</v>
      </c>
      <c r="B3343" s="157" t="s">
        <v>2988</v>
      </c>
      <c r="C3343" s="91" t="s">
        <v>243</v>
      </c>
      <c r="D3343" s="90">
        <v>5.31</v>
      </c>
    </row>
    <row r="3344" spans="1:4">
      <c r="A3344" s="90">
        <v>89424</v>
      </c>
      <c r="B3344" s="157" t="s">
        <v>2989</v>
      </c>
      <c r="C3344" s="91" t="s">
        <v>243</v>
      </c>
      <c r="D3344" s="90">
        <v>3.06</v>
      </c>
    </row>
    <row r="3345" spans="1:4">
      <c r="A3345" s="90">
        <v>89425</v>
      </c>
      <c r="B3345" s="157" t="s">
        <v>2990</v>
      </c>
      <c r="C3345" s="91" t="s">
        <v>243</v>
      </c>
      <c r="D3345" s="90">
        <v>9.36</v>
      </c>
    </row>
    <row r="3346" spans="1:4">
      <c r="A3346" s="90">
        <v>89426</v>
      </c>
      <c r="B3346" s="157" t="s">
        <v>2991</v>
      </c>
      <c r="C3346" s="91" t="s">
        <v>243</v>
      </c>
      <c r="D3346" s="90">
        <v>4.99</v>
      </c>
    </row>
    <row r="3347" spans="1:4">
      <c r="A3347" s="90">
        <v>89427</v>
      </c>
      <c r="B3347" s="157" t="s">
        <v>22186</v>
      </c>
      <c r="C3347" s="91" t="s">
        <v>243</v>
      </c>
      <c r="D3347" s="90">
        <v>7.04</v>
      </c>
    </row>
    <row r="3348" spans="1:4">
      <c r="A3348" s="90">
        <v>89428</v>
      </c>
      <c r="B3348" s="157" t="s">
        <v>2992</v>
      </c>
      <c r="C3348" s="91" t="s">
        <v>243</v>
      </c>
      <c r="D3348" s="90">
        <v>8.49</v>
      </c>
    </row>
    <row r="3349" spans="1:4">
      <c r="A3349" s="90">
        <v>89429</v>
      </c>
      <c r="B3349" s="157" t="s">
        <v>22187</v>
      </c>
      <c r="C3349" s="91" t="s">
        <v>243</v>
      </c>
      <c r="D3349" s="90">
        <v>3.12</v>
      </c>
    </row>
    <row r="3350" spans="1:4">
      <c r="A3350" s="90">
        <v>89430</v>
      </c>
      <c r="B3350" s="157" t="s">
        <v>2993</v>
      </c>
      <c r="C3350" s="91" t="s">
        <v>243</v>
      </c>
      <c r="D3350" s="90">
        <v>7.15</v>
      </c>
    </row>
    <row r="3351" spans="1:4">
      <c r="A3351" s="90">
        <v>89431</v>
      </c>
      <c r="B3351" s="157" t="s">
        <v>2994</v>
      </c>
      <c r="C3351" s="91" t="s">
        <v>243</v>
      </c>
      <c r="D3351" s="90">
        <v>4.3600000000000003</v>
      </c>
    </row>
    <row r="3352" spans="1:4">
      <c r="A3352" s="90">
        <v>89432</v>
      </c>
      <c r="B3352" s="157" t="s">
        <v>2995</v>
      </c>
      <c r="C3352" s="91" t="s">
        <v>243</v>
      </c>
      <c r="D3352" s="90">
        <v>19.39</v>
      </c>
    </row>
    <row r="3353" spans="1:4">
      <c r="A3353" s="90">
        <v>89433</v>
      </c>
      <c r="B3353" s="157" t="s">
        <v>2996</v>
      </c>
      <c r="C3353" s="91" t="s">
        <v>243</v>
      </c>
      <c r="D3353" s="90">
        <v>6.06</v>
      </c>
    </row>
    <row r="3354" spans="1:4">
      <c r="A3354" s="90">
        <v>89434</v>
      </c>
      <c r="B3354" s="157" t="s">
        <v>22188</v>
      </c>
      <c r="C3354" s="91" t="s">
        <v>243</v>
      </c>
      <c r="D3354" s="90">
        <v>6.64</v>
      </c>
    </row>
    <row r="3355" spans="1:4">
      <c r="A3355" s="90">
        <v>89435</v>
      </c>
      <c r="B3355" s="157" t="s">
        <v>2997</v>
      </c>
      <c r="C3355" s="91" t="s">
        <v>243</v>
      </c>
      <c r="D3355" s="90">
        <v>12.84</v>
      </c>
    </row>
    <row r="3356" spans="1:4">
      <c r="A3356" s="90">
        <v>89436</v>
      </c>
      <c r="B3356" s="157" t="s">
        <v>22189</v>
      </c>
      <c r="C3356" s="91" t="s">
        <v>243</v>
      </c>
      <c r="D3356" s="90">
        <v>4.29</v>
      </c>
    </row>
    <row r="3357" spans="1:4">
      <c r="A3357" s="90">
        <v>89437</v>
      </c>
      <c r="B3357" s="157" t="s">
        <v>2998</v>
      </c>
      <c r="C3357" s="91" t="s">
        <v>243</v>
      </c>
      <c r="D3357" s="90">
        <v>15.42</v>
      </c>
    </row>
    <row r="3358" spans="1:4">
      <c r="A3358" s="90">
        <v>89438</v>
      </c>
      <c r="B3358" s="157" t="s">
        <v>2999</v>
      </c>
      <c r="C3358" s="91" t="s">
        <v>243</v>
      </c>
      <c r="D3358" s="90">
        <v>4.68</v>
      </c>
    </row>
    <row r="3359" spans="1:4">
      <c r="A3359" s="90">
        <v>89439</v>
      </c>
      <c r="B3359" s="157" t="s">
        <v>22190</v>
      </c>
      <c r="C3359" s="91" t="s">
        <v>243</v>
      </c>
      <c r="D3359" s="90">
        <v>6.03</v>
      </c>
    </row>
    <row r="3360" spans="1:4">
      <c r="A3360" s="90">
        <v>89440</v>
      </c>
      <c r="B3360" s="157" t="s">
        <v>3000</v>
      </c>
      <c r="C3360" s="91" t="s">
        <v>243</v>
      </c>
      <c r="D3360" s="90">
        <v>5.64</v>
      </c>
    </row>
    <row r="3361" spans="1:4">
      <c r="A3361" s="90">
        <v>89441</v>
      </c>
      <c r="B3361" s="157" t="s">
        <v>22191</v>
      </c>
      <c r="C3361" s="91" t="s">
        <v>243</v>
      </c>
      <c r="D3361" s="90">
        <v>10.68</v>
      </c>
    </row>
    <row r="3362" spans="1:4">
      <c r="A3362" s="90">
        <v>89442</v>
      </c>
      <c r="B3362" s="157" t="s">
        <v>3001</v>
      </c>
      <c r="C3362" s="91" t="s">
        <v>243</v>
      </c>
      <c r="D3362" s="90">
        <v>6.98</v>
      </c>
    </row>
    <row r="3363" spans="1:4">
      <c r="A3363" s="90">
        <v>89443</v>
      </c>
      <c r="B3363" s="157" t="s">
        <v>3002</v>
      </c>
      <c r="C3363" s="91" t="s">
        <v>243</v>
      </c>
      <c r="D3363" s="90">
        <v>8.6199999999999992</v>
      </c>
    </row>
    <row r="3364" spans="1:4">
      <c r="A3364" s="90">
        <v>89444</v>
      </c>
      <c r="B3364" s="157" t="s">
        <v>22192</v>
      </c>
      <c r="C3364" s="91" t="s">
        <v>243</v>
      </c>
      <c r="D3364" s="90">
        <v>17.18</v>
      </c>
    </row>
    <row r="3365" spans="1:4">
      <c r="A3365" s="90">
        <v>89445</v>
      </c>
      <c r="B3365" s="157" t="s">
        <v>3003</v>
      </c>
      <c r="C3365" s="91" t="s">
        <v>243</v>
      </c>
      <c r="D3365" s="90">
        <v>9.9499999999999993</v>
      </c>
    </row>
    <row r="3366" spans="1:4">
      <c r="A3366" s="90">
        <v>89481</v>
      </c>
      <c r="B3366" s="157" t="s">
        <v>3004</v>
      </c>
      <c r="C3366" s="91" t="s">
        <v>243</v>
      </c>
      <c r="D3366" s="90">
        <v>3.01</v>
      </c>
    </row>
    <row r="3367" spans="1:4">
      <c r="A3367" s="90">
        <v>89485</v>
      </c>
      <c r="B3367" s="157" t="s">
        <v>3005</v>
      </c>
      <c r="C3367" s="91" t="s">
        <v>243</v>
      </c>
      <c r="D3367" s="90">
        <v>3.52</v>
      </c>
    </row>
    <row r="3368" spans="1:4">
      <c r="A3368" s="90">
        <v>89489</v>
      </c>
      <c r="B3368" s="157" t="s">
        <v>3006</v>
      </c>
      <c r="C3368" s="91" t="s">
        <v>243</v>
      </c>
      <c r="D3368" s="90">
        <v>4.57</v>
      </c>
    </row>
    <row r="3369" spans="1:4">
      <c r="A3369" s="90">
        <v>89490</v>
      </c>
      <c r="B3369" s="157" t="s">
        <v>3007</v>
      </c>
      <c r="C3369" s="91" t="s">
        <v>243</v>
      </c>
      <c r="D3369" s="90">
        <v>4.0999999999999996</v>
      </c>
    </row>
    <row r="3370" spans="1:4">
      <c r="A3370" s="90">
        <v>89492</v>
      </c>
      <c r="B3370" s="157" t="s">
        <v>3008</v>
      </c>
      <c r="C3370" s="91" t="s">
        <v>243</v>
      </c>
      <c r="D3370" s="90">
        <v>4.57</v>
      </c>
    </row>
    <row r="3371" spans="1:4">
      <c r="A3371" s="90">
        <v>89493</v>
      </c>
      <c r="B3371" s="157" t="s">
        <v>3009</v>
      </c>
      <c r="C3371" s="91" t="s">
        <v>243</v>
      </c>
      <c r="D3371" s="90">
        <v>6</v>
      </c>
    </row>
    <row r="3372" spans="1:4">
      <c r="A3372" s="90">
        <v>89494</v>
      </c>
      <c r="B3372" s="157" t="s">
        <v>3010</v>
      </c>
      <c r="C3372" s="91" t="s">
        <v>243</v>
      </c>
      <c r="D3372" s="90">
        <v>7.77</v>
      </c>
    </row>
    <row r="3373" spans="1:4">
      <c r="A3373" s="90">
        <v>89496</v>
      </c>
      <c r="B3373" s="157" t="s">
        <v>3011</v>
      </c>
      <c r="C3373" s="91" t="s">
        <v>243</v>
      </c>
      <c r="D3373" s="90">
        <v>5.7</v>
      </c>
    </row>
    <row r="3374" spans="1:4">
      <c r="A3374" s="90">
        <v>89497</v>
      </c>
      <c r="B3374" s="157" t="s">
        <v>3012</v>
      </c>
      <c r="C3374" s="91" t="s">
        <v>243</v>
      </c>
      <c r="D3374" s="90">
        <v>7.33</v>
      </c>
    </row>
    <row r="3375" spans="1:4">
      <c r="A3375" s="90">
        <v>89498</v>
      </c>
      <c r="B3375" s="157" t="s">
        <v>3013</v>
      </c>
      <c r="C3375" s="91" t="s">
        <v>243</v>
      </c>
      <c r="D3375" s="90">
        <v>7.98</v>
      </c>
    </row>
    <row r="3376" spans="1:4">
      <c r="A3376" s="90">
        <v>89499</v>
      </c>
      <c r="B3376" s="157" t="s">
        <v>3014</v>
      </c>
      <c r="C3376" s="91" t="s">
        <v>243</v>
      </c>
      <c r="D3376" s="90">
        <v>12.15</v>
      </c>
    </row>
    <row r="3377" spans="1:4">
      <c r="A3377" s="90">
        <v>89500</v>
      </c>
      <c r="B3377" s="157" t="s">
        <v>3015</v>
      </c>
      <c r="C3377" s="91" t="s">
        <v>243</v>
      </c>
      <c r="D3377" s="90">
        <v>8.11</v>
      </c>
    </row>
    <row r="3378" spans="1:4">
      <c r="A3378" s="90">
        <v>89501</v>
      </c>
      <c r="B3378" s="157" t="s">
        <v>3016</v>
      </c>
      <c r="C3378" s="91" t="s">
        <v>243</v>
      </c>
      <c r="D3378" s="90">
        <v>8.77</v>
      </c>
    </row>
    <row r="3379" spans="1:4">
      <c r="A3379" s="90">
        <v>89502</v>
      </c>
      <c r="B3379" s="157" t="s">
        <v>3017</v>
      </c>
      <c r="C3379" s="91" t="s">
        <v>243</v>
      </c>
      <c r="D3379" s="90">
        <v>9.9499999999999993</v>
      </c>
    </row>
    <row r="3380" spans="1:4">
      <c r="A3380" s="90">
        <v>89503</v>
      </c>
      <c r="B3380" s="157" t="s">
        <v>3018</v>
      </c>
      <c r="C3380" s="91" t="s">
        <v>243</v>
      </c>
      <c r="D3380" s="90">
        <v>15.12</v>
      </c>
    </row>
    <row r="3381" spans="1:4">
      <c r="A3381" s="90">
        <v>89504</v>
      </c>
      <c r="B3381" s="157" t="s">
        <v>3019</v>
      </c>
      <c r="C3381" s="91" t="s">
        <v>243</v>
      </c>
      <c r="D3381" s="90">
        <v>13.25</v>
      </c>
    </row>
    <row r="3382" spans="1:4">
      <c r="A3382" s="90">
        <v>89505</v>
      </c>
      <c r="B3382" s="157" t="s">
        <v>133</v>
      </c>
      <c r="C3382" s="91" t="s">
        <v>243</v>
      </c>
      <c r="D3382" s="90">
        <v>22.45</v>
      </c>
    </row>
    <row r="3383" spans="1:4">
      <c r="A3383" s="90">
        <v>89506</v>
      </c>
      <c r="B3383" s="157" t="s">
        <v>134</v>
      </c>
      <c r="C3383" s="91" t="s">
        <v>243</v>
      </c>
      <c r="D3383" s="90">
        <v>25.28</v>
      </c>
    </row>
    <row r="3384" spans="1:4">
      <c r="A3384" s="90">
        <v>89507</v>
      </c>
      <c r="B3384" s="157" t="s">
        <v>3020</v>
      </c>
      <c r="C3384" s="91" t="s">
        <v>243</v>
      </c>
      <c r="D3384" s="90">
        <v>31.16</v>
      </c>
    </row>
    <row r="3385" spans="1:4">
      <c r="A3385" s="90">
        <v>89510</v>
      </c>
      <c r="B3385" s="157" t="s">
        <v>3021</v>
      </c>
      <c r="C3385" s="91" t="s">
        <v>243</v>
      </c>
      <c r="D3385" s="90">
        <v>20.37</v>
      </c>
    </row>
    <row r="3386" spans="1:4">
      <c r="A3386" s="90">
        <v>89513</v>
      </c>
      <c r="B3386" s="157" t="s">
        <v>3022</v>
      </c>
      <c r="C3386" s="91" t="s">
        <v>243</v>
      </c>
      <c r="D3386" s="90">
        <v>69.63</v>
      </c>
    </row>
    <row r="3387" spans="1:4">
      <c r="A3387" s="90">
        <v>89514</v>
      </c>
      <c r="B3387" s="157" t="s">
        <v>3023</v>
      </c>
      <c r="C3387" s="91" t="s">
        <v>243</v>
      </c>
      <c r="D3387" s="90">
        <v>5.9</v>
      </c>
    </row>
    <row r="3388" spans="1:4">
      <c r="A3388" s="90">
        <v>89515</v>
      </c>
      <c r="B3388" s="157" t="s">
        <v>3024</v>
      </c>
      <c r="C3388" s="91" t="s">
        <v>243</v>
      </c>
      <c r="D3388" s="90">
        <v>52.43</v>
      </c>
    </row>
    <row r="3389" spans="1:4">
      <c r="A3389" s="90">
        <v>89516</v>
      </c>
      <c r="B3389" s="157" t="s">
        <v>3025</v>
      </c>
      <c r="C3389" s="91" t="s">
        <v>243</v>
      </c>
      <c r="D3389" s="90">
        <v>5.16</v>
      </c>
    </row>
    <row r="3390" spans="1:4">
      <c r="A3390" s="90">
        <v>89517</v>
      </c>
      <c r="B3390" s="157" t="s">
        <v>3026</v>
      </c>
      <c r="C3390" s="91" t="s">
        <v>243</v>
      </c>
      <c r="D3390" s="90">
        <v>44.07</v>
      </c>
    </row>
    <row r="3391" spans="1:4">
      <c r="A3391" s="90">
        <v>89518</v>
      </c>
      <c r="B3391" s="157" t="s">
        <v>3027</v>
      </c>
      <c r="C3391" s="91" t="s">
        <v>243</v>
      </c>
      <c r="D3391" s="90">
        <v>8.34</v>
      </c>
    </row>
    <row r="3392" spans="1:4">
      <c r="A3392" s="90">
        <v>89519</v>
      </c>
      <c r="B3392" s="157" t="s">
        <v>3028</v>
      </c>
      <c r="C3392" s="91" t="s">
        <v>243</v>
      </c>
      <c r="D3392" s="90">
        <v>29.63</v>
      </c>
    </row>
    <row r="3393" spans="1:4">
      <c r="A3393" s="90">
        <v>89520</v>
      </c>
      <c r="B3393" s="157" t="s">
        <v>3029</v>
      </c>
      <c r="C3393" s="91" t="s">
        <v>243</v>
      </c>
      <c r="D3393" s="90">
        <v>7.36</v>
      </c>
    </row>
    <row r="3394" spans="1:4">
      <c r="A3394" s="90">
        <v>89521</v>
      </c>
      <c r="B3394" s="157" t="s">
        <v>142</v>
      </c>
      <c r="C3394" s="91" t="s">
        <v>243</v>
      </c>
      <c r="D3394" s="90">
        <v>82.05</v>
      </c>
    </row>
    <row r="3395" spans="1:4">
      <c r="A3395" s="90">
        <v>89522</v>
      </c>
      <c r="B3395" s="157" t="s">
        <v>3030</v>
      </c>
      <c r="C3395" s="91" t="s">
        <v>243</v>
      </c>
      <c r="D3395" s="90">
        <v>16.649999999999999</v>
      </c>
    </row>
    <row r="3396" spans="1:4">
      <c r="A3396" s="90">
        <v>89523</v>
      </c>
      <c r="B3396" s="157" t="s">
        <v>143</v>
      </c>
      <c r="C3396" s="91" t="s">
        <v>243</v>
      </c>
      <c r="D3396" s="90">
        <v>61.8</v>
      </c>
    </row>
    <row r="3397" spans="1:4">
      <c r="A3397" s="90">
        <v>89524</v>
      </c>
      <c r="B3397" s="157" t="s">
        <v>3031</v>
      </c>
      <c r="C3397" s="91" t="s">
        <v>243</v>
      </c>
      <c r="D3397" s="90">
        <v>14.78</v>
      </c>
    </row>
    <row r="3398" spans="1:4">
      <c r="A3398" s="90">
        <v>89525</v>
      </c>
      <c r="B3398" s="157" t="s">
        <v>3032</v>
      </c>
      <c r="C3398" s="91" t="s">
        <v>243</v>
      </c>
      <c r="D3398" s="90">
        <v>60.78</v>
      </c>
    </row>
    <row r="3399" spans="1:4">
      <c r="A3399" s="90">
        <v>89526</v>
      </c>
      <c r="B3399" s="157" t="s">
        <v>3033</v>
      </c>
      <c r="C3399" s="91" t="s">
        <v>243</v>
      </c>
      <c r="D3399" s="90">
        <v>21.61</v>
      </c>
    </row>
    <row r="3400" spans="1:4">
      <c r="A3400" s="90">
        <v>89527</v>
      </c>
      <c r="B3400" s="157" t="s">
        <v>3034</v>
      </c>
      <c r="C3400" s="91" t="s">
        <v>243</v>
      </c>
      <c r="D3400" s="90">
        <v>46.57</v>
      </c>
    </row>
    <row r="3401" spans="1:4">
      <c r="A3401" s="90">
        <v>89528</v>
      </c>
      <c r="B3401" s="157" t="s">
        <v>3035</v>
      </c>
      <c r="C3401" s="91" t="s">
        <v>243</v>
      </c>
      <c r="D3401" s="90">
        <v>2.39</v>
      </c>
    </row>
    <row r="3402" spans="1:4">
      <c r="A3402" s="90">
        <v>89529</v>
      </c>
      <c r="B3402" s="157" t="s">
        <v>3036</v>
      </c>
      <c r="C3402" s="91" t="s">
        <v>243</v>
      </c>
      <c r="D3402" s="90">
        <v>24.72</v>
      </c>
    </row>
    <row r="3403" spans="1:4">
      <c r="A3403" s="90">
        <v>89530</v>
      </c>
      <c r="B3403" s="157" t="s">
        <v>3037</v>
      </c>
      <c r="C3403" s="91" t="s">
        <v>243</v>
      </c>
      <c r="D3403" s="90">
        <v>8.69</v>
      </c>
    </row>
    <row r="3404" spans="1:4">
      <c r="A3404" s="90">
        <v>89531</v>
      </c>
      <c r="B3404" s="157" t="s">
        <v>3038</v>
      </c>
      <c r="C3404" s="91" t="s">
        <v>243</v>
      </c>
      <c r="D3404" s="90">
        <v>20.16</v>
      </c>
    </row>
    <row r="3405" spans="1:4">
      <c r="A3405" s="90">
        <v>89532</v>
      </c>
      <c r="B3405" s="157" t="s">
        <v>3039</v>
      </c>
      <c r="C3405" s="91" t="s">
        <v>243</v>
      </c>
      <c r="D3405" s="90">
        <v>4.32</v>
      </c>
    </row>
    <row r="3406" spans="1:4">
      <c r="A3406" s="90">
        <v>89533</v>
      </c>
      <c r="B3406" s="157" t="s">
        <v>3040</v>
      </c>
      <c r="C3406" s="91" t="s">
        <v>243</v>
      </c>
      <c r="D3406" s="90">
        <v>20.16</v>
      </c>
    </row>
    <row r="3407" spans="1:4">
      <c r="A3407" s="90">
        <v>89534</v>
      </c>
      <c r="B3407" s="157" t="s">
        <v>22193</v>
      </c>
      <c r="C3407" s="91" t="s">
        <v>243</v>
      </c>
      <c r="D3407" s="90">
        <v>2.95</v>
      </c>
    </row>
    <row r="3408" spans="1:4">
      <c r="A3408" s="90">
        <v>89535</v>
      </c>
      <c r="B3408" s="157" t="s">
        <v>3041</v>
      </c>
      <c r="C3408" s="91" t="s">
        <v>243</v>
      </c>
      <c r="D3408" s="90">
        <v>31.86</v>
      </c>
    </row>
    <row r="3409" spans="1:4">
      <c r="A3409" s="90">
        <v>89536</v>
      </c>
      <c r="B3409" s="157" t="s">
        <v>3042</v>
      </c>
      <c r="C3409" s="91" t="s">
        <v>243</v>
      </c>
      <c r="D3409" s="90">
        <v>7.82</v>
      </c>
    </row>
    <row r="3410" spans="1:4">
      <c r="A3410" s="90">
        <v>89538</v>
      </c>
      <c r="B3410" s="157" t="s">
        <v>22194</v>
      </c>
      <c r="C3410" s="91" t="s">
        <v>243</v>
      </c>
      <c r="D3410" s="90">
        <v>2.4500000000000002</v>
      </c>
    </row>
    <row r="3411" spans="1:4">
      <c r="A3411" s="90">
        <v>89540</v>
      </c>
      <c r="B3411" s="157" t="s">
        <v>3043</v>
      </c>
      <c r="C3411" s="91" t="s">
        <v>243</v>
      </c>
      <c r="D3411" s="90">
        <v>6.48</v>
      </c>
    </row>
    <row r="3412" spans="1:4">
      <c r="A3412" s="90">
        <v>89541</v>
      </c>
      <c r="B3412" s="157" t="s">
        <v>3044</v>
      </c>
      <c r="C3412" s="91" t="s">
        <v>243</v>
      </c>
      <c r="D3412" s="90">
        <v>3.61</v>
      </c>
    </row>
    <row r="3413" spans="1:4">
      <c r="A3413" s="90">
        <v>89542</v>
      </c>
      <c r="B3413" s="157" t="s">
        <v>3045</v>
      </c>
      <c r="C3413" s="91" t="s">
        <v>243</v>
      </c>
      <c r="D3413" s="90">
        <v>18.64</v>
      </c>
    </row>
    <row r="3414" spans="1:4">
      <c r="A3414" s="90">
        <v>89544</v>
      </c>
      <c r="B3414" s="157" t="s">
        <v>3046</v>
      </c>
      <c r="C3414" s="91" t="s">
        <v>243</v>
      </c>
      <c r="D3414" s="90">
        <v>5.14</v>
      </c>
    </row>
    <row r="3415" spans="1:4">
      <c r="A3415" s="90">
        <v>89545</v>
      </c>
      <c r="B3415" s="157" t="s">
        <v>3047</v>
      </c>
      <c r="C3415" s="91" t="s">
        <v>243</v>
      </c>
      <c r="D3415" s="90">
        <v>7.48</v>
      </c>
    </row>
    <row r="3416" spans="1:4">
      <c r="A3416" s="90">
        <v>89546</v>
      </c>
      <c r="B3416" s="157" t="s">
        <v>3048</v>
      </c>
      <c r="C3416" s="91" t="s">
        <v>243</v>
      </c>
      <c r="D3416" s="90">
        <v>6.49</v>
      </c>
    </row>
    <row r="3417" spans="1:4">
      <c r="A3417" s="90">
        <v>89547</v>
      </c>
      <c r="B3417" s="157" t="s">
        <v>3049</v>
      </c>
      <c r="C3417" s="91" t="s">
        <v>243</v>
      </c>
      <c r="D3417" s="90">
        <v>11.22</v>
      </c>
    </row>
    <row r="3418" spans="1:4">
      <c r="A3418" s="90">
        <v>89548</v>
      </c>
      <c r="B3418" s="157" t="s">
        <v>3050</v>
      </c>
      <c r="C3418" s="91" t="s">
        <v>243</v>
      </c>
      <c r="D3418" s="90">
        <v>12.15</v>
      </c>
    </row>
    <row r="3419" spans="1:4">
      <c r="A3419" s="90">
        <v>89549</v>
      </c>
      <c r="B3419" s="157" t="s">
        <v>3051</v>
      </c>
      <c r="C3419" s="91" t="s">
        <v>243</v>
      </c>
      <c r="D3419" s="90">
        <v>8.7200000000000006</v>
      </c>
    </row>
    <row r="3420" spans="1:4">
      <c r="A3420" s="90">
        <v>89550</v>
      </c>
      <c r="B3420" s="157" t="s">
        <v>3052</v>
      </c>
      <c r="C3420" s="91" t="s">
        <v>243</v>
      </c>
      <c r="D3420" s="90">
        <v>21.44</v>
      </c>
    </row>
    <row r="3421" spans="1:4">
      <c r="A3421" s="90">
        <v>89551</v>
      </c>
      <c r="B3421" s="157" t="s">
        <v>22195</v>
      </c>
      <c r="C3421" s="91" t="s">
        <v>243</v>
      </c>
      <c r="D3421" s="90">
        <v>5.89</v>
      </c>
    </row>
    <row r="3422" spans="1:4">
      <c r="A3422" s="90">
        <v>89552</v>
      </c>
      <c r="B3422" s="157" t="s">
        <v>3053</v>
      </c>
      <c r="C3422" s="91" t="s">
        <v>243</v>
      </c>
      <c r="D3422" s="90">
        <v>12.09</v>
      </c>
    </row>
    <row r="3423" spans="1:4">
      <c r="A3423" s="90">
        <v>89553</v>
      </c>
      <c r="B3423" s="157" t="s">
        <v>22196</v>
      </c>
      <c r="C3423" s="91" t="s">
        <v>243</v>
      </c>
      <c r="D3423" s="90">
        <v>3.54</v>
      </c>
    </row>
    <row r="3424" spans="1:4">
      <c r="A3424" s="90">
        <v>89554</v>
      </c>
      <c r="B3424" s="157" t="s">
        <v>3054</v>
      </c>
      <c r="C3424" s="91" t="s">
        <v>243</v>
      </c>
      <c r="D3424" s="90">
        <v>13.88</v>
      </c>
    </row>
    <row r="3425" spans="1:4">
      <c r="A3425" s="90">
        <v>89555</v>
      </c>
      <c r="B3425" s="157" t="s">
        <v>3055</v>
      </c>
      <c r="C3425" s="91" t="s">
        <v>243</v>
      </c>
      <c r="D3425" s="90">
        <v>14.67</v>
      </c>
    </row>
    <row r="3426" spans="1:4">
      <c r="A3426" s="90">
        <v>89556</v>
      </c>
      <c r="B3426" s="157" t="s">
        <v>3056</v>
      </c>
      <c r="C3426" s="91" t="s">
        <v>243</v>
      </c>
      <c r="D3426" s="90">
        <v>20.25</v>
      </c>
    </row>
    <row r="3427" spans="1:4">
      <c r="A3427" s="90">
        <v>89557</v>
      </c>
      <c r="B3427" s="157" t="s">
        <v>3057</v>
      </c>
      <c r="C3427" s="91" t="s">
        <v>243</v>
      </c>
      <c r="D3427" s="90">
        <v>16.059999999999999</v>
      </c>
    </row>
    <row r="3428" spans="1:4">
      <c r="A3428" s="90">
        <v>89558</v>
      </c>
      <c r="B3428" s="157" t="s">
        <v>3058</v>
      </c>
      <c r="C3428" s="91" t="s">
        <v>243</v>
      </c>
      <c r="D3428" s="90">
        <v>5.51</v>
      </c>
    </row>
    <row r="3429" spans="1:4">
      <c r="A3429" s="90">
        <v>89559</v>
      </c>
      <c r="B3429" s="157" t="s">
        <v>3059</v>
      </c>
      <c r="C3429" s="91" t="s">
        <v>243</v>
      </c>
      <c r="D3429" s="90">
        <v>35.44</v>
      </c>
    </row>
    <row r="3430" spans="1:4">
      <c r="A3430" s="90">
        <v>89561</v>
      </c>
      <c r="B3430" s="157" t="s">
        <v>3060</v>
      </c>
      <c r="C3430" s="91" t="s">
        <v>243</v>
      </c>
      <c r="D3430" s="90">
        <v>7.65</v>
      </c>
    </row>
    <row r="3431" spans="1:4">
      <c r="A3431" s="90">
        <v>89562</v>
      </c>
      <c r="B3431" s="157" t="s">
        <v>3061</v>
      </c>
      <c r="C3431" s="91" t="s">
        <v>243</v>
      </c>
      <c r="D3431" s="90">
        <v>5.88</v>
      </c>
    </row>
    <row r="3432" spans="1:4">
      <c r="A3432" s="90">
        <v>89563</v>
      </c>
      <c r="B3432" s="157" t="s">
        <v>3062</v>
      </c>
      <c r="C3432" s="91" t="s">
        <v>243</v>
      </c>
      <c r="D3432" s="90">
        <v>12.34</v>
      </c>
    </row>
    <row r="3433" spans="1:4">
      <c r="A3433" s="90">
        <v>89564</v>
      </c>
      <c r="B3433" s="157" t="s">
        <v>22197</v>
      </c>
      <c r="C3433" s="91" t="s">
        <v>243</v>
      </c>
      <c r="D3433" s="90">
        <v>10.79</v>
      </c>
    </row>
    <row r="3434" spans="1:4">
      <c r="A3434" s="90">
        <v>89565</v>
      </c>
      <c r="B3434" s="157" t="s">
        <v>3063</v>
      </c>
      <c r="C3434" s="91" t="s">
        <v>243</v>
      </c>
      <c r="D3434" s="90">
        <v>29.94</v>
      </c>
    </row>
    <row r="3435" spans="1:4">
      <c r="A3435" s="90">
        <v>89566</v>
      </c>
      <c r="B3435" s="157" t="s">
        <v>3064</v>
      </c>
      <c r="C3435" s="91" t="s">
        <v>243</v>
      </c>
      <c r="D3435" s="90">
        <v>25.9</v>
      </c>
    </row>
    <row r="3436" spans="1:4">
      <c r="A3436" s="90">
        <v>89567</v>
      </c>
      <c r="B3436" s="157" t="s">
        <v>3065</v>
      </c>
      <c r="C3436" s="91" t="s">
        <v>243</v>
      </c>
      <c r="D3436" s="90">
        <v>44.34</v>
      </c>
    </row>
    <row r="3437" spans="1:4">
      <c r="A3437" s="90">
        <v>89568</v>
      </c>
      <c r="B3437" s="157" t="s">
        <v>3066</v>
      </c>
      <c r="C3437" s="91" t="s">
        <v>243</v>
      </c>
      <c r="D3437" s="90">
        <v>21.91</v>
      </c>
    </row>
    <row r="3438" spans="1:4">
      <c r="A3438" s="90">
        <v>89569</v>
      </c>
      <c r="B3438" s="157" t="s">
        <v>3067</v>
      </c>
      <c r="C3438" s="91" t="s">
        <v>243</v>
      </c>
      <c r="D3438" s="90">
        <v>41.98</v>
      </c>
    </row>
    <row r="3439" spans="1:4">
      <c r="A3439" s="90">
        <v>89570</v>
      </c>
      <c r="B3439" s="157" t="s">
        <v>22198</v>
      </c>
      <c r="C3439" s="91" t="s">
        <v>243</v>
      </c>
      <c r="D3439" s="90">
        <v>7.6</v>
      </c>
    </row>
    <row r="3440" spans="1:4">
      <c r="A3440" s="90">
        <v>89571</v>
      </c>
      <c r="B3440" s="157" t="s">
        <v>3068</v>
      </c>
      <c r="C3440" s="91" t="s">
        <v>243</v>
      </c>
      <c r="D3440" s="90">
        <v>40.799999999999997</v>
      </c>
    </row>
    <row r="3441" spans="1:4">
      <c r="A3441" s="90">
        <v>89572</v>
      </c>
      <c r="B3441" s="157" t="s">
        <v>22199</v>
      </c>
      <c r="C3441" s="91" t="s">
        <v>243</v>
      </c>
      <c r="D3441" s="90">
        <v>5.21</v>
      </c>
    </row>
    <row r="3442" spans="1:4">
      <c r="A3442" s="90">
        <v>89573</v>
      </c>
      <c r="B3442" s="157" t="s">
        <v>3069</v>
      </c>
      <c r="C3442" s="91" t="s">
        <v>243</v>
      </c>
      <c r="D3442" s="90">
        <v>37.18</v>
      </c>
    </row>
    <row r="3443" spans="1:4">
      <c r="A3443" s="90">
        <v>89574</v>
      </c>
      <c r="B3443" s="157" t="s">
        <v>3070</v>
      </c>
      <c r="C3443" s="91" t="s">
        <v>243</v>
      </c>
      <c r="D3443" s="90">
        <v>72.540000000000006</v>
      </c>
    </row>
    <row r="3444" spans="1:4">
      <c r="A3444" s="90">
        <v>89575</v>
      </c>
      <c r="B3444" s="157" t="s">
        <v>3071</v>
      </c>
      <c r="C3444" s="91" t="s">
        <v>243</v>
      </c>
      <c r="D3444" s="90">
        <v>6.93</v>
      </c>
    </row>
    <row r="3445" spans="1:4">
      <c r="A3445" s="90">
        <v>89577</v>
      </c>
      <c r="B3445" s="157" t="s">
        <v>3072</v>
      </c>
      <c r="C3445" s="91" t="s">
        <v>243</v>
      </c>
      <c r="D3445" s="90">
        <v>22.37</v>
      </c>
    </row>
    <row r="3446" spans="1:4">
      <c r="A3446" s="90">
        <v>89579</v>
      </c>
      <c r="B3446" s="157" t="s">
        <v>3073</v>
      </c>
      <c r="C3446" s="91" t="s">
        <v>243</v>
      </c>
      <c r="D3446" s="90">
        <v>7.1</v>
      </c>
    </row>
    <row r="3447" spans="1:4">
      <c r="A3447" s="90">
        <v>89581</v>
      </c>
      <c r="B3447" s="157" t="s">
        <v>3074</v>
      </c>
      <c r="C3447" s="91" t="s">
        <v>243</v>
      </c>
      <c r="D3447" s="90">
        <v>15.36</v>
      </c>
    </row>
    <row r="3448" spans="1:4">
      <c r="A3448" s="90">
        <v>89582</v>
      </c>
      <c r="B3448" s="157" t="s">
        <v>3075</v>
      </c>
      <c r="C3448" s="91" t="s">
        <v>243</v>
      </c>
      <c r="D3448" s="90">
        <v>13.49</v>
      </c>
    </row>
    <row r="3449" spans="1:4">
      <c r="A3449" s="90">
        <v>89583</v>
      </c>
      <c r="B3449" s="157" t="s">
        <v>3076</v>
      </c>
      <c r="C3449" s="91" t="s">
        <v>243</v>
      </c>
      <c r="D3449" s="90">
        <v>20.32</v>
      </c>
    </row>
    <row r="3450" spans="1:4">
      <c r="A3450" s="90">
        <v>89584</v>
      </c>
      <c r="B3450" s="157" t="s">
        <v>3077</v>
      </c>
      <c r="C3450" s="91" t="s">
        <v>243</v>
      </c>
      <c r="D3450" s="90">
        <v>23.43</v>
      </c>
    </row>
    <row r="3451" spans="1:4">
      <c r="A3451" s="90">
        <v>89585</v>
      </c>
      <c r="B3451" s="157" t="s">
        <v>3078</v>
      </c>
      <c r="C3451" s="91" t="s">
        <v>243</v>
      </c>
      <c r="D3451" s="90">
        <v>18.87</v>
      </c>
    </row>
    <row r="3452" spans="1:4">
      <c r="A3452" s="90">
        <v>89586</v>
      </c>
      <c r="B3452" s="157" t="s">
        <v>3079</v>
      </c>
      <c r="C3452" s="91" t="s">
        <v>243</v>
      </c>
      <c r="D3452" s="90">
        <v>18.87</v>
      </c>
    </row>
    <row r="3453" spans="1:4">
      <c r="A3453" s="90">
        <v>89587</v>
      </c>
      <c r="B3453" s="157" t="s">
        <v>3080</v>
      </c>
      <c r="C3453" s="91" t="s">
        <v>243</v>
      </c>
      <c r="D3453" s="90">
        <v>30.57</v>
      </c>
    </row>
    <row r="3454" spans="1:4">
      <c r="A3454" s="90">
        <v>89590</v>
      </c>
      <c r="B3454" s="157" t="s">
        <v>3081</v>
      </c>
      <c r="C3454" s="91" t="s">
        <v>243</v>
      </c>
      <c r="D3454" s="90">
        <v>73.06</v>
      </c>
    </row>
    <row r="3455" spans="1:4">
      <c r="A3455" s="90">
        <v>89591</v>
      </c>
      <c r="B3455" s="157" t="s">
        <v>3082</v>
      </c>
      <c r="C3455" s="91" t="s">
        <v>243</v>
      </c>
      <c r="D3455" s="90">
        <v>59.98</v>
      </c>
    </row>
    <row r="3456" spans="1:4">
      <c r="A3456" s="90">
        <v>89592</v>
      </c>
      <c r="B3456" s="157" t="s">
        <v>3083</v>
      </c>
      <c r="C3456" s="91" t="s">
        <v>243</v>
      </c>
      <c r="D3456" s="90">
        <v>98.02</v>
      </c>
    </row>
    <row r="3457" spans="1:4">
      <c r="A3457" s="90">
        <v>89593</v>
      </c>
      <c r="B3457" s="157" t="s">
        <v>22200</v>
      </c>
      <c r="C3457" s="91" t="s">
        <v>243</v>
      </c>
      <c r="D3457" s="90">
        <v>20.239999999999998</v>
      </c>
    </row>
    <row r="3458" spans="1:4">
      <c r="A3458" s="90">
        <v>89594</v>
      </c>
      <c r="B3458" s="157" t="s">
        <v>3084</v>
      </c>
      <c r="C3458" s="91" t="s">
        <v>243</v>
      </c>
      <c r="D3458" s="90">
        <v>24.44</v>
      </c>
    </row>
    <row r="3459" spans="1:4">
      <c r="A3459" s="90">
        <v>89595</v>
      </c>
      <c r="B3459" s="157" t="s">
        <v>22201</v>
      </c>
      <c r="C3459" s="91" t="s">
        <v>243</v>
      </c>
      <c r="D3459" s="90">
        <v>9.2799999999999994</v>
      </c>
    </row>
    <row r="3460" spans="1:4">
      <c r="A3460" s="90">
        <v>89596</v>
      </c>
      <c r="B3460" s="157" t="s">
        <v>22202</v>
      </c>
      <c r="C3460" s="91" t="s">
        <v>243</v>
      </c>
      <c r="D3460" s="90">
        <v>6.81</v>
      </c>
    </row>
    <row r="3461" spans="1:4">
      <c r="A3461" s="90">
        <v>89597</v>
      </c>
      <c r="B3461" s="157" t="s">
        <v>151</v>
      </c>
      <c r="C3461" s="91" t="s">
        <v>243</v>
      </c>
      <c r="D3461" s="90">
        <v>12.8</v>
      </c>
    </row>
    <row r="3462" spans="1:4">
      <c r="A3462" s="90">
        <v>89598</v>
      </c>
      <c r="B3462" s="157" t="s">
        <v>3085</v>
      </c>
      <c r="C3462" s="91" t="s">
        <v>243</v>
      </c>
      <c r="D3462" s="90">
        <v>33.72</v>
      </c>
    </row>
    <row r="3463" spans="1:4">
      <c r="A3463" s="90">
        <v>89599</v>
      </c>
      <c r="B3463" s="157" t="s">
        <v>3086</v>
      </c>
      <c r="C3463" s="91" t="s">
        <v>243</v>
      </c>
      <c r="D3463" s="90">
        <v>10.25</v>
      </c>
    </row>
    <row r="3464" spans="1:4">
      <c r="A3464" s="90">
        <v>89600</v>
      </c>
      <c r="B3464" s="157" t="s">
        <v>3087</v>
      </c>
      <c r="C3464" s="91" t="s">
        <v>243</v>
      </c>
      <c r="D3464" s="90">
        <v>11.18</v>
      </c>
    </row>
    <row r="3465" spans="1:4">
      <c r="A3465" s="90">
        <v>89605</v>
      </c>
      <c r="B3465" s="157" t="s">
        <v>3088</v>
      </c>
      <c r="C3465" s="91" t="s">
        <v>243</v>
      </c>
      <c r="D3465" s="90">
        <v>12.49</v>
      </c>
    </row>
    <row r="3466" spans="1:4">
      <c r="A3466" s="90">
        <v>89609</v>
      </c>
      <c r="B3466" s="157" t="s">
        <v>135</v>
      </c>
      <c r="C3466" s="91" t="s">
        <v>243</v>
      </c>
      <c r="D3466" s="90">
        <v>56.61</v>
      </c>
    </row>
    <row r="3467" spans="1:4">
      <c r="A3467" s="90">
        <v>89610</v>
      </c>
      <c r="B3467" s="157" t="s">
        <v>22203</v>
      </c>
      <c r="C3467" s="91" t="s">
        <v>243</v>
      </c>
      <c r="D3467" s="90">
        <v>12.81</v>
      </c>
    </row>
    <row r="3468" spans="1:4">
      <c r="A3468" s="90">
        <v>89611</v>
      </c>
      <c r="B3468" s="157" t="s">
        <v>3089</v>
      </c>
      <c r="C3468" s="91" t="s">
        <v>243</v>
      </c>
      <c r="D3468" s="90">
        <v>20.77</v>
      </c>
    </row>
    <row r="3469" spans="1:4">
      <c r="A3469" s="90">
        <v>89612</v>
      </c>
      <c r="B3469" s="157" t="s">
        <v>3090</v>
      </c>
      <c r="C3469" s="91" t="s">
        <v>243</v>
      </c>
      <c r="D3469" s="90">
        <v>111.42</v>
      </c>
    </row>
    <row r="3470" spans="1:4">
      <c r="A3470" s="90">
        <v>89613</v>
      </c>
      <c r="B3470" s="157" t="s">
        <v>22204</v>
      </c>
      <c r="C3470" s="91" t="s">
        <v>243</v>
      </c>
      <c r="D3470" s="90">
        <v>18.510000000000002</v>
      </c>
    </row>
    <row r="3471" spans="1:4">
      <c r="A3471" s="90">
        <v>89614</v>
      </c>
      <c r="B3471" s="157" t="s">
        <v>144</v>
      </c>
      <c r="C3471" s="91" t="s">
        <v>243</v>
      </c>
      <c r="D3471" s="90">
        <v>39.700000000000003</v>
      </c>
    </row>
    <row r="3472" spans="1:4">
      <c r="A3472" s="90">
        <v>89615</v>
      </c>
      <c r="B3472" s="157" t="s">
        <v>145</v>
      </c>
      <c r="C3472" s="91" t="s">
        <v>243</v>
      </c>
      <c r="D3472" s="90">
        <v>168.63</v>
      </c>
    </row>
    <row r="3473" spans="1:4">
      <c r="A3473" s="90">
        <v>89616</v>
      </c>
      <c r="B3473" s="157" t="s">
        <v>22205</v>
      </c>
      <c r="C3473" s="91" t="s">
        <v>243</v>
      </c>
      <c r="D3473" s="90">
        <v>26.98</v>
      </c>
    </row>
    <row r="3474" spans="1:4">
      <c r="A3474" s="90">
        <v>89617</v>
      </c>
      <c r="B3474" s="157" t="s">
        <v>3091</v>
      </c>
      <c r="C3474" s="91" t="s">
        <v>243</v>
      </c>
      <c r="D3474" s="90">
        <v>4.3</v>
      </c>
    </row>
    <row r="3475" spans="1:4">
      <c r="A3475" s="90">
        <v>89618</v>
      </c>
      <c r="B3475" s="157" t="s">
        <v>22206</v>
      </c>
      <c r="C3475" s="91" t="s">
        <v>243</v>
      </c>
      <c r="D3475" s="90">
        <v>9.34</v>
      </c>
    </row>
    <row r="3476" spans="1:4">
      <c r="A3476" s="90">
        <v>89619</v>
      </c>
      <c r="B3476" s="157" t="s">
        <v>3092</v>
      </c>
      <c r="C3476" s="91" t="s">
        <v>243</v>
      </c>
      <c r="D3476" s="90">
        <v>5.64</v>
      </c>
    </row>
    <row r="3477" spans="1:4">
      <c r="A3477" s="90">
        <v>89620</v>
      </c>
      <c r="B3477" s="157" t="s">
        <v>3093</v>
      </c>
      <c r="C3477" s="91" t="s">
        <v>243</v>
      </c>
      <c r="D3477" s="90">
        <v>7.12</v>
      </c>
    </row>
    <row r="3478" spans="1:4">
      <c r="A3478" s="90">
        <v>89621</v>
      </c>
      <c r="B3478" s="157" t="s">
        <v>22207</v>
      </c>
      <c r="C3478" s="91" t="s">
        <v>243</v>
      </c>
      <c r="D3478" s="90">
        <v>15.68</v>
      </c>
    </row>
    <row r="3479" spans="1:4">
      <c r="A3479" s="90">
        <v>89622</v>
      </c>
      <c r="B3479" s="157" t="s">
        <v>3094</v>
      </c>
      <c r="C3479" s="91" t="s">
        <v>243</v>
      </c>
      <c r="D3479" s="90">
        <v>8.4499999999999993</v>
      </c>
    </row>
    <row r="3480" spans="1:4">
      <c r="A3480" s="90">
        <v>89623</v>
      </c>
      <c r="B3480" s="157" t="s">
        <v>3095</v>
      </c>
      <c r="C3480" s="91" t="s">
        <v>243</v>
      </c>
      <c r="D3480" s="90">
        <v>11.39</v>
      </c>
    </row>
    <row r="3481" spans="1:4">
      <c r="A3481" s="90">
        <v>89624</v>
      </c>
      <c r="B3481" s="157" t="s">
        <v>3096</v>
      </c>
      <c r="C3481" s="91" t="s">
        <v>243</v>
      </c>
      <c r="D3481" s="90">
        <v>12.07</v>
      </c>
    </row>
    <row r="3482" spans="1:4">
      <c r="A3482" s="90">
        <v>89625</v>
      </c>
      <c r="B3482" s="157" t="s">
        <v>3097</v>
      </c>
      <c r="C3482" s="91" t="s">
        <v>243</v>
      </c>
      <c r="D3482" s="90">
        <v>13.66</v>
      </c>
    </row>
    <row r="3483" spans="1:4">
      <c r="A3483" s="90">
        <v>89626</v>
      </c>
      <c r="B3483" s="157" t="s">
        <v>3098</v>
      </c>
      <c r="C3483" s="91" t="s">
        <v>243</v>
      </c>
      <c r="D3483" s="90">
        <v>18.86</v>
      </c>
    </row>
    <row r="3484" spans="1:4">
      <c r="A3484" s="90">
        <v>89627</v>
      </c>
      <c r="B3484" s="157" t="s">
        <v>3099</v>
      </c>
      <c r="C3484" s="91" t="s">
        <v>243</v>
      </c>
      <c r="D3484" s="90">
        <v>12.89</v>
      </c>
    </row>
    <row r="3485" spans="1:4">
      <c r="A3485" s="90">
        <v>89628</v>
      </c>
      <c r="B3485" s="157" t="s">
        <v>136</v>
      </c>
      <c r="C3485" s="91" t="s">
        <v>243</v>
      </c>
      <c r="D3485" s="90">
        <v>28.67</v>
      </c>
    </row>
    <row r="3486" spans="1:4">
      <c r="A3486" s="90">
        <v>89629</v>
      </c>
      <c r="B3486" s="157" t="s">
        <v>3100</v>
      </c>
      <c r="C3486" s="91" t="s">
        <v>243</v>
      </c>
      <c r="D3486" s="90">
        <v>52.24</v>
      </c>
    </row>
    <row r="3487" spans="1:4">
      <c r="A3487" s="90">
        <v>89630</v>
      </c>
      <c r="B3487" s="157" t="s">
        <v>3101</v>
      </c>
      <c r="C3487" s="91" t="s">
        <v>243</v>
      </c>
      <c r="D3487" s="90">
        <v>45.17</v>
      </c>
    </row>
    <row r="3488" spans="1:4">
      <c r="A3488" s="90">
        <v>89631</v>
      </c>
      <c r="B3488" s="157" t="s">
        <v>146</v>
      </c>
      <c r="C3488" s="91" t="s">
        <v>243</v>
      </c>
      <c r="D3488" s="90">
        <v>79.7</v>
      </c>
    </row>
    <row r="3489" spans="1:4">
      <c r="A3489" s="90">
        <v>89632</v>
      </c>
      <c r="B3489" s="157" t="s">
        <v>3102</v>
      </c>
      <c r="C3489" s="91" t="s">
        <v>243</v>
      </c>
      <c r="D3489" s="90">
        <v>65.22</v>
      </c>
    </row>
    <row r="3490" spans="1:4">
      <c r="A3490" s="90">
        <v>89637</v>
      </c>
      <c r="B3490" s="157" t="s">
        <v>3103</v>
      </c>
      <c r="C3490" s="91" t="s">
        <v>243</v>
      </c>
      <c r="D3490" s="90">
        <v>6.03</v>
      </c>
    </row>
    <row r="3491" spans="1:4">
      <c r="A3491" s="90">
        <v>89638</v>
      </c>
      <c r="B3491" s="157" t="s">
        <v>3104</v>
      </c>
      <c r="C3491" s="91" t="s">
        <v>243</v>
      </c>
      <c r="D3491" s="90">
        <v>6.64</v>
      </c>
    </row>
    <row r="3492" spans="1:4">
      <c r="A3492" s="90">
        <v>89639</v>
      </c>
      <c r="B3492" s="157" t="s">
        <v>3105</v>
      </c>
      <c r="C3492" s="91" t="s">
        <v>243</v>
      </c>
      <c r="D3492" s="90">
        <v>6.89</v>
      </c>
    </row>
    <row r="3493" spans="1:4">
      <c r="A3493" s="90">
        <v>89641</v>
      </c>
      <c r="B3493" s="157" t="s">
        <v>3106</v>
      </c>
      <c r="C3493" s="91" t="s">
        <v>243</v>
      </c>
      <c r="D3493" s="90">
        <v>8.39</v>
      </c>
    </row>
    <row r="3494" spans="1:4">
      <c r="A3494" s="90">
        <v>89642</v>
      </c>
      <c r="B3494" s="157" t="s">
        <v>3107</v>
      </c>
      <c r="C3494" s="91" t="s">
        <v>243</v>
      </c>
      <c r="D3494" s="90">
        <v>9.58</v>
      </c>
    </row>
    <row r="3495" spans="1:4">
      <c r="A3495" s="90">
        <v>89643</v>
      </c>
      <c r="B3495" s="157" t="s">
        <v>3108</v>
      </c>
      <c r="C3495" s="91" t="s">
        <v>243</v>
      </c>
      <c r="D3495" s="90">
        <v>9.98</v>
      </c>
    </row>
    <row r="3496" spans="1:4">
      <c r="A3496" s="90">
        <v>89645</v>
      </c>
      <c r="B3496" s="157" t="s">
        <v>3109</v>
      </c>
      <c r="C3496" s="91" t="s">
        <v>243</v>
      </c>
      <c r="D3496" s="90">
        <v>17.18</v>
      </c>
    </row>
    <row r="3497" spans="1:4">
      <c r="A3497" s="90">
        <v>89646</v>
      </c>
      <c r="B3497" s="157" t="s">
        <v>3110</v>
      </c>
      <c r="C3497" s="91" t="s">
        <v>243</v>
      </c>
      <c r="D3497" s="90">
        <v>12.83</v>
      </c>
    </row>
    <row r="3498" spans="1:4">
      <c r="A3498" s="90">
        <v>89647</v>
      </c>
      <c r="B3498" s="157" t="s">
        <v>22208</v>
      </c>
      <c r="C3498" s="91" t="s">
        <v>243</v>
      </c>
      <c r="D3498" s="90">
        <v>12.55</v>
      </c>
    </row>
    <row r="3499" spans="1:4">
      <c r="A3499" s="90">
        <v>89648</v>
      </c>
      <c r="B3499" s="157" t="s">
        <v>22209</v>
      </c>
      <c r="C3499" s="91" t="s">
        <v>243</v>
      </c>
      <c r="D3499" s="90">
        <v>13.83</v>
      </c>
    </row>
    <row r="3500" spans="1:4">
      <c r="A3500" s="90">
        <v>89649</v>
      </c>
      <c r="B3500" s="157" t="s">
        <v>22210</v>
      </c>
      <c r="C3500" s="91" t="s">
        <v>243</v>
      </c>
      <c r="D3500" s="90">
        <v>18.75</v>
      </c>
    </row>
    <row r="3501" spans="1:4">
      <c r="A3501" s="90">
        <v>89650</v>
      </c>
      <c r="B3501" s="157" t="s">
        <v>22211</v>
      </c>
      <c r="C3501" s="91" t="s">
        <v>243</v>
      </c>
      <c r="D3501" s="90">
        <v>18.75</v>
      </c>
    </row>
    <row r="3502" spans="1:4">
      <c r="A3502" s="90">
        <v>89651</v>
      </c>
      <c r="B3502" s="157" t="s">
        <v>3111</v>
      </c>
      <c r="C3502" s="91" t="s">
        <v>243</v>
      </c>
      <c r="D3502" s="90">
        <v>4.08</v>
      </c>
    </row>
    <row r="3503" spans="1:4">
      <c r="A3503" s="90">
        <v>89652</v>
      </c>
      <c r="B3503" s="157" t="s">
        <v>22212</v>
      </c>
      <c r="C3503" s="91" t="s">
        <v>243</v>
      </c>
      <c r="D3503" s="90">
        <v>6.8</v>
      </c>
    </row>
    <row r="3504" spans="1:4">
      <c r="A3504" s="90">
        <v>89653</v>
      </c>
      <c r="B3504" s="157" t="s">
        <v>3112</v>
      </c>
      <c r="C3504" s="91" t="s">
        <v>243</v>
      </c>
      <c r="D3504" s="90">
        <v>10.98</v>
      </c>
    </row>
    <row r="3505" spans="1:4">
      <c r="A3505" s="90">
        <v>89654</v>
      </c>
      <c r="B3505" s="157" t="s">
        <v>22213</v>
      </c>
      <c r="C3505" s="91" t="s">
        <v>243</v>
      </c>
      <c r="D3505" s="90">
        <v>10.71</v>
      </c>
    </row>
    <row r="3506" spans="1:4">
      <c r="A3506" s="90">
        <v>89655</v>
      </c>
      <c r="B3506" s="157" t="s">
        <v>22214</v>
      </c>
      <c r="C3506" s="91" t="s">
        <v>243</v>
      </c>
      <c r="D3506" s="90">
        <v>15.82</v>
      </c>
    </row>
    <row r="3507" spans="1:4">
      <c r="A3507" s="90">
        <v>89656</v>
      </c>
      <c r="B3507" s="157" t="s">
        <v>22215</v>
      </c>
      <c r="C3507" s="91" t="s">
        <v>243</v>
      </c>
      <c r="D3507" s="90">
        <v>7.23</v>
      </c>
    </row>
    <row r="3508" spans="1:4">
      <c r="A3508" s="90">
        <v>89657</v>
      </c>
      <c r="B3508" s="157" t="s">
        <v>22216</v>
      </c>
      <c r="C3508" s="91" t="s">
        <v>243</v>
      </c>
      <c r="D3508" s="90">
        <v>7.37</v>
      </c>
    </row>
    <row r="3509" spans="1:4">
      <c r="A3509" s="90">
        <v>89658</v>
      </c>
      <c r="B3509" s="157" t="s">
        <v>22217</v>
      </c>
      <c r="C3509" s="91" t="s">
        <v>243</v>
      </c>
      <c r="D3509" s="90">
        <v>5.56</v>
      </c>
    </row>
    <row r="3510" spans="1:4">
      <c r="A3510" s="90">
        <v>89659</v>
      </c>
      <c r="B3510" s="157" t="s">
        <v>22218</v>
      </c>
      <c r="C3510" s="91" t="s">
        <v>243</v>
      </c>
      <c r="D3510" s="90">
        <v>9.73</v>
      </c>
    </row>
    <row r="3511" spans="1:4">
      <c r="A3511" s="90">
        <v>89660</v>
      </c>
      <c r="B3511" s="157" t="s">
        <v>3113</v>
      </c>
      <c r="C3511" s="91" t="s">
        <v>243</v>
      </c>
      <c r="D3511" s="90">
        <v>5.2</v>
      </c>
    </row>
    <row r="3512" spans="1:4">
      <c r="A3512" s="90">
        <v>89661</v>
      </c>
      <c r="B3512" s="157" t="s">
        <v>22219</v>
      </c>
      <c r="C3512" s="91" t="s">
        <v>243</v>
      </c>
      <c r="D3512" s="90">
        <v>12.89</v>
      </c>
    </row>
    <row r="3513" spans="1:4">
      <c r="A3513" s="90">
        <v>89662</v>
      </c>
      <c r="B3513" s="157" t="s">
        <v>22220</v>
      </c>
      <c r="C3513" s="91" t="s">
        <v>243</v>
      </c>
      <c r="D3513" s="90">
        <v>19.670000000000002</v>
      </c>
    </row>
    <row r="3514" spans="1:4">
      <c r="A3514" s="90">
        <v>89663</v>
      </c>
      <c r="B3514" s="157" t="s">
        <v>22221</v>
      </c>
      <c r="C3514" s="91" t="s">
        <v>243</v>
      </c>
      <c r="D3514" s="90">
        <v>8.31</v>
      </c>
    </row>
    <row r="3515" spans="1:4">
      <c r="A3515" s="90">
        <v>89664</v>
      </c>
      <c r="B3515" s="157" t="s">
        <v>22222</v>
      </c>
      <c r="C3515" s="91" t="s">
        <v>243</v>
      </c>
      <c r="D3515" s="90">
        <v>9.73</v>
      </c>
    </row>
    <row r="3516" spans="1:4">
      <c r="A3516" s="90">
        <v>89665</v>
      </c>
      <c r="B3516" s="157" t="s">
        <v>3114</v>
      </c>
      <c r="C3516" s="91" t="s">
        <v>243</v>
      </c>
      <c r="D3516" s="90">
        <v>7.75</v>
      </c>
    </row>
    <row r="3517" spans="1:4">
      <c r="A3517" s="90">
        <v>89666</v>
      </c>
      <c r="B3517" s="157" t="s">
        <v>22223</v>
      </c>
      <c r="C3517" s="91" t="s">
        <v>243</v>
      </c>
      <c r="D3517" s="90">
        <v>4.58</v>
      </c>
    </row>
    <row r="3518" spans="1:4">
      <c r="A3518" s="90">
        <v>89667</v>
      </c>
      <c r="B3518" s="157" t="s">
        <v>3115</v>
      </c>
      <c r="C3518" s="91" t="s">
        <v>243</v>
      </c>
      <c r="D3518" s="90">
        <v>20.47</v>
      </c>
    </row>
    <row r="3519" spans="1:4">
      <c r="A3519" s="90">
        <v>89668</v>
      </c>
      <c r="B3519" s="157" t="s">
        <v>3116</v>
      </c>
      <c r="C3519" s="91" t="s">
        <v>243</v>
      </c>
      <c r="D3519" s="90">
        <v>18.670000000000002</v>
      </c>
    </row>
    <row r="3520" spans="1:4">
      <c r="A3520" s="90">
        <v>89669</v>
      </c>
      <c r="B3520" s="157" t="s">
        <v>3117</v>
      </c>
      <c r="C3520" s="91" t="s">
        <v>243</v>
      </c>
      <c r="D3520" s="90">
        <v>13.07</v>
      </c>
    </row>
    <row r="3521" spans="1:4">
      <c r="A3521" s="90">
        <v>89670</v>
      </c>
      <c r="B3521" s="157" t="s">
        <v>22224</v>
      </c>
      <c r="C3521" s="91" t="s">
        <v>243</v>
      </c>
      <c r="D3521" s="90">
        <v>8.1199999999999992</v>
      </c>
    </row>
    <row r="3522" spans="1:4">
      <c r="A3522" s="90">
        <v>89671</v>
      </c>
      <c r="B3522" s="157" t="s">
        <v>3118</v>
      </c>
      <c r="C3522" s="91" t="s">
        <v>243</v>
      </c>
      <c r="D3522" s="90">
        <v>19.440000000000001</v>
      </c>
    </row>
    <row r="3523" spans="1:4">
      <c r="A3523" s="90">
        <v>89672</v>
      </c>
      <c r="B3523" s="157" t="s">
        <v>22225</v>
      </c>
      <c r="C3523" s="91" t="s">
        <v>243</v>
      </c>
      <c r="D3523" s="90">
        <v>12.89</v>
      </c>
    </row>
    <row r="3524" spans="1:4">
      <c r="A3524" s="90">
        <v>89673</v>
      </c>
      <c r="B3524" s="157" t="s">
        <v>3119</v>
      </c>
      <c r="C3524" s="91" t="s">
        <v>243</v>
      </c>
      <c r="D3524" s="90">
        <v>15.25</v>
      </c>
    </row>
    <row r="3525" spans="1:4">
      <c r="A3525" s="90">
        <v>89674</v>
      </c>
      <c r="B3525" s="157" t="s">
        <v>22226</v>
      </c>
      <c r="C3525" s="91" t="s">
        <v>243</v>
      </c>
      <c r="D3525" s="90">
        <v>18.96</v>
      </c>
    </row>
    <row r="3526" spans="1:4">
      <c r="A3526" s="90">
        <v>89675</v>
      </c>
      <c r="B3526" s="157" t="s">
        <v>3120</v>
      </c>
      <c r="C3526" s="91" t="s">
        <v>243</v>
      </c>
      <c r="D3526" s="90">
        <v>34.630000000000003</v>
      </c>
    </row>
    <row r="3527" spans="1:4">
      <c r="A3527" s="90">
        <v>89676</v>
      </c>
      <c r="B3527" s="157" t="s">
        <v>22227</v>
      </c>
      <c r="C3527" s="91" t="s">
        <v>243</v>
      </c>
      <c r="D3527" s="90">
        <v>28.87</v>
      </c>
    </row>
    <row r="3528" spans="1:4">
      <c r="A3528" s="90">
        <v>89677</v>
      </c>
      <c r="B3528" s="157" t="s">
        <v>3121</v>
      </c>
      <c r="C3528" s="91" t="s">
        <v>243</v>
      </c>
      <c r="D3528" s="90">
        <v>37.03</v>
      </c>
    </row>
    <row r="3529" spans="1:4">
      <c r="A3529" s="90">
        <v>89678</v>
      </c>
      <c r="B3529" s="157" t="s">
        <v>22228</v>
      </c>
      <c r="C3529" s="91" t="s">
        <v>243</v>
      </c>
      <c r="D3529" s="90">
        <v>6</v>
      </c>
    </row>
    <row r="3530" spans="1:4">
      <c r="A3530" s="90">
        <v>89679</v>
      </c>
      <c r="B3530" s="157" t="s">
        <v>3122</v>
      </c>
      <c r="C3530" s="91" t="s">
        <v>243</v>
      </c>
      <c r="D3530" s="90">
        <v>59.77</v>
      </c>
    </row>
    <row r="3531" spans="1:4">
      <c r="A3531" s="90">
        <v>89680</v>
      </c>
      <c r="B3531" s="157" t="s">
        <v>22229</v>
      </c>
      <c r="C3531" s="91" t="s">
        <v>243</v>
      </c>
      <c r="D3531" s="90">
        <v>12.63</v>
      </c>
    </row>
    <row r="3532" spans="1:4">
      <c r="A3532" s="90">
        <v>89681</v>
      </c>
      <c r="B3532" s="157" t="s">
        <v>3123</v>
      </c>
      <c r="C3532" s="91" t="s">
        <v>243</v>
      </c>
      <c r="D3532" s="90">
        <v>41.06</v>
      </c>
    </row>
    <row r="3533" spans="1:4">
      <c r="A3533" s="90">
        <v>89682</v>
      </c>
      <c r="B3533" s="157" t="s">
        <v>22230</v>
      </c>
      <c r="C3533" s="91" t="s">
        <v>243</v>
      </c>
      <c r="D3533" s="90">
        <v>19.75</v>
      </c>
    </row>
    <row r="3534" spans="1:4">
      <c r="A3534" s="90">
        <v>89684</v>
      </c>
      <c r="B3534" s="157" t="s">
        <v>22231</v>
      </c>
      <c r="C3534" s="91" t="s">
        <v>243</v>
      </c>
      <c r="D3534" s="90">
        <v>27.39</v>
      </c>
    </row>
    <row r="3535" spans="1:4">
      <c r="A3535" s="90">
        <v>89685</v>
      </c>
      <c r="B3535" s="157" t="s">
        <v>3124</v>
      </c>
      <c r="C3535" s="91" t="s">
        <v>243</v>
      </c>
      <c r="D3535" s="90">
        <v>28.16</v>
      </c>
    </row>
    <row r="3536" spans="1:4">
      <c r="A3536" s="90">
        <v>89686</v>
      </c>
      <c r="B3536" s="157" t="s">
        <v>22232</v>
      </c>
      <c r="C3536" s="91" t="s">
        <v>243</v>
      </c>
      <c r="D3536" s="90">
        <v>102.96</v>
      </c>
    </row>
    <row r="3537" spans="1:4">
      <c r="A3537" s="90">
        <v>89687</v>
      </c>
      <c r="B3537" s="157" t="s">
        <v>3125</v>
      </c>
      <c r="C3537" s="91" t="s">
        <v>243</v>
      </c>
      <c r="D3537" s="90">
        <v>24.12</v>
      </c>
    </row>
    <row r="3538" spans="1:4">
      <c r="A3538" s="90">
        <v>89689</v>
      </c>
      <c r="B3538" s="157" t="s">
        <v>22233</v>
      </c>
      <c r="C3538" s="91" t="s">
        <v>243</v>
      </c>
      <c r="D3538" s="90">
        <v>21.28</v>
      </c>
    </row>
    <row r="3539" spans="1:4">
      <c r="A3539" s="90">
        <v>89690</v>
      </c>
      <c r="B3539" s="157" t="s">
        <v>3126</v>
      </c>
      <c r="C3539" s="91" t="s">
        <v>243</v>
      </c>
      <c r="D3539" s="90">
        <v>42.56</v>
      </c>
    </row>
    <row r="3540" spans="1:4">
      <c r="A3540" s="90">
        <v>89691</v>
      </c>
      <c r="B3540" s="157" t="s">
        <v>3127</v>
      </c>
      <c r="C3540" s="91" t="s">
        <v>243</v>
      </c>
      <c r="D3540" s="90">
        <v>7.75</v>
      </c>
    </row>
    <row r="3541" spans="1:4">
      <c r="A3541" s="90">
        <v>89692</v>
      </c>
      <c r="B3541" s="157" t="s">
        <v>3128</v>
      </c>
      <c r="C3541" s="91" t="s">
        <v>243</v>
      </c>
      <c r="D3541" s="90">
        <v>40.200000000000003</v>
      </c>
    </row>
    <row r="3542" spans="1:4">
      <c r="A3542" s="90">
        <v>89693</v>
      </c>
      <c r="B3542" s="157" t="s">
        <v>3129</v>
      </c>
      <c r="C3542" s="91" t="s">
        <v>243</v>
      </c>
      <c r="D3542" s="90">
        <v>39.020000000000003</v>
      </c>
    </row>
    <row r="3543" spans="1:4">
      <c r="A3543" s="90">
        <v>89694</v>
      </c>
      <c r="B3543" s="157" t="s">
        <v>22234</v>
      </c>
      <c r="C3543" s="91" t="s">
        <v>243</v>
      </c>
      <c r="D3543" s="90">
        <v>12.42</v>
      </c>
    </row>
    <row r="3544" spans="1:4">
      <c r="A3544" s="90">
        <v>89695</v>
      </c>
      <c r="B3544" s="157" t="s">
        <v>22235</v>
      </c>
      <c r="C3544" s="91" t="s">
        <v>243</v>
      </c>
      <c r="D3544" s="90">
        <v>11.54</v>
      </c>
    </row>
    <row r="3545" spans="1:4">
      <c r="A3545" s="90">
        <v>89696</v>
      </c>
      <c r="B3545" s="157" t="s">
        <v>3130</v>
      </c>
      <c r="C3545" s="91" t="s">
        <v>243</v>
      </c>
      <c r="D3545" s="90">
        <v>35.4</v>
      </c>
    </row>
    <row r="3546" spans="1:4">
      <c r="A3546" s="90">
        <v>89697</v>
      </c>
      <c r="B3546" s="157" t="s">
        <v>3131</v>
      </c>
      <c r="C3546" s="91" t="s">
        <v>243</v>
      </c>
      <c r="D3546" s="90">
        <v>9.58</v>
      </c>
    </row>
    <row r="3547" spans="1:4">
      <c r="A3547" s="90">
        <v>89698</v>
      </c>
      <c r="B3547" s="157" t="s">
        <v>3132</v>
      </c>
      <c r="C3547" s="91" t="s">
        <v>243</v>
      </c>
      <c r="D3547" s="90">
        <v>124.74</v>
      </c>
    </row>
    <row r="3548" spans="1:4">
      <c r="A3548" s="90">
        <v>89699</v>
      </c>
      <c r="B3548" s="157" t="s">
        <v>3133</v>
      </c>
      <c r="C3548" s="91" t="s">
        <v>243</v>
      </c>
      <c r="D3548" s="90">
        <v>107.38</v>
      </c>
    </row>
    <row r="3549" spans="1:4">
      <c r="A3549" s="90">
        <v>89700</v>
      </c>
      <c r="B3549" s="157" t="s">
        <v>22236</v>
      </c>
      <c r="C3549" s="91" t="s">
        <v>243</v>
      </c>
      <c r="D3549" s="90">
        <v>13.57</v>
      </c>
    </row>
    <row r="3550" spans="1:4">
      <c r="A3550" s="90">
        <v>89701</v>
      </c>
      <c r="B3550" s="157" t="s">
        <v>3134</v>
      </c>
      <c r="C3550" s="91" t="s">
        <v>243</v>
      </c>
      <c r="D3550" s="90">
        <v>84.71</v>
      </c>
    </row>
    <row r="3551" spans="1:4">
      <c r="A3551" s="90">
        <v>89702</v>
      </c>
      <c r="B3551" s="157" t="s">
        <v>22237</v>
      </c>
      <c r="C3551" s="91" t="s">
        <v>243</v>
      </c>
      <c r="D3551" s="90">
        <v>13.57</v>
      </c>
    </row>
    <row r="3552" spans="1:4">
      <c r="A3552" s="90">
        <v>89703</v>
      </c>
      <c r="B3552" s="157" t="s">
        <v>3135</v>
      </c>
      <c r="C3552" s="91" t="s">
        <v>243</v>
      </c>
      <c r="D3552" s="90">
        <v>29.78</v>
      </c>
    </row>
    <row r="3553" spans="1:4">
      <c r="A3553" s="90">
        <v>89704</v>
      </c>
      <c r="B3553" s="157" t="s">
        <v>3136</v>
      </c>
      <c r="C3553" s="91" t="s">
        <v>243</v>
      </c>
      <c r="D3553" s="90">
        <v>67.59</v>
      </c>
    </row>
    <row r="3554" spans="1:4">
      <c r="A3554" s="90">
        <v>89705</v>
      </c>
      <c r="B3554" s="157" t="s">
        <v>3137</v>
      </c>
      <c r="C3554" s="91" t="s">
        <v>243</v>
      </c>
      <c r="D3554" s="90">
        <v>15.34</v>
      </c>
    </row>
    <row r="3555" spans="1:4">
      <c r="A3555" s="90">
        <v>89706</v>
      </c>
      <c r="B3555" s="157" t="s">
        <v>22238</v>
      </c>
      <c r="C3555" s="91" t="s">
        <v>243</v>
      </c>
      <c r="D3555" s="90">
        <v>32.86</v>
      </c>
    </row>
    <row r="3556" spans="1:4">
      <c r="A3556" s="90">
        <v>89718</v>
      </c>
      <c r="B3556" s="157" t="s">
        <v>3138</v>
      </c>
      <c r="C3556" s="91" t="s">
        <v>32</v>
      </c>
      <c r="D3556" s="90">
        <v>26.97</v>
      </c>
    </row>
    <row r="3557" spans="1:4">
      <c r="A3557" s="90">
        <v>89719</v>
      </c>
      <c r="B3557" s="157" t="s">
        <v>3139</v>
      </c>
      <c r="C3557" s="91" t="s">
        <v>243</v>
      </c>
      <c r="D3557" s="90">
        <v>6.58</v>
      </c>
    </row>
    <row r="3558" spans="1:4">
      <c r="A3558" s="90">
        <v>89720</v>
      </c>
      <c r="B3558" s="157" t="s">
        <v>3140</v>
      </c>
      <c r="C3558" s="91" t="s">
        <v>243</v>
      </c>
      <c r="D3558" s="90">
        <v>7.77</v>
      </c>
    </row>
    <row r="3559" spans="1:4">
      <c r="A3559" s="90">
        <v>89721</v>
      </c>
      <c r="B3559" s="157" t="s">
        <v>3141</v>
      </c>
      <c r="C3559" s="91" t="s">
        <v>243</v>
      </c>
      <c r="D3559" s="90">
        <v>8.17</v>
      </c>
    </row>
    <row r="3560" spans="1:4">
      <c r="A3560" s="90">
        <v>89723</v>
      </c>
      <c r="B3560" s="157" t="s">
        <v>3142</v>
      </c>
      <c r="C3560" s="91" t="s">
        <v>243</v>
      </c>
      <c r="D3560" s="90">
        <v>10.72</v>
      </c>
    </row>
    <row r="3561" spans="1:4">
      <c r="A3561" s="90">
        <v>89724</v>
      </c>
      <c r="B3561" s="157" t="s">
        <v>3143</v>
      </c>
      <c r="C3561" s="91" t="s">
        <v>243</v>
      </c>
      <c r="D3561" s="90">
        <v>6.25</v>
      </c>
    </row>
    <row r="3562" spans="1:4">
      <c r="A3562" s="90">
        <v>89725</v>
      </c>
      <c r="B3562" s="157" t="s">
        <v>3144</v>
      </c>
      <c r="C3562" s="91" t="s">
        <v>243</v>
      </c>
      <c r="D3562" s="90">
        <v>10.44</v>
      </c>
    </row>
    <row r="3563" spans="1:4">
      <c r="A3563" s="90">
        <v>89726</v>
      </c>
      <c r="B3563" s="157" t="s">
        <v>3145</v>
      </c>
      <c r="C3563" s="91" t="s">
        <v>243</v>
      </c>
      <c r="D3563" s="90">
        <v>4.7699999999999996</v>
      </c>
    </row>
    <row r="3564" spans="1:4">
      <c r="A3564" s="90">
        <v>89727</v>
      </c>
      <c r="B3564" s="157" t="s">
        <v>3146</v>
      </c>
      <c r="C3564" s="91" t="s">
        <v>243</v>
      </c>
      <c r="D3564" s="90">
        <v>11.72</v>
      </c>
    </row>
    <row r="3565" spans="1:4">
      <c r="A3565" s="90">
        <v>89728</v>
      </c>
      <c r="B3565" s="157" t="s">
        <v>3147</v>
      </c>
      <c r="C3565" s="91" t="s">
        <v>243</v>
      </c>
      <c r="D3565" s="90">
        <v>6.61</v>
      </c>
    </row>
    <row r="3566" spans="1:4">
      <c r="A3566" s="90">
        <v>89729</v>
      </c>
      <c r="B3566" s="157" t="s">
        <v>3148</v>
      </c>
      <c r="C3566" s="91" t="s">
        <v>243</v>
      </c>
      <c r="D3566" s="90">
        <v>16.260000000000002</v>
      </c>
    </row>
    <row r="3567" spans="1:4">
      <c r="A3567" s="90">
        <v>89730</v>
      </c>
      <c r="B3567" s="157" t="s">
        <v>3149</v>
      </c>
      <c r="C3567" s="91" t="s">
        <v>243</v>
      </c>
      <c r="D3567" s="90">
        <v>7.09</v>
      </c>
    </row>
    <row r="3568" spans="1:4">
      <c r="A3568" s="90">
        <v>89731</v>
      </c>
      <c r="B3568" s="157" t="s">
        <v>3150</v>
      </c>
      <c r="C3568" s="91" t="s">
        <v>243</v>
      </c>
      <c r="D3568" s="90">
        <v>6.99</v>
      </c>
    </row>
    <row r="3569" spans="1:4">
      <c r="A3569" s="90">
        <v>89732</v>
      </c>
      <c r="B3569" s="157" t="s">
        <v>3151</v>
      </c>
      <c r="C3569" s="91" t="s">
        <v>243</v>
      </c>
      <c r="D3569" s="90">
        <v>7.34</v>
      </c>
    </row>
    <row r="3570" spans="1:4">
      <c r="A3570" s="90">
        <v>89733</v>
      </c>
      <c r="B3570" s="157" t="s">
        <v>3152</v>
      </c>
      <c r="C3570" s="91" t="s">
        <v>243</v>
      </c>
      <c r="D3570" s="90">
        <v>11.1</v>
      </c>
    </row>
    <row r="3571" spans="1:4">
      <c r="A3571" s="90">
        <v>89734</v>
      </c>
      <c r="B3571" s="157" t="s">
        <v>3153</v>
      </c>
      <c r="C3571" s="91" t="s">
        <v>243</v>
      </c>
      <c r="D3571" s="90">
        <v>16.260000000000002</v>
      </c>
    </row>
    <row r="3572" spans="1:4">
      <c r="A3572" s="90">
        <v>89735</v>
      </c>
      <c r="B3572" s="157" t="s">
        <v>3154</v>
      </c>
      <c r="C3572" s="91" t="s">
        <v>243</v>
      </c>
      <c r="D3572" s="90">
        <v>11.67</v>
      </c>
    </row>
    <row r="3573" spans="1:4">
      <c r="A3573" s="90">
        <v>89736</v>
      </c>
      <c r="B3573" s="157" t="s">
        <v>3155</v>
      </c>
      <c r="C3573" s="91" t="s">
        <v>243</v>
      </c>
      <c r="D3573" s="90">
        <v>4.3600000000000003</v>
      </c>
    </row>
    <row r="3574" spans="1:4">
      <c r="A3574" s="90">
        <v>89737</v>
      </c>
      <c r="B3574" s="157" t="s">
        <v>3156</v>
      </c>
      <c r="C3574" s="91" t="s">
        <v>243</v>
      </c>
      <c r="D3574" s="90">
        <v>11.81</v>
      </c>
    </row>
    <row r="3575" spans="1:4">
      <c r="A3575" s="90">
        <v>89738</v>
      </c>
      <c r="B3575" s="157" t="s">
        <v>3157</v>
      </c>
      <c r="C3575" s="91" t="s">
        <v>243</v>
      </c>
      <c r="D3575" s="90">
        <v>8.5299999999999994</v>
      </c>
    </row>
    <row r="3576" spans="1:4">
      <c r="A3576" s="90">
        <v>89739</v>
      </c>
      <c r="B3576" s="157" t="s">
        <v>3158</v>
      </c>
      <c r="C3576" s="91" t="s">
        <v>243</v>
      </c>
      <c r="D3576" s="90">
        <v>12.3</v>
      </c>
    </row>
    <row r="3577" spans="1:4">
      <c r="A3577" s="90">
        <v>89740</v>
      </c>
      <c r="B3577" s="157" t="s">
        <v>3159</v>
      </c>
      <c r="C3577" s="91" t="s">
        <v>243</v>
      </c>
      <c r="D3577" s="90">
        <v>4</v>
      </c>
    </row>
    <row r="3578" spans="1:4">
      <c r="A3578" s="90">
        <v>89741</v>
      </c>
      <c r="B3578" s="157" t="s">
        <v>3160</v>
      </c>
      <c r="C3578" s="91" t="s">
        <v>243</v>
      </c>
      <c r="D3578" s="90">
        <v>11.69</v>
      </c>
    </row>
    <row r="3579" spans="1:4">
      <c r="A3579" s="90">
        <v>89742</v>
      </c>
      <c r="B3579" s="157" t="s">
        <v>3161</v>
      </c>
      <c r="C3579" s="91" t="s">
        <v>243</v>
      </c>
      <c r="D3579" s="90">
        <v>18.93</v>
      </c>
    </row>
    <row r="3580" spans="1:4">
      <c r="A3580" s="90">
        <v>89743</v>
      </c>
      <c r="B3580" s="157" t="s">
        <v>3162</v>
      </c>
      <c r="C3580" s="91" t="s">
        <v>243</v>
      </c>
      <c r="D3580" s="90">
        <v>26.07</v>
      </c>
    </row>
    <row r="3581" spans="1:4">
      <c r="A3581" s="90">
        <v>89744</v>
      </c>
      <c r="B3581" s="157" t="s">
        <v>3163</v>
      </c>
      <c r="C3581" s="91" t="s">
        <v>243</v>
      </c>
      <c r="D3581" s="90">
        <v>15.39</v>
      </c>
    </row>
    <row r="3582" spans="1:4">
      <c r="A3582" s="90">
        <v>89745</v>
      </c>
      <c r="B3582" s="157" t="s">
        <v>3164</v>
      </c>
      <c r="C3582" s="91" t="s">
        <v>243</v>
      </c>
      <c r="D3582" s="90">
        <v>18.47</v>
      </c>
    </row>
    <row r="3583" spans="1:4">
      <c r="A3583" s="90">
        <v>89746</v>
      </c>
      <c r="B3583" s="157" t="s">
        <v>3165</v>
      </c>
      <c r="C3583" s="91" t="s">
        <v>243</v>
      </c>
      <c r="D3583" s="90">
        <v>15.36</v>
      </c>
    </row>
    <row r="3584" spans="1:4">
      <c r="A3584" s="90">
        <v>89747</v>
      </c>
      <c r="B3584" s="157" t="s">
        <v>3166</v>
      </c>
      <c r="C3584" s="91" t="s">
        <v>243</v>
      </c>
      <c r="D3584" s="90">
        <v>7.11</v>
      </c>
    </row>
    <row r="3585" spans="1:4">
      <c r="A3585" s="90">
        <v>89748</v>
      </c>
      <c r="B3585" s="157" t="s">
        <v>3167</v>
      </c>
      <c r="C3585" s="91" t="s">
        <v>243</v>
      </c>
      <c r="D3585" s="90">
        <v>23.13</v>
      </c>
    </row>
    <row r="3586" spans="1:4">
      <c r="A3586" s="90">
        <v>89749</v>
      </c>
      <c r="B3586" s="157" t="s">
        <v>3168</v>
      </c>
      <c r="C3586" s="91" t="s">
        <v>243</v>
      </c>
      <c r="D3586" s="90">
        <v>8.5299999999999994</v>
      </c>
    </row>
    <row r="3587" spans="1:4">
      <c r="A3587" s="90">
        <v>89750</v>
      </c>
      <c r="B3587" s="157" t="s">
        <v>3169</v>
      </c>
      <c r="C3587" s="91" t="s">
        <v>243</v>
      </c>
      <c r="D3587" s="90">
        <v>36.880000000000003</v>
      </c>
    </row>
    <row r="3588" spans="1:4">
      <c r="A3588" s="90">
        <v>89751</v>
      </c>
      <c r="B3588" s="157" t="s">
        <v>3170</v>
      </c>
      <c r="C3588" s="91" t="s">
        <v>243</v>
      </c>
      <c r="D3588" s="90">
        <v>3.38</v>
      </c>
    </row>
    <row r="3589" spans="1:4">
      <c r="A3589" s="90">
        <v>89752</v>
      </c>
      <c r="B3589" s="157" t="s">
        <v>3171</v>
      </c>
      <c r="C3589" s="91" t="s">
        <v>243</v>
      </c>
      <c r="D3589" s="90">
        <v>3.93</v>
      </c>
    </row>
    <row r="3590" spans="1:4">
      <c r="A3590" s="90">
        <v>89753</v>
      </c>
      <c r="B3590" s="157" t="s">
        <v>3172</v>
      </c>
      <c r="C3590" s="91" t="s">
        <v>243</v>
      </c>
      <c r="D3590" s="90">
        <v>5.58</v>
      </c>
    </row>
    <row r="3591" spans="1:4">
      <c r="A3591" s="90">
        <v>89754</v>
      </c>
      <c r="B3591" s="157" t="s">
        <v>3173</v>
      </c>
      <c r="C3591" s="91" t="s">
        <v>243</v>
      </c>
      <c r="D3591" s="90">
        <v>9.75</v>
      </c>
    </row>
    <row r="3592" spans="1:4">
      <c r="A3592" s="90">
        <v>89755</v>
      </c>
      <c r="B3592" s="157" t="s">
        <v>3174</v>
      </c>
      <c r="C3592" s="91" t="s">
        <v>243</v>
      </c>
      <c r="D3592" s="90">
        <v>6.73</v>
      </c>
    </row>
    <row r="3593" spans="1:4">
      <c r="A3593" s="90">
        <v>89756</v>
      </c>
      <c r="B3593" s="157" t="s">
        <v>3175</v>
      </c>
      <c r="C3593" s="91" t="s">
        <v>243</v>
      </c>
      <c r="D3593" s="90">
        <v>11.5</v>
      </c>
    </row>
    <row r="3594" spans="1:4">
      <c r="A3594" s="90">
        <v>89757</v>
      </c>
      <c r="B3594" s="157" t="s">
        <v>3176</v>
      </c>
      <c r="C3594" s="91" t="s">
        <v>243</v>
      </c>
      <c r="D3594" s="90">
        <v>17.57</v>
      </c>
    </row>
    <row r="3595" spans="1:4">
      <c r="A3595" s="90">
        <v>89758</v>
      </c>
      <c r="B3595" s="157" t="s">
        <v>3177</v>
      </c>
      <c r="C3595" s="91" t="s">
        <v>243</v>
      </c>
      <c r="D3595" s="90">
        <v>27.48</v>
      </c>
    </row>
    <row r="3596" spans="1:4">
      <c r="A3596" s="90">
        <v>89759</v>
      </c>
      <c r="B3596" s="157" t="s">
        <v>3178</v>
      </c>
      <c r="C3596" s="91" t="s">
        <v>243</v>
      </c>
      <c r="D3596" s="90">
        <v>4.6100000000000003</v>
      </c>
    </row>
    <row r="3597" spans="1:4">
      <c r="A3597" s="90">
        <v>89760</v>
      </c>
      <c r="B3597" s="157" t="s">
        <v>3179</v>
      </c>
      <c r="C3597" s="91" t="s">
        <v>243</v>
      </c>
      <c r="D3597" s="90">
        <v>10.98</v>
      </c>
    </row>
    <row r="3598" spans="1:4">
      <c r="A3598" s="90">
        <v>89761</v>
      </c>
      <c r="B3598" s="157" t="s">
        <v>3180</v>
      </c>
      <c r="C3598" s="91" t="s">
        <v>243</v>
      </c>
      <c r="D3598" s="90">
        <v>18.100000000000001</v>
      </c>
    </row>
    <row r="3599" spans="1:4">
      <c r="A3599" s="90">
        <v>89762</v>
      </c>
      <c r="B3599" s="157" t="s">
        <v>3181</v>
      </c>
      <c r="C3599" s="91" t="s">
        <v>243</v>
      </c>
      <c r="D3599" s="90">
        <v>25.74</v>
      </c>
    </row>
    <row r="3600" spans="1:4">
      <c r="A3600" s="90">
        <v>89763</v>
      </c>
      <c r="B3600" s="157" t="s">
        <v>3182</v>
      </c>
      <c r="C3600" s="91" t="s">
        <v>243</v>
      </c>
      <c r="D3600" s="90">
        <v>101.31</v>
      </c>
    </row>
    <row r="3601" spans="1:4">
      <c r="A3601" s="90">
        <v>89764</v>
      </c>
      <c r="B3601" s="157" t="s">
        <v>3183</v>
      </c>
      <c r="C3601" s="91" t="s">
        <v>243</v>
      </c>
      <c r="D3601" s="90">
        <v>19.63</v>
      </c>
    </row>
    <row r="3602" spans="1:4">
      <c r="A3602" s="90">
        <v>89765</v>
      </c>
      <c r="B3602" s="157" t="s">
        <v>3184</v>
      </c>
      <c r="C3602" s="91" t="s">
        <v>243</v>
      </c>
      <c r="D3602" s="90">
        <v>8.4499999999999993</v>
      </c>
    </row>
    <row r="3603" spans="1:4">
      <c r="A3603" s="90">
        <v>89766</v>
      </c>
      <c r="B3603" s="157" t="s">
        <v>3185</v>
      </c>
      <c r="C3603" s="91" t="s">
        <v>243</v>
      </c>
      <c r="D3603" s="90">
        <v>12.44</v>
      </c>
    </row>
    <row r="3604" spans="1:4">
      <c r="A3604" s="90">
        <v>89767</v>
      </c>
      <c r="B3604" s="157" t="s">
        <v>3186</v>
      </c>
      <c r="C3604" s="91" t="s">
        <v>243</v>
      </c>
      <c r="D3604" s="90">
        <v>12.44</v>
      </c>
    </row>
    <row r="3605" spans="1:4">
      <c r="A3605" s="90">
        <v>89768</v>
      </c>
      <c r="B3605" s="157" t="s">
        <v>3187</v>
      </c>
      <c r="C3605" s="91" t="s">
        <v>243</v>
      </c>
      <c r="D3605" s="90">
        <v>12.52</v>
      </c>
    </row>
    <row r="3606" spans="1:4">
      <c r="A3606" s="90">
        <v>89769</v>
      </c>
      <c r="B3606" s="157" t="s">
        <v>3188</v>
      </c>
      <c r="C3606" s="91" t="s">
        <v>243</v>
      </c>
      <c r="D3606" s="90">
        <v>29.52</v>
      </c>
    </row>
    <row r="3607" spans="1:4">
      <c r="A3607" s="90">
        <v>89772</v>
      </c>
      <c r="B3607" s="157" t="s">
        <v>22239</v>
      </c>
      <c r="C3607" s="91" t="s">
        <v>32</v>
      </c>
      <c r="D3607" s="90">
        <v>47.62</v>
      </c>
    </row>
    <row r="3608" spans="1:4">
      <c r="A3608" s="90">
        <v>89774</v>
      </c>
      <c r="B3608" s="157" t="s">
        <v>3189</v>
      </c>
      <c r="C3608" s="91" t="s">
        <v>243</v>
      </c>
      <c r="D3608" s="90">
        <v>9.26</v>
      </c>
    </row>
    <row r="3609" spans="1:4">
      <c r="A3609" s="90">
        <v>89776</v>
      </c>
      <c r="B3609" s="157" t="s">
        <v>3190</v>
      </c>
      <c r="C3609" s="91" t="s">
        <v>243</v>
      </c>
      <c r="D3609" s="90">
        <v>12.48</v>
      </c>
    </row>
    <row r="3610" spans="1:4">
      <c r="A3610" s="90">
        <v>89777</v>
      </c>
      <c r="B3610" s="157" t="s">
        <v>22240</v>
      </c>
      <c r="C3610" s="91" t="s">
        <v>243</v>
      </c>
      <c r="D3610" s="90">
        <v>15.11</v>
      </c>
    </row>
    <row r="3611" spans="1:4">
      <c r="A3611" s="90">
        <v>89778</v>
      </c>
      <c r="B3611" s="157" t="s">
        <v>3191</v>
      </c>
      <c r="C3611" s="91" t="s">
        <v>243</v>
      </c>
      <c r="D3611" s="90">
        <v>11.67</v>
      </c>
    </row>
    <row r="3612" spans="1:4">
      <c r="A3612" s="90">
        <v>89779</v>
      </c>
      <c r="B3612" s="157" t="s">
        <v>3192</v>
      </c>
      <c r="C3612" s="91" t="s">
        <v>243</v>
      </c>
      <c r="D3612" s="90">
        <v>17.64</v>
      </c>
    </row>
    <row r="3613" spans="1:4">
      <c r="A3613" s="90">
        <v>89780</v>
      </c>
      <c r="B3613" s="157" t="s">
        <v>3193</v>
      </c>
      <c r="C3613" s="91" t="s">
        <v>243</v>
      </c>
      <c r="D3613" s="90">
        <v>15.11</v>
      </c>
    </row>
    <row r="3614" spans="1:4">
      <c r="A3614" s="90">
        <v>89781</v>
      </c>
      <c r="B3614" s="157" t="s">
        <v>22241</v>
      </c>
      <c r="C3614" s="91" t="s">
        <v>243</v>
      </c>
      <c r="D3614" s="90">
        <v>22.56</v>
      </c>
    </row>
    <row r="3615" spans="1:4">
      <c r="A3615" s="90">
        <v>89782</v>
      </c>
      <c r="B3615" s="157" t="s">
        <v>3194</v>
      </c>
      <c r="C3615" s="91" t="s">
        <v>243</v>
      </c>
      <c r="D3615" s="90">
        <v>7.64</v>
      </c>
    </row>
    <row r="3616" spans="1:4">
      <c r="A3616" s="90">
        <v>89783</v>
      </c>
      <c r="B3616" s="157" t="s">
        <v>3195</v>
      </c>
      <c r="C3616" s="91" t="s">
        <v>243</v>
      </c>
      <c r="D3616" s="90">
        <v>7.79</v>
      </c>
    </row>
    <row r="3617" spans="1:4">
      <c r="A3617" s="90">
        <v>89784</v>
      </c>
      <c r="B3617" s="157" t="s">
        <v>3196</v>
      </c>
      <c r="C3617" s="91" t="s">
        <v>243</v>
      </c>
      <c r="D3617" s="90">
        <v>12.25</v>
      </c>
    </row>
    <row r="3618" spans="1:4">
      <c r="A3618" s="90">
        <v>89785</v>
      </c>
      <c r="B3618" s="157" t="s">
        <v>3197</v>
      </c>
      <c r="C3618" s="91" t="s">
        <v>243</v>
      </c>
      <c r="D3618" s="90">
        <v>13.24</v>
      </c>
    </row>
    <row r="3619" spans="1:4">
      <c r="A3619" s="90">
        <v>89786</v>
      </c>
      <c r="B3619" s="157" t="s">
        <v>3198</v>
      </c>
      <c r="C3619" s="91" t="s">
        <v>243</v>
      </c>
      <c r="D3619" s="90">
        <v>20.05</v>
      </c>
    </row>
    <row r="3620" spans="1:4">
      <c r="A3620" s="90">
        <v>89787</v>
      </c>
      <c r="B3620" s="157" t="s">
        <v>22242</v>
      </c>
      <c r="C3620" s="91" t="s">
        <v>243</v>
      </c>
      <c r="D3620" s="90">
        <v>22.56</v>
      </c>
    </row>
    <row r="3621" spans="1:4">
      <c r="A3621" s="90">
        <v>89788</v>
      </c>
      <c r="B3621" s="157" t="s">
        <v>22243</v>
      </c>
      <c r="C3621" s="91" t="s">
        <v>243</v>
      </c>
      <c r="D3621" s="90">
        <v>44.22</v>
      </c>
    </row>
    <row r="3622" spans="1:4">
      <c r="A3622" s="90">
        <v>89789</v>
      </c>
      <c r="B3622" s="157" t="s">
        <v>22244</v>
      </c>
      <c r="C3622" s="91" t="s">
        <v>243</v>
      </c>
      <c r="D3622" s="90">
        <v>44.92</v>
      </c>
    </row>
    <row r="3623" spans="1:4">
      <c r="A3623" s="90">
        <v>89790</v>
      </c>
      <c r="B3623" s="157" t="s">
        <v>22245</v>
      </c>
      <c r="C3623" s="91" t="s">
        <v>243</v>
      </c>
      <c r="D3623" s="90">
        <v>109.63</v>
      </c>
    </row>
    <row r="3624" spans="1:4">
      <c r="A3624" s="90">
        <v>89791</v>
      </c>
      <c r="B3624" s="157" t="s">
        <v>22246</v>
      </c>
      <c r="C3624" s="91" t="s">
        <v>243</v>
      </c>
      <c r="D3624" s="90">
        <v>112.21</v>
      </c>
    </row>
    <row r="3625" spans="1:4">
      <c r="A3625" s="90">
        <v>89792</v>
      </c>
      <c r="B3625" s="157" t="s">
        <v>22247</v>
      </c>
      <c r="C3625" s="91" t="s">
        <v>243</v>
      </c>
      <c r="D3625" s="90">
        <v>128.57</v>
      </c>
    </row>
    <row r="3626" spans="1:4">
      <c r="A3626" s="90">
        <v>89793</v>
      </c>
      <c r="B3626" s="157" t="s">
        <v>22248</v>
      </c>
      <c r="C3626" s="91" t="s">
        <v>243</v>
      </c>
      <c r="D3626" s="90">
        <v>132.05000000000001</v>
      </c>
    </row>
    <row r="3627" spans="1:4">
      <c r="A3627" s="90">
        <v>89794</v>
      </c>
      <c r="B3627" s="157" t="s">
        <v>22249</v>
      </c>
      <c r="C3627" s="91" t="s">
        <v>243</v>
      </c>
      <c r="D3627" s="90">
        <v>10.24</v>
      </c>
    </row>
    <row r="3628" spans="1:4">
      <c r="A3628" s="90">
        <v>89795</v>
      </c>
      <c r="B3628" s="157" t="s">
        <v>3199</v>
      </c>
      <c r="C3628" s="91" t="s">
        <v>243</v>
      </c>
      <c r="D3628" s="90">
        <v>21.41</v>
      </c>
    </row>
    <row r="3629" spans="1:4">
      <c r="A3629" s="90">
        <v>89796</v>
      </c>
      <c r="B3629" s="157" t="s">
        <v>3200</v>
      </c>
      <c r="C3629" s="91" t="s">
        <v>243</v>
      </c>
      <c r="D3629" s="90">
        <v>24.91</v>
      </c>
    </row>
    <row r="3630" spans="1:4">
      <c r="A3630" s="90">
        <v>89797</v>
      </c>
      <c r="B3630" s="157" t="s">
        <v>3201</v>
      </c>
      <c r="C3630" s="91" t="s">
        <v>243</v>
      </c>
      <c r="D3630" s="90">
        <v>28.11</v>
      </c>
    </row>
    <row r="3631" spans="1:4">
      <c r="A3631" s="90">
        <v>89801</v>
      </c>
      <c r="B3631" s="157" t="s">
        <v>3202</v>
      </c>
      <c r="C3631" s="91" t="s">
        <v>243</v>
      </c>
      <c r="D3631" s="90">
        <v>4.08</v>
      </c>
    </row>
    <row r="3632" spans="1:4">
      <c r="A3632" s="90">
        <v>89802</v>
      </c>
      <c r="B3632" s="157" t="s">
        <v>3203</v>
      </c>
      <c r="C3632" s="91" t="s">
        <v>243</v>
      </c>
      <c r="D3632" s="90">
        <v>4.43</v>
      </c>
    </row>
    <row r="3633" spans="1:4">
      <c r="A3633" s="90">
        <v>89803</v>
      </c>
      <c r="B3633" s="157" t="s">
        <v>3204</v>
      </c>
      <c r="C3633" s="91" t="s">
        <v>243</v>
      </c>
      <c r="D3633" s="90">
        <v>8.19</v>
      </c>
    </row>
    <row r="3634" spans="1:4">
      <c r="A3634" s="90">
        <v>89804</v>
      </c>
      <c r="B3634" s="157" t="s">
        <v>3205</v>
      </c>
      <c r="C3634" s="91" t="s">
        <v>243</v>
      </c>
      <c r="D3634" s="90">
        <v>8.76</v>
      </c>
    </row>
    <row r="3635" spans="1:4">
      <c r="A3635" s="90">
        <v>89805</v>
      </c>
      <c r="B3635" s="157" t="s">
        <v>3206</v>
      </c>
      <c r="C3635" s="91" t="s">
        <v>243</v>
      </c>
      <c r="D3635" s="90">
        <v>8.25</v>
      </c>
    </row>
    <row r="3636" spans="1:4">
      <c r="A3636" s="90">
        <v>89806</v>
      </c>
      <c r="B3636" s="157" t="s">
        <v>3207</v>
      </c>
      <c r="C3636" s="91" t="s">
        <v>243</v>
      </c>
      <c r="D3636" s="90">
        <v>8.74</v>
      </c>
    </row>
    <row r="3637" spans="1:4">
      <c r="A3637" s="90">
        <v>89807</v>
      </c>
      <c r="B3637" s="157" t="s">
        <v>3208</v>
      </c>
      <c r="C3637" s="91" t="s">
        <v>243</v>
      </c>
      <c r="D3637" s="90">
        <v>15.37</v>
      </c>
    </row>
    <row r="3638" spans="1:4">
      <c r="A3638" s="90">
        <v>89808</v>
      </c>
      <c r="B3638" s="157" t="s">
        <v>3209</v>
      </c>
      <c r="C3638" s="91" t="s">
        <v>243</v>
      </c>
      <c r="D3638" s="90">
        <v>22.51</v>
      </c>
    </row>
    <row r="3639" spans="1:4">
      <c r="A3639" s="90">
        <v>89809</v>
      </c>
      <c r="B3639" s="157" t="s">
        <v>3210</v>
      </c>
      <c r="C3639" s="91" t="s">
        <v>243</v>
      </c>
      <c r="D3639" s="90">
        <v>11.18</v>
      </c>
    </row>
    <row r="3640" spans="1:4">
      <c r="A3640" s="90">
        <v>89810</v>
      </c>
      <c r="B3640" s="157" t="s">
        <v>3211</v>
      </c>
      <c r="C3640" s="91" t="s">
        <v>243</v>
      </c>
      <c r="D3640" s="90">
        <v>11.15</v>
      </c>
    </row>
    <row r="3641" spans="1:4">
      <c r="A3641" s="90">
        <v>89811</v>
      </c>
      <c r="B3641" s="157" t="s">
        <v>3212</v>
      </c>
      <c r="C3641" s="91" t="s">
        <v>243</v>
      </c>
      <c r="D3641" s="90">
        <v>18.920000000000002</v>
      </c>
    </row>
    <row r="3642" spans="1:4">
      <c r="A3642" s="90">
        <v>89812</v>
      </c>
      <c r="B3642" s="157" t="s">
        <v>3213</v>
      </c>
      <c r="C3642" s="91" t="s">
        <v>243</v>
      </c>
      <c r="D3642" s="90">
        <v>32.67</v>
      </c>
    </row>
    <row r="3643" spans="1:4">
      <c r="A3643" s="90">
        <v>89813</v>
      </c>
      <c r="B3643" s="157" t="s">
        <v>3214</v>
      </c>
      <c r="C3643" s="91" t="s">
        <v>243</v>
      </c>
      <c r="D3643" s="90">
        <v>3.97</v>
      </c>
    </row>
    <row r="3644" spans="1:4">
      <c r="A3644" s="90">
        <v>89814</v>
      </c>
      <c r="B3644" s="157" t="s">
        <v>3215</v>
      </c>
      <c r="C3644" s="91" t="s">
        <v>243</v>
      </c>
      <c r="D3644" s="90">
        <v>8.14</v>
      </c>
    </row>
    <row r="3645" spans="1:4">
      <c r="A3645" s="90">
        <v>89815</v>
      </c>
      <c r="B3645" s="157" t="s">
        <v>22250</v>
      </c>
      <c r="C3645" s="91" t="s">
        <v>243</v>
      </c>
      <c r="D3645" s="90">
        <v>17.36</v>
      </c>
    </row>
    <row r="3646" spans="1:4">
      <c r="A3646" s="90">
        <v>89816</v>
      </c>
      <c r="B3646" s="157" t="s">
        <v>22251</v>
      </c>
      <c r="C3646" s="91" t="s">
        <v>243</v>
      </c>
      <c r="D3646" s="90">
        <v>25</v>
      </c>
    </row>
    <row r="3647" spans="1:4">
      <c r="A3647" s="90">
        <v>89817</v>
      </c>
      <c r="B3647" s="157" t="s">
        <v>3216</v>
      </c>
      <c r="C3647" s="91" t="s">
        <v>243</v>
      </c>
      <c r="D3647" s="90">
        <v>7</v>
      </c>
    </row>
    <row r="3648" spans="1:4">
      <c r="A3648" s="90">
        <v>89818</v>
      </c>
      <c r="B3648" s="157" t="s">
        <v>22252</v>
      </c>
      <c r="C3648" s="91" t="s">
        <v>243</v>
      </c>
      <c r="D3648" s="90">
        <v>100.57</v>
      </c>
    </row>
    <row r="3649" spans="1:4">
      <c r="A3649" s="90">
        <v>89819</v>
      </c>
      <c r="B3649" s="157" t="s">
        <v>3217</v>
      </c>
      <c r="C3649" s="91" t="s">
        <v>243</v>
      </c>
      <c r="D3649" s="90">
        <v>10.220000000000001</v>
      </c>
    </row>
    <row r="3650" spans="1:4">
      <c r="A3650" s="90">
        <v>89820</v>
      </c>
      <c r="B3650" s="157" t="s">
        <v>22253</v>
      </c>
      <c r="C3650" s="91" t="s">
        <v>243</v>
      </c>
      <c r="D3650" s="90">
        <v>18.89</v>
      </c>
    </row>
    <row r="3651" spans="1:4">
      <c r="A3651" s="90">
        <v>89821</v>
      </c>
      <c r="B3651" s="157" t="s">
        <v>3218</v>
      </c>
      <c r="C3651" s="91" t="s">
        <v>243</v>
      </c>
      <c r="D3651" s="90">
        <v>8.76</v>
      </c>
    </row>
    <row r="3652" spans="1:4">
      <c r="A3652" s="90">
        <v>89822</v>
      </c>
      <c r="B3652" s="157" t="s">
        <v>22254</v>
      </c>
      <c r="C3652" s="91" t="s">
        <v>243</v>
      </c>
      <c r="D3652" s="90">
        <v>13.47</v>
      </c>
    </row>
    <row r="3653" spans="1:4">
      <c r="A3653" s="90">
        <v>89823</v>
      </c>
      <c r="B3653" s="157" t="s">
        <v>3219</v>
      </c>
      <c r="C3653" s="91" t="s">
        <v>243</v>
      </c>
      <c r="D3653" s="90">
        <v>14.73</v>
      </c>
    </row>
    <row r="3654" spans="1:4">
      <c r="A3654" s="90">
        <v>89824</v>
      </c>
      <c r="B3654" s="157" t="s">
        <v>22255</v>
      </c>
      <c r="C3654" s="91" t="s">
        <v>243</v>
      </c>
      <c r="D3654" s="90">
        <v>23.62</v>
      </c>
    </row>
    <row r="3655" spans="1:4">
      <c r="A3655" s="90">
        <v>89825</v>
      </c>
      <c r="B3655" s="157" t="s">
        <v>3220</v>
      </c>
      <c r="C3655" s="91" t="s">
        <v>243</v>
      </c>
      <c r="D3655" s="90">
        <v>8.6999999999999993</v>
      </c>
    </row>
    <row r="3656" spans="1:4">
      <c r="A3656" s="90">
        <v>89826</v>
      </c>
      <c r="B3656" s="157" t="s">
        <v>22256</v>
      </c>
      <c r="C3656" s="91" t="s">
        <v>243</v>
      </c>
      <c r="D3656" s="90">
        <v>102.65</v>
      </c>
    </row>
    <row r="3657" spans="1:4">
      <c r="A3657" s="90">
        <v>89827</v>
      </c>
      <c r="B3657" s="157" t="s">
        <v>3221</v>
      </c>
      <c r="C3657" s="91" t="s">
        <v>243</v>
      </c>
      <c r="D3657" s="90">
        <v>9.69</v>
      </c>
    </row>
    <row r="3658" spans="1:4">
      <c r="A3658" s="90">
        <v>89828</v>
      </c>
      <c r="B3658" s="157" t="s">
        <v>22257</v>
      </c>
      <c r="C3658" s="91" t="s">
        <v>243</v>
      </c>
      <c r="D3658" s="90">
        <v>36.15</v>
      </c>
    </row>
    <row r="3659" spans="1:4">
      <c r="A3659" s="90">
        <v>89829</v>
      </c>
      <c r="B3659" s="157" t="s">
        <v>3222</v>
      </c>
      <c r="C3659" s="91" t="s">
        <v>243</v>
      </c>
      <c r="D3659" s="90">
        <v>15.51</v>
      </c>
    </row>
    <row r="3660" spans="1:4">
      <c r="A3660" s="90">
        <v>89830</v>
      </c>
      <c r="B3660" s="157" t="s">
        <v>3223</v>
      </c>
      <c r="C3660" s="91" t="s">
        <v>243</v>
      </c>
      <c r="D3660" s="90">
        <v>16.87</v>
      </c>
    </row>
    <row r="3661" spans="1:4">
      <c r="A3661" s="90">
        <v>89831</v>
      </c>
      <c r="B3661" s="157" t="s">
        <v>22258</v>
      </c>
      <c r="C3661" s="91" t="s">
        <v>243</v>
      </c>
      <c r="D3661" s="90">
        <v>122.8</v>
      </c>
    </row>
    <row r="3662" spans="1:4">
      <c r="A3662" s="90">
        <v>89832</v>
      </c>
      <c r="B3662" s="157" t="s">
        <v>3224</v>
      </c>
      <c r="C3662" s="91" t="s">
        <v>243</v>
      </c>
      <c r="D3662" s="90">
        <v>24.77</v>
      </c>
    </row>
    <row r="3663" spans="1:4">
      <c r="A3663" s="90">
        <v>89833</v>
      </c>
      <c r="B3663" s="157" t="s">
        <v>3225</v>
      </c>
      <c r="C3663" s="91" t="s">
        <v>243</v>
      </c>
      <c r="D3663" s="90">
        <v>19.399999999999999</v>
      </c>
    </row>
    <row r="3664" spans="1:4">
      <c r="A3664" s="90">
        <v>89834</v>
      </c>
      <c r="B3664" s="157" t="s">
        <v>3226</v>
      </c>
      <c r="C3664" s="91" t="s">
        <v>243</v>
      </c>
      <c r="D3664" s="90">
        <v>22.6</v>
      </c>
    </row>
    <row r="3665" spans="1:4">
      <c r="A3665" s="90">
        <v>89835</v>
      </c>
      <c r="B3665" s="157" t="s">
        <v>22259</v>
      </c>
      <c r="C3665" s="91" t="s">
        <v>243</v>
      </c>
      <c r="D3665" s="90">
        <v>24.33</v>
      </c>
    </row>
    <row r="3666" spans="1:4">
      <c r="A3666" s="90">
        <v>89836</v>
      </c>
      <c r="B3666" s="157" t="s">
        <v>22260</v>
      </c>
      <c r="C3666" s="91" t="s">
        <v>243</v>
      </c>
      <c r="D3666" s="90">
        <v>165.98</v>
      </c>
    </row>
    <row r="3667" spans="1:4">
      <c r="A3667" s="90">
        <v>89837</v>
      </c>
      <c r="B3667" s="157" t="s">
        <v>22261</v>
      </c>
      <c r="C3667" s="91" t="s">
        <v>243</v>
      </c>
      <c r="D3667" s="90">
        <v>82.46</v>
      </c>
    </row>
    <row r="3668" spans="1:4">
      <c r="A3668" s="90">
        <v>89838</v>
      </c>
      <c r="B3668" s="157" t="s">
        <v>22262</v>
      </c>
      <c r="C3668" s="91" t="s">
        <v>243</v>
      </c>
      <c r="D3668" s="90">
        <v>90.07</v>
      </c>
    </row>
    <row r="3669" spans="1:4">
      <c r="A3669" s="90">
        <v>89839</v>
      </c>
      <c r="B3669" s="157" t="s">
        <v>22263</v>
      </c>
      <c r="C3669" s="91" t="s">
        <v>243</v>
      </c>
      <c r="D3669" s="90">
        <v>119.39</v>
      </c>
    </row>
    <row r="3670" spans="1:4">
      <c r="A3670" s="90">
        <v>89840</v>
      </c>
      <c r="B3670" s="157" t="s">
        <v>22264</v>
      </c>
      <c r="C3670" s="91" t="s">
        <v>243</v>
      </c>
      <c r="D3670" s="90">
        <v>103.28</v>
      </c>
    </row>
    <row r="3671" spans="1:4">
      <c r="A3671" s="90">
        <v>89841</v>
      </c>
      <c r="B3671" s="157" t="s">
        <v>22265</v>
      </c>
      <c r="C3671" s="91" t="s">
        <v>243</v>
      </c>
      <c r="D3671" s="90">
        <v>175.08</v>
      </c>
    </row>
    <row r="3672" spans="1:4">
      <c r="A3672" s="90">
        <v>89842</v>
      </c>
      <c r="B3672" s="157" t="s">
        <v>22266</v>
      </c>
      <c r="C3672" s="91" t="s">
        <v>243</v>
      </c>
      <c r="D3672" s="90">
        <v>28.03</v>
      </c>
    </row>
    <row r="3673" spans="1:4">
      <c r="A3673" s="90">
        <v>89844</v>
      </c>
      <c r="B3673" s="157" t="s">
        <v>22267</v>
      </c>
      <c r="C3673" s="91" t="s">
        <v>243</v>
      </c>
      <c r="D3673" s="90">
        <v>35.729999999999997</v>
      </c>
    </row>
    <row r="3674" spans="1:4">
      <c r="A3674" s="90">
        <v>89845</v>
      </c>
      <c r="B3674" s="157" t="s">
        <v>22268</v>
      </c>
      <c r="C3674" s="91" t="s">
        <v>243</v>
      </c>
      <c r="D3674" s="90">
        <v>55.61</v>
      </c>
    </row>
    <row r="3675" spans="1:4">
      <c r="A3675" s="90">
        <v>89846</v>
      </c>
      <c r="B3675" s="157" t="s">
        <v>22269</v>
      </c>
      <c r="C3675" s="91" t="s">
        <v>243</v>
      </c>
      <c r="D3675" s="90">
        <v>125.53</v>
      </c>
    </row>
    <row r="3676" spans="1:4">
      <c r="A3676" s="90">
        <v>89847</v>
      </c>
      <c r="B3676" s="157" t="s">
        <v>22270</v>
      </c>
      <c r="C3676" s="91" t="s">
        <v>243</v>
      </c>
      <c r="D3676" s="90">
        <v>153.83000000000001</v>
      </c>
    </row>
    <row r="3677" spans="1:4">
      <c r="A3677" s="90">
        <v>89850</v>
      </c>
      <c r="B3677" s="157" t="s">
        <v>3227</v>
      </c>
      <c r="C3677" s="91" t="s">
        <v>243</v>
      </c>
      <c r="D3677" s="90">
        <v>15.06</v>
      </c>
    </row>
    <row r="3678" spans="1:4">
      <c r="A3678" s="90">
        <v>89851</v>
      </c>
      <c r="B3678" s="157" t="s">
        <v>3228</v>
      </c>
      <c r="C3678" s="91" t="s">
        <v>243</v>
      </c>
      <c r="D3678" s="90">
        <v>15.03</v>
      </c>
    </row>
    <row r="3679" spans="1:4">
      <c r="A3679" s="90">
        <v>89852</v>
      </c>
      <c r="B3679" s="157" t="s">
        <v>3229</v>
      </c>
      <c r="C3679" s="91" t="s">
        <v>243</v>
      </c>
      <c r="D3679" s="90">
        <v>22.8</v>
      </c>
    </row>
    <row r="3680" spans="1:4">
      <c r="A3680" s="90">
        <v>89853</v>
      </c>
      <c r="B3680" s="157" t="s">
        <v>3230</v>
      </c>
      <c r="C3680" s="91" t="s">
        <v>243</v>
      </c>
      <c r="D3680" s="90">
        <v>36.549999999999997</v>
      </c>
    </row>
    <row r="3681" spans="1:4">
      <c r="A3681" s="90">
        <v>89854</v>
      </c>
      <c r="B3681" s="157" t="s">
        <v>3231</v>
      </c>
      <c r="C3681" s="91" t="s">
        <v>243</v>
      </c>
      <c r="D3681" s="90">
        <v>47.5</v>
      </c>
    </row>
    <row r="3682" spans="1:4">
      <c r="A3682" s="90">
        <v>89855</v>
      </c>
      <c r="B3682" s="157" t="s">
        <v>3232</v>
      </c>
      <c r="C3682" s="91" t="s">
        <v>243</v>
      </c>
      <c r="D3682" s="90">
        <v>50.27</v>
      </c>
    </row>
    <row r="3683" spans="1:4">
      <c r="A3683" s="90">
        <v>89856</v>
      </c>
      <c r="B3683" s="157" t="s">
        <v>3233</v>
      </c>
      <c r="C3683" s="91" t="s">
        <v>243</v>
      </c>
      <c r="D3683" s="90">
        <v>11.35</v>
      </c>
    </row>
    <row r="3684" spans="1:4">
      <c r="A3684" s="90">
        <v>89857</v>
      </c>
      <c r="B3684" s="157" t="s">
        <v>3234</v>
      </c>
      <c r="C3684" s="91" t="s">
        <v>243</v>
      </c>
      <c r="D3684" s="90">
        <v>17.32</v>
      </c>
    </row>
    <row r="3685" spans="1:4">
      <c r="A3685" s="90">
        <v>89859</v>
      </c>
      <c r="B3685" s="157" t="s">
        <v>3235</v>
      </c>
      <c r="C3685" s="91" t="s">
        <v>243</v>
      </c>
      <c r="D3685" s="90">
        <v>46</v>
      </c>
    </row>
    <row r="3686" spans="1:4">
      <c r="A3686" s="90">
        <v>89860</v>
      </c>
      <c r="B3686" s="157" t="s">
        <v>3236</v>
      </c>
      <c r="C3686" s="91" t="s">
        <v>243</v>
      </c>
      <c r="D3686" s="90">
        <v>24.58</v>
      </c>
    </row>
    <row r="3687" spans="1:4">
      <c r="A3687" s="90">
        <v>89861</v>
      </c>
      <c r="B3687" s="157" t="s">
        <v>3237</v>
      </c>
      <c r="C3687" s="91" t="s">
        <v>243</v>
      </c>
      <c r="D3687" s="90">
        <v>27.78</v>
      </c>
    </row>
    <row r="3688" spans="1:4">
      <c r="A3688" s="90">
        <v>89862</v>
      </c>
      <c r="B3688" s="157" t="s">
        <v>3238</v>
      </c>
      <c r="C3688" s="91" t="s">
        <v>243</v>
      </c>
      <c r="D3688" s="90">
        <v>51.95</v>
      </c>
    </row>
    <row r="3689" spans="1:4">
      <c r="A3689" s="90">
        <v>89863</v>
      </c>
      <c r="B3689" s="157" t="s">
        <v>3239</v>
      </c>
      <c r="C3689" s="91" t="s">
        <v>243</v>
      </c>
      <c r="D3689" s="90">
        <v>105.45</v>
      </c>
    </row>
    <row r="3690" spans="1:4">
      <c r="A3690" s="90">
        <v>89866</v>
      </c>
      <c r="B3690" s="157" t="s">
        <v>3240</v>
      </c>
      <c r="C3690" s="91" t="s">
        <v>243</v>
      </c>
      <c r="D3690" s="90">
        <v>3.34</v>
      </c>
    </row>
    <row r="3691" spans="1:4">
      <c r="A3691" s="90">
        <v>89867</v>
      </c>
      <c r="B3691" s="157" t="s">
        <v>3241</v>
      </c>
      <c r="C3691" s="91" t="s">
        <v>243</v>
      </c>
      <c r="D3691" s="90">
        <v>3.85</v>
      </c>
    </row>
    <row r="3692" spans="1:4">
      <c r="A3692" s="90">
        <v>89868</v>
      </c>
      <c r="B3692" s="157" t="s">
        <v>3242</v>
      </c>
      <c r="C3692" s="91" t="s">
        <v>243</v>
      </c>
      <c r="D3692" s="90">
        <v>2.4</v>
      </c>
    </row>
    <row r="3693" spans="1:4">
      <c r="A3693" s="90">
        <v>89869</v>
      </c>
      <c r="B3693" s="157" t="s">
        <v>3243</v>
      </c>
      <c r="C3693" s="91" t="s">
        <v>243</v>
      </c>
      <c r="D3693" s="90">
        <v>5.18</v>
      </c>
    </row>
    <row r="3694" spans="1:4">
      <c r="A3694" s="90">
        <v>89979</v>
      </c>
      <c r="B3694" s="157" t="s">
        <v>3244</v>
      </c>
      <c r="C3694" s="91" t="s">
        <v>243</v>
      </c>
      <c r="D3694" s="90">
        <v>16.940000000000001</v>
      </c>
    </row>
    <row r="3695" spans="1:4">
      <c r="A3695" s="90">
        <v>89980</v>
      </c>
      <c r="B3695" s="157" t="s">
        <v>22271</v>
      </c>
      <c r="C3695" s="91" t="s">
        <v>243</v>
      </c>
      <c r="D3695" s="90">
        <v>6.37</v>
      </c>
    </row>
    <row r="3696" spans="1:4">
      <c r="A3696" s="90">
        <v>89981</v>
      </c>
      <c r="B3696" s="157" t="s">
        <v>3245</v>
      </c>
      <c r="C3696" s="91" t="s">
        <v>243</v>
      </c>
      <c r="D3696" s="90">
        <v>14.59</v>
      </c>
    </row>
    <row r="3697" spans="1:4">
      <c r="A3697" s="90">
        <v>90373</v>
      </c>
      <c r="B3697" s="157" t="s">
        <v>22272</v>
      </c>
      <c r="C3697" s="91" t="s">
        <v>243</v>
      </c>
      <c r="D3697" s="90">
        <v>9.57</v>
      </c>
    </row>
    <row r="3698" spans="1:4">
      <c r="A3698" s="90">
        <v>90374</v>
      </c>
      <c r="B3698" s="157" t="s">
        <v>22273</v>
      </c>
      <c r="C3698" s="91" t="s">
        <v>243</v>
      </c>
      <c r="D3698" s="90">
        <v>14.78</v>
      </c>
    </row>
    <row r="3699" spans="1:4">
      <c r="A3699" s="90">
        <v>90375</v>
      </c>
      <c r="B3699" s="157" t="s">
        <v>3246</v>
      </c>
      <c r="C3699" s="91" t="s">
        <v>243</v>
      </c>
      <c r="D3699" s="90">
        <v>5.99</v>
      </c>
    </row>
    <row r="3700" spans="1:4">
      <c r="A3700" s="90">
        <v>92287</v>
      </c>
      <c r="B3700" s="157" t="s">
        <v>23271</v>
      </c>
      <c r="C3700" s="91" t="s">
        <v>243</v>
      </c>
      <c r="D3700" s="90">
        <v>10.1</v>
      </c>
    </row>
    <row r="3701" spans="1:4">
      <c r="A3701" s="90">
        <v>92288</v>
      </c>
      <c r="B3701" s="157" t="s">
        <v>23272</v>
      </c>
      <c r="C3701" s="91" t="s">
        <v>243</v>
      </c>
      <c r="D3701" s="90">
        <v>15.33</v>
      </c>
    </row>
    <row r="3702" spans="1:4">
      <c r="A3702" s="90">
        <v>92289</v>
      </c>
      <c r="B3702" s="157" t="s">
        <v>23273</v>
      </c>
      <c r="C3702" s="91" t="s">
        <v>243</v>
      </c>
      <c r="D3702" s="90">
        <v>26.37</v>
      </c>
    </row>
    <row r="3703" spans="1:4">
      <c r="A3703" s="90">
        <v>92290</v>
      </c>
      <c r="B3703" s="157" t="s">
        <v>23274</v>
      </c>
      <c r="C3703" s="91" t="s">
        <v>243</v>
      </c>
      <c r="D3703" s="90">
        <v>39.71</v>
      </c>
    </row>
    <row r="3704" spans="1:4">
      <c r="A3704" s="90">
        <v>92291</v>
      </c>
      <c r="B3704" s="157" t="s">
        <v>23275</v>
      </c>
      <c r="C3704" s="91" t="s">
        <v>243</v>
      </c>
      <c r="D3704" s="90">
        <v>60.44</v>
      </c>
    </row>
    <row r="3705" spans="1:4">
      <c r="A3705" s="90">
        <v>92292</v>
      </c>
      <c r="B3705" s="157" t="s">
        <v>23276</v>
      </c>
      <c r="C3705" s="91" t="s">
        <v>243</v>
      </c>
      <c r="D3705" s="90">
        <v>186</v>
      </c>
    </row>
    <row r="3706" spans="1:4">
      <c r="A3706" s="90">
        <v>92293</v>
      </c>
      <c r="B3706" s="157" t="s">
        <v>23277</v>
      </c>
      <c r="C3706" s="91" t="s">
        <v>243</v>
      </c>
      <c r="D3706" s="90">
        <v>5.88</v>
      </c>
    </row>
    <row r="3707" spans="1:4">
      <c r="A3707" s="90">
        <v>92294</v>
      </c>
      <c r="B3707" s="157" t="s">
        <v>23278</v>
      </c>
      <c r="C3707" s="91" t="s">
        <v>243</v>
      </c>
      <c r="D3707" s="90">
        <v>9.4499999999999993</v>
      </c>
    </row>
    <row r="3708" spans="1:4">
      <c r="A3708" s="90">
        <v>92295</v>
      </c>
      <c r="B3708" s="157" t="s">
        <v>23279</v>
      </c>
      <c r="C3708" s="91" t="s">
        <v>243</v>
      </c>
      <c r="D3708" s="90">
        <v>17.18</v>
      </c>
    </row>
    <row r="3709" spans="1:4">
      <c r="A3709" s="90">
        <v>92296</v>
      </c>
      <c r="B3709" s="157" t="s">
        <v>23280</v>
      </c>
      <c r="C3709" s="91" t="s">
        <v>243</v>
      </c>
      <c r="D3709" s="90">
        <v>22.78</v>
      </c>
    </row>
    <row r="3710" spans="1:4">
      <c r="A3710" s="90">
        <v>92297</v>
      </c>
      <c r="B3710" s="157" t="s">
        <v>23281</v>
      </c>
      <c r="C3710" s="91" t="s">
        <v>243</v>
      </c>
      <c r="D3710" s="90">
        <v>34.950000000000003</v>
      </c>
    </row>
    <row r="3711" spans="1:4">
      <c r="A3711" s="90">
        <v>92298</v>
      </c>
      <c r="B3711" s="157" t="s">
        <v>23282</v>
      </c>
      <c r="C3711" s="91" t="s">
        <v>243</v>
      </c>
      <c r="D3711" s="90">
        <v>96.55</v>
      </c>
    </row>
    <row r="3712" spans="1:4">
      <c r="A3712" s="90">
        <v>92299</v>
      </c>
      <c r="B3712" s="157" t="s">
        <v>23283</v>
      </c>
      <c r="C3712" s="91" t="s">
        <v>243</v>
      </c>
      <c r="D3712" s="90">
        <v>13.32</v>
      </c>
    </row>
    <row r="3713" spans="1:4">
      <c r="A3713" s="90">
        <v>92300</v>
      </c>
      <c r="B3713" s="157" t="s">
        <v>23284</v>
      </c>
      <c r="C3713" s="91" t="s">
        <v>243</v>
      </c>
      <c r="D3713" s="90">
        <v>19.57</v>
      </c>
    </row>
    <row r="3714" spans="1:4">
      <c r="A3714" s="90">
        <v>92301</v>
      </c>
      <c r="B3714" s="157" t="s">
        <v>23285</v>
      </c>
      <c r="C3714" s="91" t="s">
        <v>243</v>
      </c>
      <c r="D3714" s="90">
        <v>37.450000000000003</v>
      </c>
    </row>
    <row r="3715" spans="1:4">
      <c r="A3715" s="90">
        <v>92302</v>
      </c>
      <c r="B3715" s="157" t="s">
        <v>23286</v>
      </c>
      <c r="C3715" s="91" t="s">
        <v>243</v>
      </c>
      <c r="D3715" s="90">
        <v>49.35</v>
      </c>
    </row>
    <row r="3716" spans="1:4">
      <c r="A3716" s="90">
        <v>92303</v>
      </c>
      <c r="B3716" s="157" t="s">
        <v>23287</v>
      </c>
      <c r="C3716" s="91" t="s">
        <v>243</v>
      </c>
      <c r="D3716" s="90">
        <v>89.41</v>
      </c>
    </row>
    <row r="3717" spans="1:4">
      <c r="A3717" s="90">
        <v>92304</v>
      </c>
      <c r="B3717" s="157" t="s">
        <v>23288</v>
      </c>
      <c r="C3717" s="91" t="s">
        <v>243</v>
      </c>
      <c r="D3717" s="90">
        <v>229.73</v>
      </c>
    </row>
    <row r="3718" spans="1:4">
      <c r="A3718" s="90">
        <v>92311</v>
      </c>
      <c r="B3718" s="157" t="s">
        <v>23289</v>
      </c>
      <c r="C3718" s="91" t="s">
        <v>243</v>
      </c>
      <c r="D3718" s="90">
        <v>7.69</v>
      </c>
    </row>
    <row r="3719" spans="1:4">
      <c r="A3719" s="90">
        <v>92312</v>
      </c>
      <c r="B3719" s="157" t="s">
        <v>23290</v>
      </c>
      <c r="C3719" s="91" t="s">
        <v>243</v>
      </c>
      <c r="D3719" s="90">
        <v>12.11</v>
      </c>
    </row>
    <row r="3720" spans="1:4">
      <c r="A3720" s="90">
        <v>92313</v>
      </c>
      <c r="B3720" s="157" t="s">
        <v>23291</v>
      </c>
      <c r="C3720" s="91" t="s">
        <v>243</v>
      </c>
      <c r="D3720" s="90">
        <v>17.34</v>
      </c>
    </row>
    <row r="3721" spans="1:4">
      <c r="A3721" s="90">
        <v>92314</v>
      </c>
      <c r="B3721" s="157" t="s">
        <v>23292</v>
      </c>
      <c r="C3721" s="91" t="s">
        <v>243</v>
      </c>
      <c r="D3721" s="90">
        <v>5.01</v>
      </c>
    </row>
    <row r="3722" spans="1:4">
      <c r="A3722" s="90">
        <v>92315</v>
      </c>
      <c r="B3722" s="157" t="s">
        <v>23293</v>
      </c>
      <c r="C3722" s="91" t="s">
        <v>243</v>
      </c>
      <c r="D3722" s="90">
        <v>7.25</v>
      </c>
    </row>
    <row r="3723" spans="1:4">
      <c r="A3723" s="90">
        <v>92316</v>
      </c>
      <c r="B3723" s="157" t="s">
        <v>23294</v>
      </c>
      <c r="C3723" s="91" t="s">
        <v>243</v>
      </c>
      <c r="D3723" s="90">
        <v>10.82</v>
      </c>
    </row>
    <row r="3724" spans="1:4">
      <c r="A3724" s="90">
        <v>92317</v>
      </c>
      <c r="B3724" s="157" t="s">
        <v>23295</v>
      </c>
      <c r="C3724" s="91" t="s">
        <v>243</v>
      </c>
      <c r="D3724" s="90">
        <v>10.44</v>
      </c>
    </row>
    <row r="3725" spans="1:4">
      <c r="A3725" s="90">
        <v>92318</v>
      </c>
      <c r="B3725" s="157" t="s">
        <v>23296</v>
      </c>
      <c r="C3725" s="91" t="s">
        <v>243</v>
      </c>
      <c r="D3725" s="90">
        <v>16.04</v>
      </c>
    </row>
    <row r="3726" spans="1:4">
      <c r="A3726" s="90">
        <v>92319</v>
      </c>
      <c r="B3726" s="157" t="s">
        <v>23297</v>
      </c>
      <c r="C3726" s="91" t="s">
        <v>243</v>
      </c>
      <c r="D3726" s="90">
        <v>22.27</v>
      </c>
    </row>
    <row r="3727" spans="1:4">
      <c r="A3727" s="90">
        <v>92326</v>
      </c>
      <c r="B3727" s="157" t="s">
        <v>23298</v>
      </c>
      <c r="C3727" s="91" t="s">
        <v>243</v>
      </c>
      <c r="D3727" s="90">
        <v>8.8699999999999992</v>
      </c>
    </row>
    <row r="3728" spans="1:4">
      <c r="A3728" s="90">
        <v>92327</v>
      </c>
      <c r="B3728" s="157" t="s">
        <v>23299</v>
      </c>
      <c r="C3728" s="91" t="s">
        <v>243</v>
      </c>
      <c r="D3728" s="90">
        <v>13.99</v>
      </c>
    </row>
    <row r="3729" spans="1:4">
      <c r="A3729" s="90">
        <v>92328</v>
      </c>
      <c r="B3729" s="157" t="s">
        <v>23300</v>
      </c>
      <c r="C3729" s="91" t="s">
        <v>243</v>
      </c>
      <c r="D3729" s="90">
        <v>20.67</v>
      </c>
    </row>
    <row r="3730" spans="1:4">
      <c r="A3730" s="90">
        <v>92329</v>
      </c>
      <c r="B3730" s="157" t="s">
        <v>23301</v>
      </c>
      <c r="C3730" s="91" t="s">
        <v>243</v>
      </c>
      <c r="D3730" s="90">
        <v>5.15</v>
      </c>
    </row>
    <row r="3731" spans="1:4">
      <c r="A3731" s="90">
        <v>92330</v>
      </c>
      <c r="B3731" s="157" t="s">
        <v>23302</v>
      </c>
      <c r="C3731" s="91" t="s">
        <v>243</v>
      </c>
      <c r="D3731" s="90">
        <v>8.48</v>
      </c>
    </row>
    <row r="3732" spans="1:4">
      <c r="A3732" s="90">
        <v>92331</v>
      </c>
      <c r="B3732" s="157" t="s">
        <v>23303</v>
      </c>
      <c r="C3732" s="91" t="s">
        <v>243</v>
      </c>
      <c r="D3732" s="90">
        <v>13.05</v>
      </c>
    </row>
    <row r="3733" spans="1:4">
      <c r="A3733" s="90">
        <v>92332</v>
      </c>
      <c r="B3733" s="157" t="s">
        <v>23304</v>
      </c>
      <c r="C3733" s="91" t="s">
        <v>243</v>
      </c>
      <c r="D3733" s="90">
        <v>10.64</v>
      </c>
    </row>
    <row r="3734" spans="1:4">
      <c r="A3734" s="90">
        <v>92333</v>
      </c>
      <c r="B3734" s="157" t="s">
        <v>23305</v>
      </c>
      <c r="C3734" s="91" t="s">
        <v>243</v>
      </c>
      <c r="D3734" s="90">
        <v>18.510000000000002</v>
      </c>
    </row>
    <row r="3735" spans="1:4">
      <c r="A3735" s="90">
        <v>92334</v>
      </c>
      <c r="B3735" s="157" t="s">
        <v>23306</v>
      </c>
      <c r="C3735" s="91" t="s">
        <v>243</v>
      </c>
      <c r="D3735" s="90">
        <v>26.7</v>
      </c>
    </row>
    <row r="3736" spans="1:4">
      <c r="A3736" s="90">
        <v>92344</v>
      </c>
      <c r="B3736" s="157" t="s">
        <v>3247</v>
      </c>
      <c r="C3736" s="91" t="s">
        <v>243</v>
      </c>
      <c r="D3736" s="90">
        <v>42.48</v>
      </c>
    </row>
    <row r="3737" spans="1:4">
      <c r="A3737" s="90">
        <v>92345</v>
      </c>
      <c r="B3737" s="157" t="s">
        <v>3248</v>
      </c>
      <c r="C3737" s="91" t="s">
        <v>243</v>
      </c>
      <c r="D3737" s="90">
        <v>42.47</v>
      </c>
    </row>
    <row r="3738" spans="1:4">
      <c r="A3738" s="90">
        <v>92346</v>
      </c>
      <c r="B3738" s="157" t="s">
        <v>3249</v>
      </c>
      <c r="C3738" s="91" t="s">
        <v>243</v>
      </c>
      <c r="D3738" s="90">
        <v>55.66</v>
      </c>
    </row>
    <row r="3739" spans="1:4">
      <c r="A3739" s="90">
        <v>92347</v>
      </c>
      <c r="B3739" s="157" t="s">
        <v>3250</v>
      </c>
      <c r="C3739" s="91" t="s">
        <v>243</v>
      </c>
      <c r="D3739" s="90">
        <v>61.85</v>
      </c>
    </row>
    <row r="3740" spans="1:4">
      <c r="A3740" s="90">
        <v>92348</v>
      </c>
      <c r="B3740" s="157" t="s">
        <v>3251</v>
      </c>
      <c r="C3740" s="91" t="s">
        <v>243</v>
      </c>
      <c r="D3740" s="90">
        <v>77.89</v>
      </c>
    </row>
    <row r="3741" spans="1:4">
      <c r="A3741" s="90">
        <v>92349</v>
      </c>
      <c r="B3741" s="157" t="s">
        <v>3252</v>
      </c>
      <c r="C3741" s="91" t="s">
        <v>243</v>
      </c>
      <c r="D3741" s="90">
        <v>83.4</v>
      </c>
    </row>
    <row r="3742" spans="1:4">
      <c r="A3742" s="90">
        <v>92350</v>
      </c>
      <c r="B3742" s="157" t="s">
        <v>3253</v>
      </c>
      <c r="C3742" s="91" t="s">
        <v>243</v>
      </c>
      <c r="D3742" s="90">
        <v>63.18</v>
      </c>
    </row>
    <row r="3743" spans="1:4">
      <c r="A3743" s="90">
        <v>92351</v>
      </c>
      <c r="B3743" s="157" t="s">
        <v>3254</v>
      </c>
      <c r="C3743" s="91" t="s">
        <v>243</v>
      </c>
      <c r="D3743" s="90">
        <v>61.8</v>
      </c>
    </row>
    <row r="3744" spans="1:4">
      <c r="A3744" s="90">
        <v>92352</v>
      </c>
      <c r="B3744" s="157" t="s">
        <v>3255</v>
      </c>
      <c r="C3744" s="91" t="s">
        <v>243</v>
      </c>
      <c r="D3744" s="90">
        <v>95.36</v>
      </c>
    </row>
    <row r="3745" spans="1:4">
      <c r="A3745" s="90">
        <v>92353</v>
      </c>
      <c r="B3745" s="157" t="s">
        <v>3256</v>
      </c>
      <c r="C3745" s="91" t="s">
        <v>243</v>
      </c>
      <c r="D3745" s="90">
        <v>89.3</v>
      </c>
    </row>
    <row r="3746" spans="1:4">
      <c r="A3746" s="90">
        <v>92354</v>
      </c>
      <c r="B3746" s="157" t="s">
        <v>3257</v>
      </c>
      <c r="C3746" s="91" t="s">
        <v>243</v>
      </c>
      <c r="D3746" s="90">
        <v>126.29</v>
      </c>
    </row>
    <row r="3747" spans="1:4">
      <c r="A3747" s="90">
        <v>92355</v>
      </c>
      <c r="B3747" s="157" t="s">
        <v>3258</v>
      </c>
      <c r="C3747" s="91" t="s">
        <v>243</v>
      </c>
      <c r="D3747" s="90">
        <v>114.61</v>
      </c>
    </row>
    <row r="3748" spans="1:4">
      <c r="A3748" s="90">
        <v>92356</v>
      </c>
      <c r="B3748" s="157" t="s">
        <v>3259</v>
      </c>
      <c r="C3748" s="91" t="s">
        <v>243</v>
      </c>
      <c r="D3748" s="90">
        <v>82.39</v>
      </c>
    </row>
    <row r="3749" spans="1:4">
      <c r="A3749" s="90">
        <v>92357</v>
      </c>
      <c r="B3749" s="157" t="s">
        <v>3260</v>
      </c>
      <c r="C3749" s="91" t="s">
        <v>243</v>
      </c>
      <c r="D3749" s="90">
        <v>122.14</v>
      </c>
    </row>
    <row r="3750" spans="1:4">
      <c r="A3750" s="90">
        <v>92358</v>
      </c>
      <c r="B3750" s="157" t="s">
        <v>3261</v>
      </c>
      <c r="C3750" s="91" t="s">
        <v>243</v>
      </c>
      <c r="D3750" s="90">
        <v>151.69999999999999</v>
      </c>
    </row>
    <row r="3751" spans="1:4">
      <c r="A3751" s="90">
        <v>92369</v>
      </c>
      <c r="B3751" s="157" t="s">
        <v>3262</v>
      </c>
      <c r="C3751" s="91" t="s">
        <v>243</v>
      </c>
      <c r="D3751" s="90">
        <v>23.03</v>
      </c>
    </row>
    <row r="3752" spans="1:4">
      <c r="A3752" s="90">
        <v>92370</v>
      </c>
      <c r="B3752" s="157" t="s">
        <v>3263</v>
      </c>
      <c r="C3752" s="91" t="s">
        <v>243</v>
      </c>
      <c r="D3752" s="90">
        <v>24.15</v>
      </c>
    </row>
    <row r="3753" spans="1:4">
      <c r="A3753" s="90">
        <v>92371</v>
      </c>
      <c r="B3753" s="157" t="s">
        <v>3264</v>
      </c>
      <c r="C3753" s="91" t="s">
        <v>243</v>
      </c>
      <c r="D3753" s="90">
        <v>27.8</v>
      </c>
    </row>
    <row r="3754" spans="1:4">
      <c r="A3754" s="90">
        <v>92372</v>
      </c>
      <c r="B3754" s="157" t="s">
        <v>3265</v>
      </c>
      <c r="C3754" s="91" t="s">
        <v>243</v>
      </c>
      <c r="D3754" s="90">
        <v>28.84</v>
      </c>
    </row>
    <row r="3755" spans="1:4">
      <c r="A3755" s="90">
        <v>92373</v>
      </c>
      <c r="B3755" s="157" t="s">
        <v>3266</v>
      </c>
      <c r="C3755" s="91" t="s">
        <v>243</v>
      </c>
      <c r="D3755" s="90">
        <v>32.81</v>
      </c>
    </row>
    <row r="3756" spans="1:4">
      <c r="A3756" s="90">
        <v>92374</v>
      </c>
      <c r="B3756" s="157" t="s">
        <v>3267</v>
      </c>
      <c r="C3756" s="91" t="s">
        <v>243</v>
      </c>
      <c r="D3756" s="90">
        <v>33.01</v>
      </c>
    </row>
    <row r="3757" spans="1:4">
      <c r="A3757" s="90">
        <v>92375</v>
      </c>
      <c r="B3757" s="157" t="s">
        <v>3268</v>
      </c>
      <c r="C3757" s="91" t="s">
        <v>243</v>
      </c>
      <c r="D3757" s="90">
        <v>42.46</v>
      </c>
    </row>
    <row r="3758" spans="1:4">
      <c r="A3758" s="90">
        <v>92376</v>
      </c>
      <c r="B3758" s="157" t="s">
        <v>3269</v>
      </c>
      <c r="C3758" s="91" t="s">
        <v>243</v>
      </c>
      <c r="D3758" s="90">
        <v>42.45</v>
      </c>
    </row>
    <row r="3759" spans="1:4">
      <c r="A3759" s="90">
        <v>92377</v>
      </c>
      <c r="B3759" s="157" t="s">
        <v>3270</v>
      </c>
      <c r="C3759" s="91" t="s">
        <v>243</v>
      </c>
      <c r="D3759" s="90">
        <v>56.76</v>
      </c>
    </row>
    <row r="3760" spans="1:4">
      <c r="A3760" s="90">
        <v>92378</v>
      </c>
      <c r="B3760" s="157" t="s">
        <v>3271</v>
      </c>
      <c r="C3760" s="91" t="s">
        <v>243</v>
      </c>
      <c r="D3760" s="90">
        <v>62.95</v>
      </c>
    </row>
    <row r="3761" spans="1:4">
      <c r="A3761" s="90">
        <v>92379</v>
      </c>
      <c r="B3761" s="157" t="s">
        <v>3272</v>
      </c>
      <c r="C3761" s="91" t="s">
        <v>243</v>
      </c>
      <c r="D3761" s="90">
        <v>80.150000000000006</v>
      </c>
    </row>
    <row r="3762" spans="1:4">
      <c r="A3762" s="90">
        <v>92380</v>
      </c>
      <c r="B3762" s="157" t="s">
        <v>3273</v>
      </c>
      <c r="C3762" s="91" t="s">
        <v>243</v>
      </c>
      <c r="D3762" s="90">
        <v>85.66</v>
      </c>
    </row>
    <row r="3763" spans="1:4">
      <c r="A3763" s="90">
        <v>92381</v>
      </c>
      <c r="B3763" s="157" t="s">
        <v>3274</v>
      </c>
      <c r="C3763" s="91" t="s">
        <v>243</v>
      </c>
      <c r="D3763" s="90">
        <v>34.86</v>
      </c>
    </row>
    <row r="3764" spans="1:4">
      <c r="A3764" s="90">
        <v>92382</v>
      </c>
      <c r="B3764" s="157" t="s">
        <v>3275</v>
      </c>
      <c r="C3764" s="91" t="s">
        <v>243</v>
      </c>
      <c r="D3764" s="90">
        <v>33.380000000000003</v>
      </c>
    </row>
    <row r="3765" spans="1:4">
      <c r="A3765" s="90">
        <v>92383</v>
      </c>
      <c r="B3765" s="157" t="s">
        <v>3276</v>
      </c>
      <c r="C3765" s="91" t="s">
        <v>243</v>
      </c>
      <c r="D3765" s="90">
        <v>43.81</v>
      </c>
    </row>
    <row r="3766" spans="1:4">
      <c r="A3766" s="90">
        <v>92384</v>
      </c>
      <c r="B3766" s="157" t="s">
        <v>3277</v>
      </c>
      <c r="C3766" s="91" t="s">
        <v>243</v>
      </c>
      <c r="D3766" s="90">
        <v>40.869999999999997</v>
      </c>
    </row>
    <row r="3767" spans="1:4">
      <c r="A3767" s="90">
        <v>92385</v>
      </c>
      <c r="B3767" s="157" t="s">
        <v>3278</v>
      </c>
      <c r="C3767" s="91" t="s">
        <v>243</v>
      </c>
      <c r="D3767" s="90">
        <v>50.18</v>
      </c>
    </row>
    <row r="3768" spans="1:4">
      <c r="A3768" s="90">
        <v>92386</v>
      </c>
      <c r="B3768" s="157" t="s">
        <v>3279</v>
      </c>
      <c r="C3768" s="91" t="s">
        <v>243</v>
      </c>
      <c r="D3768" s="90">
        <v>48.15</v>
      </c>
    </row>
    <row r="3769" spans="1:4">
      <c r="A3769" s="90">
        <v>92387</v>
      </c>
      <c r="B3769" s="157" t="s">
        <v>3280</v>
      </c>
      <c r="C3769" s="91" t="s">
        <v>243</v>
      </c>
      <c r="D3769" s="90">
        <v>63.11</v>
      </c>
    </row>
    <row r="3770" spans="1:4">
      <c r="A3770" s="90">
        <v>92388</v>
      </c>
      <c r="B3770" s="157" t="s">
        <v>3281</v>
      </c>
      <c r="C3770" s="91" t="s">
        <v>243</v>
      </c>
      <c r="D3770" s="90">
        <v>61.73</v>
      </c>
    </row>
    <row r="3771" spans="1:4">
      <c r="A3771" s="90">
        <v>92389</v>
      </c>
      <c r="B3771" s="157" t="s">
        <v>3282</v>
      </c>
      <c r="C3771" s="91" t="s">
        <v>243</v>
      </c>
      <c r="D3771" s="90">
        <v>97.04</v>
      </c>
    </row>
    <row r="3772" spans="1:4">
      <c r="A3772" s="90">
        <v>92390</v>
      </c>
      <c r="B3772" s="157" t="s">
        <v>3283</v>
      </c>
      <c r="C3772" s="91" t="s">
        <v>243</v>
      </c>
      <c r="D3772" s="90">
        <v>90.98</v>
      </c>
    </row>
    <row r="3773" spans="1:4">
      <c r="A3773" s="90">
        <v>92635</v>
      </c>
      <c r="B3773" s="157" t="s">
        <v>3284</v>
      </c>
      <c r="C3773" s="91" t="s">
        <v>243</v>
      </c>
      <c r="D3773" s="90">
        <v>129.68</v>
      </c>
    </row>
    <row r="3774" spans="1:4">
      <c r="A3774" s="90">
        <v>92636</v>
      </c>
      <c r="B3774" s="157" t="s">
        <v>3285</v>
      </c>
      <c r="C3774" s="91" t="s">
        <v>243</v>
      </c>
      <c r="D3774" s="90">
        <v>118</v>
      </c>
    </row>
    <row r="3775" spans="1:4">
      <c r="A3775" s="90">
        <v>92637</v>
      </c>
      <c r="B3775" s="157" t="s">
        <v>3286</v>
      </c>
      <c r="C3775" s="91" t="s">
        <v>243</v>
      </c>
      <c r="D3775" s="90">
        <v>45.09</v>
      </c>
    </row>
    <row r="3776" spans="1:4">
      <c r="A3776" s="90">
        <v>92638</v>
      </c>
      <c r="B3776" s="157" t="s">
        <v>3287</v>
      </c>
      <c r="C3776" s="91" t="s">
        <v>243</v>
      </c>
      <c r="D3776" s="90">
        <v>54.88</v>
      </c>
    </row>
    <row r="3777" spans="1:4">
      <c r="A3777" s="90">
        <v>92639</v>
      </c>
      <c r="B3777" s="157" t="s">
        <v>3288</v>
      </c>
      <c r="C3777" s="91" t="s">
        <v>243</v>
      </c>
      <c r="D3777" s="90">
        <v>63.43</v>
      </c>
    </row>
    <row r="3778" spans="1:4">
      <c r="A3778" s="90">
        <v>92640</v>
      </c>
      <c r="B3778" s="157" t="s">
        <v>3289</v>
      </c>
      <c r="C3778" s="91" t="s">
        <v>243</v>
      </c>
      <c r="D3778" s="90">
        <v>82.29</v>
      </c>
    </row>
    <row r="3779" spans="1:4">
      <c r="A3779" s="90">
        <v>92642</v>
      </c>
      <c r="B3779" s="157" t="s">
        <v>3290</v>
      </c>
      <c r="C3779" s="91" t="s">
        <v>243</v>
      </c>
      <c r="D3779" s="90">
        <v>124.34</v>
      </c>
    </row>
    <row r="3780" spans="1:4">
      <c r="A3780" s="90">
        <v>92644</v>
      </c>
      <c r="B3780" s="157" t="s">
        <v>3291</v>
      </c>
      <c r="C3780" s="91" t="s">
        <v>243</v>
      </c>
      <c r="D3780" s="90">
        <v>156.24</v>
      </c>
    </row>
    <row r="3781" spans="1:4">
      <c r="A3781" s="90">
        <v>92657</v>
      </c>
      <c r="B3781" s="157" t="s">
        <v>3292</v>
      </c>
      <c r="C3781" s="91" t="s">
        <v>243</v>
      </c>
      <c r="D3781" s="90">
        <v>16.920000000000002</v>
      </c>
    </row>
    <row r="3782" spans="1:4">
      <c r="A3782" s="90">
        <v>92658</v>
      </c>
      <c r="B3782" s="157" t="s">
        <v>3293</v>
      </c>
      <c r="C3782" s="91" t="s">
        <v>243</v>
      </c>
      <c r="D3782" s="90">
        <v>18.04</v>
      </c>
    </row>
    <row r="3783" spans="1:4">
      <c r="A3783" s="90">
        <v>92659</v>
      </c>
      <c r="B3783" s="157" t="s">
        <v>3294</v>
      </c>
      <c r="C3783" s="91" t="s">
        <v>243</v>
      </c>
      <c r="D3783" s="90">
        <v>20.84</v>
      </c>
    </row>
    <row r="3784" spans="1:4">
      <c r="A3784" s="90">
        <v>92660</v>
      </c>
      <c r="B3784" s="157" t="s">
        <v>3295</v>
      </c>
      <c r="C3784" s="91" t="s">
        <v>243</v>
      </c>
      <c r="D3784" s="90">
        <v>21.88</v>
      </c>
    </row>
    <row r="3785" spans="1:4">
      <c r="A3785" s="90">
        <v>92661</v>
      </c>
      <c r="B3785" s="157" t="s">
        <v>3296</v>
      </c>
      <c r="C3785" s="91" t="s">
        <v>243</v>
      </c>
      <c r="D3785" s="90">
        <v>24.88</v>
      </c>
    </row>
    <row r="3786" spans="1:4">
      <c r="A3786" s="90">
        <v>92662</v>
      </c>
      <c r="B3786" s="157" t="s">
        <v>3297</v>
      </c>
      <c r="C3786" s="91" t="s">
        <v>243</v>
      </c>
      <c r="D3786" s="90">
        <v>25.08</v>
      </c>
    </row>
    <row r="3787" spans="1:4">
      <c r="A3787" s="90">
        <v>92663</v>
      </c>
      <c r="B3787" s="157" t="s">
        <v>3298</v>
      </c>
      <c r="C3787" s="91" t="s">
        <v>243</v>
      </c>
      <c r="D3787" s="90">
        <v>33.32</v>
      </c>
    </row>
    <row r="3788" spans="1:4">
      <c r="A3788" s="90">
        <v>92664</v>
      </c>
      <c r="B3788" s="157" t="s">
        <v>3299</v>
      </c>
      <c r="C3788" s="91" t="s">
        <v>243</v>
      </c>
      <c r="D3788" s="90">
        <v>33.31</v>
      </c>
    </row>
    <row r="3789" spans="1:4">
      <c r="A3789" s="90">
        <v>92665</v>
      </c>
      <c r="B3789" s="157" t="s">
        <v>3300</v>
      </c>
      <c r="C3789" s="91" t="s">
        <v>243</v>
      </c>
      <c r="D3789" s="90">
        <v>45.81</v>
      </c>
    </row>
    <row r="3790" spans="1:4">
      <c r="A3790" s="90">
        <v>92666</v>
      </c>
      <c r="B3790" s="157" t="s">
        <v>3301</v>
      </c>
      <c r="C3790" s="91" t="s">
        <v>243</v>
      </c>
      <c r="D3790" s="90">
        <v>52</v>
      </c>
    </row>
    <row r="3791" spans="1:4">
      <c r="A3791" s="90">
        <v>92667</v>
      </c>
      <c r="B3791" s="157" t="s">
        <v>3302</v>
      </c>
      <c r="C3791" s="91" t="s">
        <v>243</v>
      </c>
      <c r="D3791" s="90">
        <v>67.42</v>
      </c>
    </row>
    <row r="3792" spans="1:4">
      <c r="A3792" s="90">
        <v>92668</v>
      </c>
      <c r="B3792" s="157" t="s">
        <v>3303</v>
      </c>
      <c r="C3792" s="91" t="s">
        <v>243</v>
      </c>
      <c r="D3792" s="90">
        <v>72.930000000000007</v>
      </c>
    </row>
    <row r="3793" spans="1:4">
      <c r="A3793" s="90">
        <v>92669</v>
      </c>
      <c r="B3793" s="157" t="s">
        <v>3304</v>
      </c>
      <c r="C3793" s="91" t="s">
        <v>243</v>
      </c>
      <c r="D3793" s="90">
        <v>25.68</v>
      </c>
    </row>
    <row r="3794" spans="1:4">
      <c r="A3794" s="90">
        <v>92670</v>
      </c>
      <c r="B3794" s="157" t="s">
        <v>3305</v>
      </c>
      <c r="C3794" s="91" t="s">
        <v>243</v>
      </c>
      <c r="D3794" s="90">
        <v>24.2</v>
      </c>
    </row>
    <row r="3795" spans="1:4">
      <c r="A3795" s="90">
        <v>92671</v>
      </c>
      <c r="B3795" s="157" t="s">
        <v>3306</v>
      </c>
      <c r="C3795" s="91" t="s">
        <v>243</v>
      </c>
      <c r="D3795" s="90">
        <v>33.380000000000003</v>
      </c>
    </row>
    <row r="3796" spans="1:4">
      <c r="A3796" s="90">
        <v>92672</v>
      </c>
      <c r="B3796" s="157" t="s">
        <v>3307</v>
      </c>
      <c r="C3796" s="91" t="s">
        <v>243</v>
      </c>
      <c r="D3796" s="90">
        <v>30.44</v>
      </c>
    </row>
    <row r="3797" spans="1:4">
      <c r="A3797" s="90">
        <v>92673</v>
      </c>
      <c r="B3797" s="157" t="s">
        <v>3308</v>
      </c>
      <c r="C3797" s="91" t="s">
        <v>243</v>
      </c>
      <c r="D3797" s="90">
        <v>38.299999999999997</v>
      </c>
    </row>
    <row r="3798" spans="1:4">
      <c r="A3798" s="90">
        <v>92674</v>
      </c>
      <c r="B3798" s="157" t="s">
        <v>3309</v>
      </c>
      <c r="C3798" s="91" t="s">
        <v>243</v>
      </c>
      <c r="D3798" s="90">
        <v>36.270000000000003</v>
      </c>
    </row>
    <row r="3799" spans="1:4">
      <c r="A3799" s="90">
        <v>92675</v>
      </c>
      <c r="B3799" s="157" t="s">
        <v>3310</v>
      </c>
      <c r="C3799" s="91" t="s">
        <v>243</v>
      </c>
      <c r="D3799" s="90">
        <v>49.45</v>
      </c>
    </row>
    <row r="3800" spans="1:4">
      <c r="A3800" s="90">
        <v>92676</v>
      </c>
      <c r="B3800" s="157" t="s">
        <v>3311</v>
      </c>
      <c r="C3800" s="91" t="s">
        <v>243</v>
      </c>
      <c r="D3800" s="90">
        <v>48.07</v>
      </c>
    </row>
    <row r="3801" spans="1:4">
      <c r="A3801" s="90">
        <v>92677</v>
      </c>
      <c r="B3801" s="157" t="s">
        <v>3312</v>
      </c>
      <c r="C3801" s="91" t="s">
        <v>243</v>
      </c>
      <c r="D3801" s="90">
        <v>80.650000000000006</v>
      </c>
    </row>
    <row r="3802" spans="1:4">
      <c r="A3802" s="90">
        <v>92678</v>
      </c>
      <c r="B3802" s="157" t="s">
        <v>3313</v>
      </c>
      <c r="C3802" s="91" t="s">
        <v>243</v>
      </c>
      <c r="D3802" s="90">
        <v>74.59</v>
      </c>
    </row>
    <row r="3803" spans="1:4">
      <c r="A3803" s="90">
        <v>92679</v>
      </c>
      <c r="B3803" s="157" t="s">
        <v>3314</v>
      </c>
      <c r="C3803" s="91" t="s">
        <v>243</v>
      </c>
      <c r="D3803" s="90">
        <v>110.61</v>
      </c>
    </row>
    <row r="3804" spans="1:4">
      <c r="A3804" s="90">
        <v>92680</v>
      </c>
      <c r="B3804" s="157" t="s">
        <v>3315</v>
      </c>
      <c r="C3804" s="91" t="s">
        <v>243</v>
      </c>
      <c r="D3804" s="90">
        <v>98.93</v>
      </c>
    </row>
    <row r="3805" spans="1:4">
      <c r="A3805" s="90">
        <v>92681</v>
      </c>
      <c r="B3805" s="157" t="s">
        <v>3316</v>
      </c>
      <c r="C3805" s="91" t="s">
        <v>243</v>
      </c>
      <c r="D3805" s="90">
        <v>32.82</v>
      </c>
    </row>
    <row r="3806" spans="1:4">
      <c r="A3806" s="90">
        <v>92682</v>
      </c>
      <c r="B3806" s="157" t="s">
        <v>3317</v>
      </c>
      <c r="C3806" s="91" t="s">
        <v>243</v>
      </c>
      <c r="D3806" s="90">
        <v>40.92</v>
      </c>
    </row>
    <row r="3807" spans="1:4">
      <c r="A3807" s="90">
        <v>92683</v>
      </c>
      <c r="B3807" s="157" t="s">
        <v>3318</v>
      </c>
      <c r="C3807" s="91" t="s">
        <v>243</v>
      </c>
      <c r="D3807" s="90">
        <v>47.59</v>
      </c>
    </row>
    <row r="3808" spans="1:4">
      <c r="A3808" s="90">
        <v>92684</v>
      </c>
      <c r="B3808" s="157" t="s">
        <v>3319</v>
      </c>
      <c r="C3808" s="91" t="s">
        <v>243</v>
      </c>
      <c r="D3808" s="90">
        <v>64.06</v>
      </c>
    </row>
    <row r="3809" spans="1:4">
      <c r="A3809" s="90">
        <v>92685</v>
      </c>
      <c r="B3809" s="157" t="s">
        <v>3320</v>
      </c>
      <c r="C3809" s="91" t="s">
        <v>243</v>
      </c>
      <c r="D3809" s="90">
        <v>102.51</v>
      </c>
    </row>
    <row r="3810" spans="1:4">
      <c r="A3810" s="90">
        <v>92686</v>
      </c>
      <c r="B3810" s="157" t="s">
        <v>3321</v>
      </c>
      <c r="C3810" s="91" t="s">
        <v>243</v>
      </c>
      <c r="D3810" s="90">
        <v>130.78</v>
      </c>
    </row>
    <row r="3811" spans="1:4">
      <c r="A3811" s="90">
        <v>92692</v>
      </c>
      <c r="B3811" s="157" t="s">
        <v>3322</v>
      </c>
      <c r="C3811" s="91" t="s">
        <v>243</v>
      </c>
      <c r="D3811" s="90">
        <v>9.1199999999999992</v>
      </c>
    </row>
    <row r="3812" spans="1:4">
      <c r="A3812" s="90">
        <v>92693</v>
      </c>
      <c r="B3812" s="157" t="s">
        <v>3323</v>
      </c>
      <c r="C3812" s="91" t="s">
        <v>243</v>
      </c>
      <c r="D3812" s="90">
        <v>9.3699999999999992</v>
      </c>
    </row>
    <row r="3813" spans="1:4">
      <c r="A3813" s="90">
        <v>92694</v>
      </c>
      <c r="B3813" s="157" t="s">
        <v>3324</v>
      </c>
      <c r="C3813" s="91" t="s">
        <v>243</v>
      </c>
      <c r="D3813" s="90">
        <v>14.52</v>
      </c>
    </row>
    <row r="3814" spans="1:4">
      <c r="A3814" s="90">
        <v>92695</v>
      </c>
      <c r="B3814" s="157" t="s">
        <v>3325</v>
      </c>
      <c r="C3814" s="91" t="s">
        <v>243</v>
      </c>
      <c r="D3814" s="90">
        <v>14.76</v>
      </c>
    </row>
    <row r="3815" spans="1:4">
      <c r="A3815" s="90">
        <v>92696</v>
      </c>
      <c r="B3815" s="157" t="s">
        <v>3326</v>
      </c>
      <c r="C3815" s="91" t="s">
        <v>243</v>
      </c>
      <c r="D3815" s="90">
        <v>22.77</v>
      </c>
    </row>
    <row r="3816" spans="1:4">
      <c r="A3816" s="90">
        <v>92697</v>
      </c>
      <c r="B3816" s="157" t="s">
        <v>3327</v>
      </c>
      <c r="C3816" s="91" t="s">
        <v>243</v>
      </c>
      <c r="D3816" s="90">
        <v>23.89</v>
      </c>
    </row>
    <row r="3817" spans="1:4">
      <c r="A3817" s="90">
        <v>92698</v>
      </c>
      <c r="B3817" s="157" t="s">
        <v>3328</v>
      </c>
      <c r="C3817" s="91" t="s">
        <v>243</v>
      </c>
      <c r="D3817" s="90">
        <v>13.49</v>
      </c>
    </row>
    <row r="3818" spans="1:4">
      <c r="A3818" s="90">
        <v>92699</v>
      </c>
      <c r="B3818" s="157" t="s">
        <v>3329</v>
      </c>
      <c r="C3818" s="91" t="s">
        <v>243</v>
      </c>
      <c r="D3818" s="90">
        <v>12.68</v>
      </c>
    </row>
    <row r="3819" spans="1:4">
      <c r="A3819" s="90">
        <v>92700</v>
      </c>
      <c r="B3819" s="157" t="s">
        <v>3330</v>
      </c>
      <c r="C3819" s="91" t="s">
        <v>243</v>
      </c>
      <c r="D3819" s="90">
        <v>22.05</v>
      </c>
    </row>
    <row r="3820" spans="1:4">
      <c r="A3820" s="90">
        <v>92701</v>
      </c>
      <c r="B3820" s="157" t="s">
        <v>3331</v>
      </c>
      <c r="C3820" s="91" t="s">
        <v>243</v>
      </c>
      <c r="D3820" s="90">
        <v>20.85</v>
      </c>
    </row>
    <row r="3821" spans="1:4">
      <c r="A3821" s="90">
        <v>92702</v>
      </c>
      <c r="B3821" s="157" t="s">
        <v>3332</v>
      </c>
      <c r="C3821" s="91" t="s">
        <v>243</v>
      </c>
      <c r="D3821" s="90">
        <v>34.51</v>
      </c>
    </row>
    <row r="3822" spans="1:4">
      <c r="A3822" s="90">
        <v>92703</v>
      </c>
      <c r="B3822" s="157" t="s">
        <v>3333</v>
      </c>
      <c r="C3822" s="91" t="s">
        <v>243</v>
      </c>
      <c r="D3822" s="90">
        <v>33.03</v>
      </c>
    </row>
    <row r="3823" spans="1:4">
      <c r="A3823" s="90">
        <v>92704</v>
      </c>
      <c r="B3823" s="157" t="s">
        <v>3334</v>
      </c>
      <c r="C3823" s="91" t="s">
        <v>243</v>
      </c>
      <c r="D3823" s="90">
        <v>17.09</v>
      </c>
    </row>
    <row r="3824" spans="1:4">
      <c r="A3824" s="90">
        <v>92705</v>
      </c>
      <c r="B3824" s="157" t="s">
        <v>3335</v>
      </c>
      <c r="C3824" s="91" t="s">
        <v>243</v>
      </c>
      <c r="D3824" s="90">
        <v>27.55</v>
      </c>
    </row>
    <row r="3825" spans="1:4">
      <c r="A3825" s="90">
        <v>92706</v>
      </c>
      <c r="B3825" s="157" t="s">
        <v>3336</v>
      </c>
      <c r="C3825" s="91" t="s">
        <v>243</v>
      </c>
      <c r="D3825" s="90">
        <v>44.6</v>
      </c>
    </row>
    <row r="3826" spans="1:4">
      <c r="A3826" s="90">
        <v>92889</v>
      </c>
      <c r="B3826" s="157" t="s">
        <v>3337</v>
      </c>
      <c r="C3826" s="91" t="s">
        <v>243</v>
      </c>
      <c r="D3826" s="90">
        <v>82.68</v>
      </c>
    </row>
    <row r="3827" spans="1:4">
      <c r="A3827" s="90">
        <v>92890</v>
      </c>
      <c r="B3827" s="157" t="s">
        <v>3338</v>
      </c>
      <c r="C3827" s="91" t="s">
        <v>243</v>
      </c>
      <c r="D3827" s="90">
        <v>124.79</v>
      </c>
    </row>
    <row r="3828" spans="1:4">
      <c r="A3828" s="90">
        <v>92891</v>
      </c>
      <c r="B3828" s="157" t="s">
        <v>3339</v>
      </c>
      <c r="C3828" s="91" t="s">
        <v>243</v>
      </c>
      <c r="D3828" s="90">
        <v>182.48</v>
      </c>
    </row>
    <row r="3829" spans="1:4">
      <c r="A3829" s="90">
        <v>92892</v>
      </c>
      <c r="B3829" s="157" t="s">
        <v>3340</v>
      </c>
      <c r="C3829" s="91" t="s">
        <v>243</v>
      </c>
      <c r="D3829" s="90">
        <v>36.11</v>
      </c>
    </row>
    <row r="3830" spans="1:4">
      <c r="A3830" s="90">
        <v>92893</v>
      </c>
      <c r="B3830" s="157" t="s">
        <v>3341</v>
      </c>
      <c r="C3830" s="91" t="s">
        <v>243</v>
      </c>
      <c r="D3830" s="90">
        <v>51.09</v>
      </c>
    </row>
    <row r="3831" spans="1:4">
      <c r="A3831" s="90">
        <v>92894</v>
      </c>
      <c r="B3831" s="157" t="s">
        <v>3342</v>
      </c>
      <c r="C3831" s="91" t="s">
        <v>243</v>
      </c>
      <c r="D3831" s="90">
        <v>60.93</v>
      </c>
    </row>
    <row r="3832" spans="1:4">
      <c r="A3832" s="90">
        <v>92895</v>
      </c>
      <c r="B3832" s="157" t="s">
        <v>3343</v>
      </c>
      <c r="C3832" s="91" t="s">
        <v>243</v>
      </c>
      <c r="D3832" s="90">
        <v>82.66</v>
      </c>
    </row>
    <row r="3833" spans="1:4">
      <c r="A3833" s="90">
        <v>92896</v>
      </c>
      <c r="B3833" s="157" t="s">
        <v>3344</v>
      </c>
      <c r="C3833" s="91" t="s">
        <v>243</v>
      </c>
      <c r="D3833" s="90">
        <v>125.89</v>
      </c>
    </row>
    <row r="3834" spans="1:4">
      <c r="A3834" s="90">
        <v>92897</v>
      </c>
      <c r="B3834" s="157" t="s">
        <v>3345</v>
      </c>
      <c r="C3834" s="91" t="s">
        <v>243</v>
      </c>
      <c r="D3834" s="90">
        <v>184.74</v>
      </c>
    </row>
    <row r="3835" spans="1:4">
      <c r="A3835" s="90">
        <v>92898</v>
      </c>
      <c r="B3835" s="157" t="s">
        <v>3346</v>
      </c>
      <c r="C3835" s="91" t="s">
        <v>243</v>
      </c>
      <c r="D3835" s="90">
        <v>30</v>
      </c>
    </row>
    <row r="3836" spans="1:4">
      <c r="A3836" s="90">
        <v>92899</v>
      </c>
      <c r="B3836" s="157" t="s">
        <v>3347</v>
      </c>
      <c r="C3836" s="91" t="s">
        <v>243</v>
      </c>
      <c r="D3836" s="90">
        <v>44.13</v>
      </c>
    </row>
    <row r="3837" spans="1:4">
      <c r="A3837" s="90">
        <v>92900</v>
      </c>
      <c r="B3837" s="157" t="s">
        <v>3348</v>
      </c>
      <c r="C3837" s="91" t="s">
        <v>243</v>
      </c>
      <c r="D3837" s="90">
        <v>53</v>
      </c>
    </row>
    <row r="3838" spans="1:4">
      <c r="A3838" s="90">
        <v>92901</v>
      </c>
      <c r="B3838" s="157" t="s">
        <v>3349</v>
      </c>
      <c r="C3838" s="91" t="s">
        <v>243</v>
      </c>
      <c r="D3838" s="90">
        <v>73.52</v>
      </c>
    </row>
    <row r="3839" spans="1:4">
      <c r="A3839" s="90">
        <v>92902</v>
      </c>
      <c r="B3839" s="157" t="s">
        <v>3350</v>
      </c>
      <c r="C3839" s="91" t="s">
        <v>243</v>
      </c>
      <c r="D3839" s="90">
        <v>114.94</v>
      </c>
    </row>
    <row r="3840" spans="1:4">
      <c r="A3840" s="90">
        <v>92903</v>
      </c>
      <c r="B3840" s="157" t="s">
        <v>3351</v>
      </c>
      <c r="C3840" s="91" t="s">
        <v>243</v>
      </c>
      <c r="D3840" s="90">
        <v>172.01</v>
      </c>
    </row>
    <row r="3841" spans="1:4">
      <c r="A3841" s="90">
        <v>92904</v>
      </c>
      <c r="B3841" s="157" t="s">
        <v>3352</v>
      </c>
      <c r="C3841" s="91" t="s">
        <v>243</v>
      </c>
      <c r="D3841" s="90">
        <v>20.350000000000001</v>
      </c>
    </row>
    <row r="3842" spans="1:4">
      <c r="A3842" s="90">
        <v>92905</v>
      </c>
      <c r="B3842" s="157" t="s">
        <v>3353</v>
      </c>
      <c r="C3842" s="91" t="s">
        <v>243</v>
      </c>
      <c r="D3842" s="90">
        <v>29.18</v>
      </c>
    </row>
    <row r="3843" spans="1:4">
      <c r="A3843" s="90">
        <v>92906</v>
      </c>
      <c r="B3843" s="157" t="s">
        <v>3354</v>
      </c>
      <c r="C3843" s="91" t="s">
        <v>243</v>
      </c>
      <c r="D3843" s="90">
        <v>35.85</v>
      </c>
    </row>
    <row r="3844" spans="1:4">
      <c r="A3844" s="90">
        <v>92907</v>
      </c>
      <c r="B3844" s="157" t="s">
        <v>23307</v>
      </c>
      <c r="C3844" s="91" t="s">
        <v>243</v>
      </c>
      <c r="D3844" s="90">
        <v>44.8</v>
      </c>
    </row>
    <row r="3845" spans="1:4">
      <c r="A3845" s="90">
        <v>92908</v>
      </c>
      <c r="B3845" s="157" t="s">
        <v>23308</v>
      </c>
      <c r="C3845" s="91" t="s">
        <v>243</v>
      </c>
      <c r="D3845" s="90">
        <v>44.8</v>
      </c>
    </row>
    <row r="3846" spans="1:4">
      <c r="A3846" s="90">
        <v>92909</v>
      </c>
      <c r="B3846" s="157" t="s">
        <v>3355</v>
      </c>
      <c r="C3846" s="91" t="s">
        <v>243</v>
      </c>
      <c r="D3846" s="90">
        <v>44.8</v>
      </c>
    </row>
    <row r="3847" spans="1:4">
      <c r="A3847" s="90">
        <v>92910</v>
      </c>
      <c r="B3847" s="157" t="s">
        <v>23309</v>
      </c>
      <c r="C3847" s="91" t="s">
        <v>243</v>
      </c>
      <c r="D3847" s="90">
        <v>64.47</v>
      </c>
    </row>
    <row r="3848" spans="1:4">
      <c r="A3848" s="90">
        <v>92911</v>
      </c>
      <c r="B3848" s="157" t="s">
        <v>23310</v>
      </c>
      <c r="C3848" s="91" t="s">
        <v>243</v>
      </c>
      <c r="D3848" s="90">
        <v>64.47</v>
      </c>
    </row>
    <row r="3849" spans="1:4">
      <c r="A3849" s="90">
        <v>92912</v>
      </c>
      <c r="B3849" s="157" t="s">
        <v>23311</v>
      </c>
      <c r="C3849" s="91" t="s">
        <v>243</v>
      </c>
      <c r="D3849" s="90">
        <v>86.06</v>
      </c>
    </row>
    <row r="3850" spans="1:4">
      <c r="A3850" s="90">
        <v>92913</v>
      </c>
      <c r="B3850" s="157" t="s">
        <v>23312</v>
      </c>
      <c r="C3850" s="91" t="s">
        <v>243</v>
      </c>
      <c r="D3850" s="90">
        <v>87.97</v>
      </c>
    </row>
    <row r="3851" spans="1:4">
      <c r="A3851" s="90">
        <v>92914</v>
      </c>
      <c r="B3851" s="157" t="s">
        <v>3356</v>
      </c>
      <c r="C3851" s="91" t="s">
        <v>243</v>
      </c>
      <c r="D3851" s="90">
        <v>87.97</v>
      </c>
    </row>
    <row r="3852" spans="1:4">
      <c r="A3852" s="90">
        <v>92918</v>
      </c>
      <c r="B3852" s="157" t="s">
        <v>3357</v>
      </c>
      <c r="C3852" s="91" t="s">
        <v>243</v>
      </c>
      <c r="D3852" s="90">
        <v>24.05</v>
      </c>
    </row>
    <row r="3853" spans="1:4">
      <c r="A3853" s="90">
        <v>92920</v>
      </c>
      <c r="B3853" s="157" t="s">
        <v>3358</v>
      </c>
      <c r="C3853" s="91" t="s">
        <v>243</v>
      </c>
      <c r="D3853" s="90">
        <v>24.21</v>
      </c>
    </row>
    <row r="3854" spans="1:4">
      <c r="A3854" s="90">
        <v>92925</v>
      </c>
      <c r="B3854" s="157" t="s">
        <v>3359</v>
      </c>
      <c r="C3854" s="91" t="s">
        <v>243</v>
      </c>
      <c r="D3854" s="90">
        <v>29.67</v>
      </c>
    </row>
    <row r="3855" spans="1:4">
      <c r="A3855" s="90">
        <v>92926</v>
      </c>
      <c r="B3855" s="157" t="s">
        <v>3360</v>
      </c>
      <c r="C3855" s="91" t="s">
        <v>243</v>
      </c>
      <c r="D3855" s="90">
        <v>29.66</v>
      </c>
    </row>
    <row r="3856" spans="1:4">
      <c r="A3856" s="90">
        <v>92927</v>
      </c>
      <c r="B3856" s="157" t="s">
        <v>3361</v>
      </c>
      <c r="C3856" s="91" t="s">
        <v>243</v>
      </c>
      <c r="D3856" s="90">
        <v>29.66</v>
      </c>
    </row>
    <row r="3857" spans="1:4">
      <c r="A3857" s="90">
        <v>92928</v>
      </c>
      <c r="B3857" s="157" t="s">
        <v>23313</v>
      </c>
      <c r="C3857" s="91" t="s">
        <v>243</v>
      </c>
      <c r="D3857" s="90">
        <v>33.869999999999997</v>
      </c>
    </row>
    <row r="3858" spans="1:4">
      <c r="A3858" s="90">
        <v>92929</v>
      </c>
      <c r="B3858" s="157" t="s">
        <v>23314</v>
      </c>
      <c r="C3858" s="91" t="s">
        <v>243</v>
      </c>
      <c r="D3858" s="90">
        <v>33.869999999999997</v>
      </c>
    </row>
    <row r="3859" spans="1:4">
      <c r="A3859" s="90">
        <v>92930</v>
      </c>
      <c r="B3859" s="157" t="s">
        <v>23315</v>
      </c>
      <c r="C3859" s="91" t="s">
        <v>243</v>
      </c>
      <c r="D3859" s="90">
        <v>33.869999999999997</v>
      </c>
    </row>
    <row r="3860" spans="1:4">
      <c r="A3860" s="90">
        <v>92931</v>
      </c>
      <c r="B3860" s="157" t="s">
        <v>23316</v>
      </c>
      <c r="C3860" s="91" t="s">
        <v>243</v>
      </c>
      <c r="D3860" s="90">
        <v>44.78</v>
      </c>
    </row>
    <row r="3861" spans="1:4">
      <c r="A3861" s="90">
        <v>92932</v>
      </c>
      <c r="B3861" s="157" t="s">
        <v>23317</v>
      </c>
      <c r="C3861" s="91" t="s">
        <v>243</v>
      </c>
      <c r="D3861" s="90">
        <v>44.78</v>
      </c>
    </row>
    <row r="3862" spans="1:4">
      <c r="A3862" s="90">
        <v>92933</v>
      </c>
      <c r="B3862" s="157" t="s">
        <v>3362</v>
      </c>
      <c r="C3862" s="91" t="s">
        <v>243</v>
      </c>
      <c r="D3862" s="90">
        <v>44.78</v>
      </c>
    </row>
    <row r="3863" spans="1:4">
      <c r="A3863" s="90">
        <v>92934</v>
      </c>
      <c r="B3863" s="157" t="s">
        <v>23318</v>
      </c>
      <c r="C3863" s="91" t="s">
        <v>243</v>
      </c>
      <c r="D3863" s="90">
        <v>65.569999999999993</v>
      </c>
    </row>
    <row r="3864" spans="1:4">
      <c r="A3864" s="90">
        <v>92935</v>
      </c>
      <c r="B3864" s="157" t="s">
        <v>23319</v>
      </c>
      <c r="C3864" s="91" t="s">
        <v>243</v>
      </c>
      <c r="D3864" s="90">
        <v>65.569999999999993</v>
      </c>
    </row>
    <row r="3865" spans="1:4">
      <c r="A3865" s="90">
        <v>92936</v>
      </c>
      <c r="B3865" s="157" t="s">
        <v>23320</v>
      </c>
      <c r="C3865" s="91" t="s">
        <v>243</v>
      </c>
      <c r="D3865" s="90">
        <v>90.23</v>
      </c>
    </row>
    <row r="3866" spans="1:4">
      <c r="A3866" s="90">
        <v>92937</v>
      </c>
      <c r="B3866" s="157" t="s">
        <v>3363</v>
      </c>
      <c r="C3866" s="91" t="s">
        <v>243</v>
      </c>
      <c r="D3866" s="90">
        <v>90.23</v>
      </c>
    </row>
    <row r="3867" spans="1:4">
      <c r="A3867" s="90">
        <v>92938</v>
      </c>
      <c r="B3867" s="157" t="s">
        <v>3364</v>
      </c>
      <c r="C3867" s="91" t="s">
        <v>243</v>
      </c>
      <c r="D3867" s="90">
        <v>17.940000000000001</v>
      </c>
    </row>
    <row r="3868" spans="1:4">
      <c r="A3868" s="90">
        <v>92939</v>
      </c>
      <c r="B3868" s="157" t="s">
        <v>3365</v>
      </c>
      <c r="C3868" s="91" t="s">
        <v>243</v>
      </c>
      <c r="D3868" s="90">
        <v>18.100000000000001</v>
      </c>
    </row>
    <row r="3869" spans="1:4">
      <c r="A3869" s="90">
        <v>92940</v>
      </c>
      <c r="B3869" s="157" t="s">
        <v>23321</v>
      </c>
      <c r="C3869" s="91" t="s">
        <v>243</v>
      </c>
      <c r="D3869" s="90">
        <v>22.71</v>
      </c>
    </row>
    <row r="3870" spans="1:4">
      <c r="A3870" s="90">
        <v>92941</v>
      </c>
      <c r="B3870" s="157" t="s">
        <v>23322</v>
      </c>
      <c r="C3870" s="91" t="s">
        <v>243</v>
      </c>
      <c r="D3870" s="90">
        <v>22.7</v>
      </c>
    </row>
    <row r="3871" spans="1:4">
      <c r="A3871" s="90">
        <v>92942</v>
      </c>
      <c r="B3871" s="157" t="s">
        <v>23323</v>
      </c>
      <c r="C3871" s="91" t="s">
        <v>243</v>
      </c>
      <c r="D3871" s="90">
        <v>22.7</v>
      </c>
    </row>
    <row r="3872" spans="1:4">
      <c r="A3872" s="90">
        <v>92943</v>
      </c>
      <c r="B3872" s="157" t="s">
        <v>23324</v>
      </c>
      <c r="C3872" s="91" t="s">
        <v>243</v>
      </c>
      <c r="D3872" s="90">
        <v>25.94</v>
      </c>
    </row>
    <row r="3873" spans="1:4">
      <c r="A3873" s="90">
        <v>92944</v>
      </c>
      <c r="B3873" s="157" t="s">
        <v>23325</v>
      </c>
      <c r="C3873" s="91" t="s">
        <v>243</v>
      </c>
      <c r="D3873" s="90">
        <v>25.94</v>
      </c>
    </row>
    <row r="3874" spans="1:4">
      <c r="A3874" s="90">
        <v>92945</v>
      </c>
      <c r="B3874" s="157" t="s">
        <v>23326</v>
      </c>
      <c r="C3874" s="91" t="s">
        <v>243</v>
      </c>
      <c r="D3874" s="90">
        <v>25.94</v>
      </c>
    </row>
    <row r="3875" spans="1:4">
      <c r="A3875" s="90">
        <v>92946</v>
      </c>
      <c r="B3875" s="157" t="s">
        <v>23327</v>
      </c>
      <c r="C3875" s="91" t="s">
        <v>243</v>
      </c>
      <c r="D3875" s="90">
        <v>35.64</v>
      </c>
    </row>
    <row r="3876" spans="1:4">
      <c r="A3876" s="90">
        <v>92947</v>
      </c>
      <c r="B3876" s="157" t="s">
        <v>23328</v>
      </c>
      <c r="C3876" s="91" t="s">
        <v>243</v>
      </c>
      <c r="D3876" s="90">
        <v>35.64</v>
      </c>
    </row>
    <row r="3877" spans="1:4">
      <c r="A3877" s="90">
        <v>92948</v>
      </c>
      <c r="B3877" s="157" t="s">
        <v>3366</v>
      </c>
      <c r="C3877" s="91" t="s">
        <v>243</v>
      </c>
      <c r="D3877" s="90">
        <v>35.64</v>
      </c>
    </row>
    <row r="3878" spans="1:4">
      <c r="A3878" s="90">
        <v>92949</v>
      </c>
      <c r="B3878" s="157" t="s">
        <v>23329</v>
      </c>
      <c r="C3878" s="91" t="s">
        <v>243</v>
      </c>
      <c r="D3878" s="90">
        <v>54.62</v>
      </c>
    </row>
    <row r="3879" spans="1:4">
      <c r="A3879" s="90">
        <v>92950</v>
      </c>
      <c r="B3879" s="157" t="s">
        <v>3367</v>
      </c>
      <c r="C3879" s="91" t="s">
        <v>243</v>
      </c>
      <c r="D3879" s="90">
        <v>54.62</v>
      </c>
    </row>
    <row r="3880" spans="1:4">
      <c r="A3880" s="90">
        <v>92951</v>
      </c>
      <c r="B3880" s="157" t="s">
        <v>23330</v>
      </c>
      <c r="C3880" s="91" t="s">
        <v>243</v>
      </c>
      <c r="D3880" s="90">
        <v>77.5</v>
      </c>
    </row>
    <row r="3881" spans="1:4">
      <c r="A3881" s="90">
        <v>92952</v>
      </c>
      <c r="B3881" s="157" t="s">
        <v>3368</v>
      </c>
      <c r="C3881" s="91" t="s">
        <v>243</v>
      </c>
      <c r="D3881" s="90">
        <v>77.5</v>
      </c>
    </row>
    <row r="3882" spans="1:4">
      <c r="A3882" s="90">
        <v>92953</v>
      </c>
      <c r="B3882" s="157" t="s">
        <v>3369</v>
      </c>
      <c r="C3882" s="91" t="s">
        <v>243</v>
      </c>
      <c r="D3882" s="90">
        <v>15.57</v>
      </c>
    </row>
    <row r="3883" spans="1:4">
      <c r="A3883" s="90">
        <v>93050</v>
      </c>
      <c r="B3883" s="157" t="s">
        <v>23331</v>
      </c>
      <c r="C3883" s="91" t="s">
        <v>243</v>
      </c>
      <c r="D3883" s="90">
        <v>6.57</v>
      </c>
    </row>
    <row r="3884" spans="1:4">
      <c r="A3884" s="90">
        <v>93051</v>
      </c>
      <c r="B3884" s="157" t="s">
        <v>23332</v>
      </c>
      <c r="C3884" s="91" t="s">
        <v>243</v>
      </c>
      <c r="D3884" s="90">
        <v>6.1</v>
      </c>
    </row>
    <row r="3885" spans="1:4">
      <c r="A3885" s="90">
        <v>93052</v>
      </c>
      <c r="B3885" s="157" t="s">
        <v>23333</v>
      </c>
      <c r="C3885" s="91" t="s">
        <v>243</v>
      </c>
      <c r="D3885" s="90">
        <v>270.8</v>
      </c>
    </row>
    <row r="3886" spans="1:4">
      <c r="A3886" s="90">
        <v>93054</v>
      </c>
      <c r="B3886" s="157" t="s">
        <v>23334</v>
      </c>
      <c r="C3886" s="91" t="s">
        <v>243</v>
      </c>
      <c r="D3886" s="90">
        <v>12.07</v>
      </c>
    </row>
    <row r="3887" spans="1:4">
      <c r="A3887" s="90">
        <v>93055</v>
      </c>
      <c r="B3887" s="157" t="s">
        <v>23335</v>
      </c>
      <c r="C3887" s="91" t="s">
        <v>243</v>
      </c>
      <c r="D3887" s="90">
        <v>24.06</v>
      </c>
    </row>
    <row r="3888" spans="1:4">
      <c r="A3888" s="90">
        <v>93056</v>
      </c>
      <c r="B3888" s="157" t="s">
        <v>23336</v>
      </c>
      <c r="C3888" s="91" t="s">
        <v>243</v>
      </c>
      <c r="D3888" s="90">
        <v>9.4499999999999993</v>
      </c>
    </row>
    <row r="3889" spans="1:4">
      <c r="A3889" s="90">
        <v>93057</v>
      </c>
      <c r="B3889" s="157" t="s">
        <v>23337</v>
      </c>
      <c r="C3889" s="91" t="s">
        <v>243</v>
      </c>
      <c r="D3889" s="90">
        <v>8.33</v>
      </c>
    </row>
    <row r="3890" spans="1:4">
      <c r="A3890" s="90">
        <v>93058</v>
      </c>
      <c r="B3890" s="157" t="s">
        <v>23338</v>
      </c>
      <c r="C3890" s="91" t="s">
        <v>243</v>
      </c>
      <c r="D3890" s="90">
        <v>297.83</v>
      </c>
    </row>
    <row r="3891" spans="1:4">
      <c r="A3891" s="90">
        <v>93059</v>
      </c>
      <c r="B3891" s="157" t="s">
        <v>23339</v>
      </c>
      <c r="C3891" s="91" t="s">
        <v>243</v>
      </c>
      <c r="D3891" s="90">
        <v>16.47</v>
      </c>
    </row>
    <row r="3892" spans="1:4">
      <c r="A3892" s="90">
        <v>93060</v>
      </c>
      <c r="B3892" s="157" t="s">
        <v>23340</v>
      </c>
      <c r="C3892" s="91" t="s">
        <v>243</v>
      </c>
      <c r="D3892" s="90">
        <v>41.63</v>
      </c>
    </row>
    <row r="3893" spans="1:4">
      <c r="A3893" s="90">
        <v>93061</v>
      </c>
      <c r="B3893" s="157" t="s">
        <v>23341</v>
      </c>
      <c r="C3893" s="91" t="s">
        <v>243</v>
      </c>
      <c r="D3893" s="90">
        <v>17.25</v>
      </c>
    </row>
    <row r="3894" spans="1:4">
      <c r="A3894" s="90">
        <v>93062</v>
      </c>
      <c r="B3894" s="157" t="s">
        <v>23342</v>
      </c>
      <c r="C3894" s="91" t="s">
        <v>243</v>
      </c>
      <c r="D3894" s="90">
        <v>15.07</v>
      </c>
    </row>
    <row r="3895" spans="1:4">
      <c r="A3895" s="90">
        <v>93063</v>
      </c>
      <c r="B3895" s="157" t="s">
        <v>23343</v>
      </c>
      <c r="C3895" s="91" t="s">
        <v>243</v>
      </c>
      <c r="D3895" s="90">
        <v>341.15</v>
      </c>
    </row>
    <row r="3896" spans="1:4">
      <c r="A3896" s="90">
        <v>93064</v>
      </c>
      <c r="B3896" s="157" t="s">
        <v>23344</v>
      </c>
      <c r="C3896" s="91" t="s">
        <v>243</v>
      </c>
      <c r="D3896" s="90">
        <v>26.35</v>
      </c>
    </row>
    <row r="3897" spans="1:4">
      <c r="A3897" s="90">
        <v>93065</v>
      </c>
      <c r="B3897" s="157" t="s">
        <v>23345</v>
      </c>
      <c r="C3897" s="91" t="s">
        <v>243</v>
      </c>
      <c r="D3897" s="90">
        <v>24.74</v>
      </c>
    </row>
    <row r="3898" spans="1:4">
      <c r="A3898" s="90">
        <v>93066</v>
      </c>
      <c r="B3898" s="157" t="s">
        <v>23346</v>
      </c>
      <c r="C3898" s="91" t="s">
        <v>243</v>
      </c>
      <c r="D3898" s="90">
        <v>428.18</v>
      </c>
    </row>
    <row r="3899" spans="1:4">
      <c r="A3899" s="90">
        <v>93067</v>
      </c>
      <c r="B3899" s="157" t="s">
        <v>23347</v>
      </c>
      <c r="C3899" s="91" t="s">
        <v>243</v>
      </c>
      <c r="D3899" s="90">
        <v>38.840000000000003</v>
      </c>
    </row>
    <row r="3900" spans="1:4">
      <c r="A3900" s="90">
        <v>93068</v>
      </c>
      <c r="B3900" s="157" t="s">
        <v>23348</v>
      </c>
      <c r="C3900" s="91" t="s">
        <v>243</v>
      </c>
      <c r="D3900" s="90">
        <v>34.119999999999997</v>
      </c>
    </row>
    <row r="3901" spans="1:4">
      <c r="A3901" s="90">
        <v>93069</v>
      </c>
      <c r="B3901" s="157" t="s">
        <v>23349</v>
      </c>
      <c r="C3901" s="91" t="s">
        <v>243</v>
      </c>
      <c r="D3901" s="90">
        <v>593.26</v>
      </c>
    </row>
    <row r="3902" spans="1:4">
      <c r="A3902" s="90">
        <v>93070</v>
      </c>
      <c r="B3902" s="157" t="s">
        <v>23350</v>
      </c>
      <c r="C3902" s="91" t="s">
        <v>243</v>
      </c>
      <c r="D3902" s="90">
        <v>96.55</v>
      </c>
    </row>
    <row r="3903" spans="1:4">
      <c r="A3903" s="90">
        <v>93071</v>
      </c>
      <c r="B3903" s="157" t="s">
        <v>23351</v>
      </c>
      <c r="C3903" s="91" t="s">
        <v>243</v>
      </c>
      <c r="D3903" s="90">
        <v>89.75</v>
      </c>
    </row>
    <row r="3904" spans="1:4">
      <c r="A3904" s="90">
        <v>93072</v>
      </c>
      <c r="B3904" s="157" t="s">
        <v>23352</v>
      </c>
      <c r="C3904" s="91" t="s">
        <v>243</v>
      </c>
      <c r="D3904" s="90">
        <v>782.61</v>
      </c>
    </row>
    <row r="3905" spans="1:4">
      <c r="A3905" s="90">
        <v>93073</v>
      </c>
      <c r="B3905" s="157" t="s">
        <v>23353</v>
      </c>
      <c r="C3905" s="91" t="s">
        <v>243</v>
      </c>
      <c r="D3905" s="90">
        <v>44.09</v>
      </c>
    </row>
    <row r="3906" spans="1:4">
      <c r="A3906" s="90">
        <v>93074</v>
      </c>
      <c r="B3906" s="157" t="s">
        <v>23354</v>
      </c>
      <c r="C3906" s="91" t="s">
        <v>243</v>
      </c>
      <c r="D3906" s="90">
        <v>7.68</v>
      </c>
    </row>
    <row r="3907" spans="1:4">
      <c r="A3907" s="90">
        <v>93075</v>
      </c>
      <c r="B3907" s="157" t="s">
        <v>23355</v>
      </c>
      <c r="C3907" s="91" t="s">
        <v>243</v>
      </c>
      <c r="D3907" s="90">
        <v>12.17</v>
      </c>
    </row>
    <row r="3908" spans="1:4">
      <c r="A3908" s="90">
        <v>93076</v>
      </c>
      <c r="B3908" s="157" t="s">
        <v>23356</v>
      </c>
      <c r="C3908" s="91" t="s">
        <v>243</v>
      </c>
      <c r="D3908" s="90">
        <v>11.96</v>
      </c>
    </row>
    <row r="3909" spans="1:4">
      <c r="A3909" s="90">
        <v>93077</v>
      </c>
      <c r="B3909" s="157" t="s">
        <v>23357</v>
      </c>
      <c r="C3909" s="91" t="s">
        <v>243</v>
      </c>
      <c r="D3909" s="90">
        <v>17</v>
      </c>
    </row>
    <row r="3910" spans="1:4">
      <c r="A3910" s="90">
        <v>93078</v>
      </c>
      <c r="B3910" s="157" t="s">
        <v>23358</v>
      </c>
      <c r="C3910" s="91" t="s">
        <v>243</v>
      </c>
      <c r="D3910" s="90">
        <v>18.32</v>
      </c>
    </row>
    <row r="3911" spans="1:4">
      <c r="A3911" s="90">
        <v>93079</v>
      </c>
      <c r="B3911" s="157" t="s">
        <v>23359</v>
      </c>
      <c r="C3911" s="91" t="s">
        <v>243</v>
      </c>
      <c r="D3911" s="90">
        <v>16.420000000000002</v>
      </c>
    </row>
    <row r="3912" spans="1:4">
      <c r="A3912" s="90">
        <v>93080</v>
      </c>
      <c r="B3912" s="157" t="s">
        <v>23360</v>
      </c>
      <c r="C3912" s="91" t="s">
        <v>243</v>
      </c>
      <c r="D3912" s="90">
        <v>5.0199999999999996</v>
      </c>
    </row>
    <row r="3913" spans="1:4">
      <c r="A3913" s="90">
        <v>93081</v>
      </c>
      <c r="B3913" s="157" t="s">
        <v>23361</v>
      </c>
      <c r="C3913" s="91" t="s">
        <v>243</v>
      </c>
      <c r="D3913" s="90">
        <v>10.72</v>
      </c>
    </row>
    <row r="3914" spans="1:4">
      <c r="A3914" s="90">
        <v>93082</v>
      </c>
      <c r="B3914" s="157" t="s">
        <v>23362</v>
      </c>
      <c r="C3914" s="91" t="s">
        <v>243</v>
      </c>
      <c r="D3914" s="90">
        <v>12.98</v>
      </c>
    </row>
    <row r="3915" spans="1:4">
      <c r="A3915" s="90">
        <v>93083</v>
      </c>
      <c r="B3915" s="157" t="s">
        <v>23363</v>
      </c>
      <c r="C3915" s="91" t="s">
        <v>243</v>
      </c>
      <c r="D3915" s="90">
        <v>234.38</v>
      </c>
    </row>
    <row r="3916" spans="1:4">
      <c r="A3916" s="90">
        <v>93084</v>
      </c>
      <c r="B3916" s="157" t="s">
        <v>23364</v>
      </c>
      <c r="C3916" s="91" t="s">
        <v>243</v>
      </c>
      <c r="D3916" s="90">
        <v>7.94</v>
      </c>
    </row>
    <row r="3917" spans="1:4">
      <c r="A3917" s="90">
        <v>93085</v>
      </c>
      <c r="B3917" s="157" t="s">
        <v>23365</v>
      </c>
      <c r="C3917" s="91" t="s">
        <v>243</v>
      </c>
      <c r="D3917" s="90">
        <v>7.47</v>
      </c>
    </row>
    <row r="3918" spans="1:4">
      <c r="A3918" s="90">
        <v>93086</v>
      </c>
      <c r="B3918" s="157" t="s">
        <v>23366</v>
      </c>
      <c r="C3918" s="91" t="s">
        <v>243</v>
      </c>
      <c r="D3918" s="90">
        <v>272.17</v>
      </c>
    </row>
    <row r="3919" spans="1:4">
      <c r="A3919" s="90">
        <v>93087</v>
      </c>
      <c r="B3919" s="157" t="s">
        <v>23367</v>
      </c>
      <c r="C3919" s="91" t="s">
        <v>243</v>
      </c>
      <c r="D3919" s="90">
        <v>11.69</v>
      </c>
    </row>
    <row r="3920" spans="1:4">
      <c r="A3920" s="90">
        <v>93088</v>
      </c>
      <c r="B3920" s="157" t="s">
        <v>23368</v>
      </c>
      <c r="C3920" s="91" t="s">
        <v>243</v>
      </c>
      <c r="D3920" s="90">
        <v>13.53</v>
      </c>
    </row>
    <row r="3921" spans="1:4">
      <c r="A3921" s="90">
        <v>93089</v>
      </c>
      <c r="B3921" s="157" t="s">
        <v>23369</v>
      </c>
      <c r="C3921" s="91" t="s">
        <v>243</v>
      </c>
      <c r="D3921" s="90">
        <v>25.43</v>
      </c>
    </row>
    <row r="3922" spans="1:4">
      <c r="A3922" s="90">
        <v>93090</v>
      </c>
      <c r="B3922" s="157" t="s">
        <v>23370</v>
      </c>
      <c r="C3922" s="91" t="s">
        <v>243</v>
      </c>
      <c r="D3922" s="90">
        <v>10.82</v>
      </c>
    </row>
    <row r="3923" spans="1:4">
      <c r="A3923" s="90">
        <v>93091</v>
      </c>
      <c r="B3923" s="157" t="s">
        <v>23371</v>
      </c>
      <c r="C3923" s="91" t="s">
        <v>243</v>
      </c>
      <c r="D3923" s="90">
        <v>9.6999999999999993</v>
      </c>
    </row>
    <row r="3924" spans="1:4">
      <c r="A3924" s="90">
        <v>93092</v>
      </c>
      <c r="B3924" s="157" t="s">
        <v>23372</v>
      </c>
      <c r="C3924" s="91" t="s">
        <v>243</v>
      </c>
      <c r="D3924" s="90">
        <v>299.2</v>
      </c>
    </row>
    <row r="3925" spans="1:4">
      <c r="A3925" s="90">
        <v>93093</v>
      </c>
      <c r="B3925" s="157" t="s">
        <v>23373</v>
      </c>
      <c r="C3925" s="91" t="s">
        <v>243</v>
      </c>
      <c r="D3925" s="90">
        <v>17.84</v>
      </c>
    </row>
    <row r="3926" spans="1:4">
      <c r="A3926" s="90">
        <v>93094</v>
      </c>
      <c r="B3926" s="157" t="s">
        <v>23374</v>
      </c>
      <c r="C3926" s="91" t="s">
        <v>243</v>
      </c>
      <c r="D3926" s="90">
        <v>43</v>
      </c>
    </row>
    <row r="3927" spans="1:4">
      <c r="A3927" s="90">
        <v>93095</v>
      </c>
      <c r="B3927" s="157" t="s">
        <v>23375</v>
      </c>
      <c r="C3927" s="91" t="s">
        <v>243</v>
      </c>
      <c r="D3927" s="90">
        <v>33.090000000000003</v>
      </c>
    </row>
    <row r="3928" spans="1:4">
      <c r="A3928" s="90">
        <v>93096</v>
      </c>
      <c r="B3928" s="157" t="s">
        <v>23376</v>
      </c>
      <c r="C3928" s="91" t="s">
        <v>243</v>
      </c>
      <c r="D3928" s="90">
        <v>46.81</v>
      </c>
    </row>
    <row r="3929" spans="1:4">
      <c r="A3929" s="90">
        <v>93097</v>
      </c>
      <c r="B3929" s="157" t="s">
        <v>23377</v>
      </c>
      <c r="C3929" s="91" t="s">
        <v>243</v>
      </c>
      <c r="D3929" s="90">
        <v>7.84</v>
      </c>
    </row>
    <row r="3930" spans="1:4">
      <c r="A3930" s="90">
        <v>93098</v>
      </c>
      <c r="B3930" s="157" t="s">
        <v>23378</v>
      </c>
      <c r="C3930" s="91" t="s">
        <v>243</v>
      </c>
      <c r="D3930" s="90">
        <v>12.33</v>
      </c>
    </row>
    <row r="3931" spans="1:4">
      <c r="A3931" s="90">
        <v>93099</v>
      </c>
      <c r="B3931" s="157" t="s">
        <v>23379</v>
      </c>
      <c r="C3931" s="91" t="s">
        <v>243</v>
      </c>
      <c r="D3931" s="90">
        <v>13.84</v>
      </c>
    </row>
    <row r="3932" spans="1:4">
      <c r="A3932" s="90">
        <v>93100</v>
      </c>
      <c r="B3932" s="157" t="s">
        <v>23380</v>
      </c>
      <c r="C3932" s="91" t="s">
        <v>243</v>
      </c>
      <c r="D3932" s="90">
        <v>18.88</v>
      </c>
    </row>
    <row r="3933" spans="1:4">
      <c r="A3933" s="90">
        <v>93101</v>
      </c>
      <c r="B3933" s="157" t="s">
        <v>23381</v>
      </c>
      <c r="C3933" s="91" t="s">
        <v>243</v>
      </c>
      <c r="D3933" s="90">
        <v>20.2</v>
      </c>
    </row>
    <row r="3934" spans="1:4">
      <c r="A3934" s="90">
        <v>93102</v>
      </c>
      <c r="B3934" s="157" t="s">
        <v>23382</v>
      </c>
      <c r="C3934" s="91" t="s">
        <v>243</v>
      </c>
      <c r="D3934" s="90">
        <v>18.13</v>
      </c>
    </row>
    <row r="3935" spans="1:4">
      <c r="A3935" s="90">
        <v>93103</v>
      </c>
      <c r="B3935" s="157" t="s">
        <v>23383</v>
      </c>
      <c r="C3935" s="91" t="s">
        <v>243</v>
      </c>
      <c r="D3935" s="90">
        <v>5.16</v>
      </c>
    </row>
    <row r="3936" spans="1:4">
      <c r="A3936" s="90">
        <v>93104</v>
      </c>
      <c r="B3936" s="157" t="s">
        <v>23384</v>
      </c>
      <c r="C3936" s="91" t="s">
        <v>243</v>
      </c>
      <c r="D3936" s="90">
        <v>10.86</v>
      </c>
    </row>
    <row r="3937" spans="1:4">
      <c r="A3937" s="90">
        <v>93105</v>
      </c>
      <c r="B3937" s="157" t="s">
        <v>23385</v>
      </c>
      <c r="C3937" s="91" t="s">
        <v>243</v>
      </c>
      <c r="D3937" s="90">
        <v>13.12</v>
      </c>
    </row>
    <row r="3938" spans="1:4">
      <c r="A3938" s="90">
        <v>93106</v>
      </c>
      <c r="B3938" s="157" t="s">
        <v>23386</v>
      </c>
      <c r="C3938" s="91" t="s">
        <v>243</v>
      </c>
      <c r="D3938" s="90">
        <v>234.52</v>
      </c>
    </row>
    <row r="3939" spans="1:4">
      <c r="A3939" s="90">
        <v>93107</v>
      </c>
      <c r="B3939" s="157" t="s">
        <v>23387</v>
      </c>
      <c r="C3939" s="91" t="s">
        <v>243</v>
      </c>
      <c r="D3939" s="90">
        <v>9.17</v>
      </c>
    </row>
    <row r="3940" spans="1:4">
      <c r="A3940" s="90">
        <v>93108</v>
      </c>
      <c r="B3940" s="157" t="s">
        <v>23388</v>
      </c>
      <c r="C3940" s="91" t="s">
        <v>243</v>
      </c>
      <c r="D3940" s="90">
        <v>8.6999999999999993</v>
      </c>
    </row>
    <row r="3941" spans="1:4">
      <c r="A3941" s="90">
        <v>93109</v>
      </c>
      <c r="B3941" s="157" t="s">
        <v>23389</v>
      </c>
      <c r="C3941" s="91" t="s">
        <v>243</v>
      </c>
      <c r="D3941" s="90">
        <v>273.39999999999998</v>
      </c>
    </row>
    <row r="3942" spans="1:4">
      <c r="A3942" s="90">
        <v>93110</v>
      </c>
      <c r="B3942" s="157" t="s">
        <v>23390</v>
      </c>
      <c r="C3942" s="91" t="s">
        <v>243</v>
      </c>
      <c r="D3942" s="90">
        <v>12.92</v>
      </c>
    </row>
    <row r="3943" spans="1:4">
      <c r="A3943" s="90">
        <v>93111</v>
      </c>
      <c r="B3943" s="157" t="s">
        <v>23391</v>
      </c>
      <c r="C3943" s="91" t="s">
        <v>243</v>
      </c>
      <c r="D3943" s="90">
        <v>14.67</v>
      </c>
    </row>
    <row r="3944" spans="1:4">
      <c r="A3944" s="90">
        <v>93112</v>
      </c>
      <c r="B3944" s="157" t="s">
        <v>23392</v>
      </c>
      <c r="C3944" s="91" t="s">
        <v>243</v>
      </c>
      <c r="D3944" s="90">
        <v>26.66</v>
      </c>
    </row>
    <row r="3945" spans="1:4">
      <c r="A3945" s="90">
        <v>93113</v>
      </c>
      <c r="B3945" s="157" t="s">
        <v>23393</v>
      </c>
      <c r="C3945" s="91" t="s">
        <v>243</v>
      </c>
      <c r="D3945" s="90">
        <v>13.05</v>
      </c>
    </row>
    <row r="3946" spans="1:4">
      <c r="A3946" s="90">
        <v>93114</v>
      </c>
      <c r="B3946" s="157" t="s">
        <v>23394</v>
      </c>
      <c r="C3946" s="91" t="s">
        <v>243</v>
      </c>
      <c r="D3946" s="90">
        <v>20.07</v>
      </c>
    </row>
    <row r="3947" spans="1:4">
      <c r="A3947" s="90">
        <v>93115</v>
      </c>
      <c r="B3947" s="157" t="s">
        <v>23395</v>
      </c>
      <c r="C3947" s="91" t="s">
        <v>243</v>
      </c>
      <c r="D3947" s="90">
        <v>45.23</v>
      </c>
    </row>
    <row r="3948" spans="1:4">
      <c r="A3948" s="90">
        <v>93116</v>
      </c>
      <c r="B3948" s="157" t="s">
        <v>23396</v>
      </c>
      <c r="C3948" s="91" t="s">
        <v>243</v>
      </c>
      <c r="D3948" s="90">
        <v>301.43</v>
      </c>
    </row>
    <row r="3949" spans="1:4">
      <c r="A3949" s="90">
        <v>93117</v>
      </c>
      <c r="B3949" s="157" t="s">
        <v>23397</v>
      </c>
      <c r="C3949" s="91" t="s">
        <v>243</v>
      </c>
      <c r="D3949" s="90">
        <v>33.29</v>
      </c>
    </row>
    <row r="3950" spans="1:4">
      <c r="A3950" s="90">
        <v>93118</v>
      </c>
      <c r="B3950" s="157" t="s">
        <v>23398</v>
      </c>
      <c r="C3950" s="91" t="s">
        <v>243</v>
      </c>
      <c r="D3950" s="90">
        <v>49.28</v>
      </c>
    </row>
    <row r="3951" spans="1:4">
      <c r="A3951" s="90">
        <v>93119</v>
      </c>
      <c r="B3951" s="157" t="s">
        <v>23399</v>
      </c>
      <c r="C3951" s="91" t="s">
        <v>243</v>
      </c>
      <c r="D3951" s="90">
        <v>9.9499999999999993</v>
      </c>
    </row>
    <row r="3952" spans="1:4">
      <c r="A3952" s="90">
        <v>93120</v>
      </c>
      <c r="B3952" s="157" t="s">
        <v>23400</v>
      </c>
      <c r="C3952" s="91" t="s">
        <v>243</v>
      </c>
      <c r="D3952" s="90">
        <v>14.99</v>
      </c>
    </row>
    <row r="3953" spans="1:4">
      <c r="A3953" s="90">
        <v>93121</v>
      </c>
      <c r="B3953" s="157" t="s">
        <v>23401</v>
      </c>
      <c r="C3953" s="91" t="s">
        <v>243</v>
      </c>
      <c r="D3953" s="90">
        <v>16.309999999999999</v>
      </c>
    </row>
    <row r="3954" spans="1:4">
      <c r="A3954" s="90">
        <v>93122</v>
      </c>
      <c r="B3954" s="157" t="s">
        <v>23402</v>
      </c>
      <c r="C3954" s="91" t="s">
        <v>243</v>
      </c>
      <c r="D3954" s="90">
        <v>14.41</v>
      </c>
    </row>
    <row r="3955" spans="1:4">
      <c r="A3955" s="90">
        <v>93123</v>
      </c>
      <c r="B3955" s="157" t="s">
        <v>23403</v>
      </c>
      <c r="C3955" s="91" t="s">
        <v>243</v>
      </c>
      <c r="D3955" s="90">
        <v>30.88</v>
      </c>
    </row>
    <row r="3956" spans="1:4">
      <c r="A3956" s="90">
        <v>93124</v>
      </c>
      <c r="B3956" s="157" t="s">
        <v>23404</v>
      </c>
      <c r="C3956" s="91" t="s">
        <v>243</v>
      </c>
      <c r="D3956" s="90">
        <v>48.18</v>
      </c>
    </row>
    <row r="3957" spans="1:4">
      <c r="A3957" s="90">
        <v>93125</v>
      </c>
      <c r="B3957" s="157" t="s">
        <v>23405</v>
      </c>
      <c r="C3957" s="91" t="s">
        <v>243</v>
      </c>
      <c r="D3957" s="90">
        <v>69.83</v>
      </c>
    </row>
    <row r="3958" spans="1:4">
      <c r="A3958" s="90">
        <v>93126</v>
      </c>
      <c r="B3958" s="157" t="s">
        <v>23406</v>
      </c>
      <c r="C3958" s="91" t="s">
        <v>243</v>
      </c>
      <c r="D3958" s="90">
        <v>153.36000000000001</v>
      </c>
    </row>
    <row r="3959" spans="1:4">
      <c r="A3959" s="90">
        <v>93133</v>
      </c>
      <c r="B3959" s="157" t="s">
        <v>23407</v>
      </c>
      <c r="C3959" s="91" t="s">
        <v>243</v>
      </c>
      <c r="D3959" s="90">
        <v>11.93</v>
      </c>
    </row>
    <row r="3960" spans="1:4">
      <c r="A3960" s="90">
        <v>94465</v>
      </c>
      <c r="B3960" s="157" t="s">
        <v>22274</v>
      </c>
      <c r="C3960" s="91" t="s">
        <v>243</v>
      </c>
      <c r="D3960" s="90">
        <v>32.81</v>
      </c>
    </row>
    <row r="3961" spans="1:4">
      <c r="A3961" s="90">
        <v>94466</v>
      </c>
      <c r="B3961" s="157" t="s">
        <v>22275</v>
      </c>
      <c r="C3961" s="91" t="s">
        <v>243</v>
      </c>
      <c r="D3961" s="90">
        <v>32.82</v>
      </c>
    </row>
    <row r="3962" spans="1:4">
      <c r="A3962" s="90">
        <v>94467</v>
      </c>
      <c r="B3962" s="157" t="s">
        <v>22276</v>
      </c>
      <c r="C3962" s="91" t="s">
        <v>243</v>
      </c>
      <c r="D3962" s="90">
        <v>50.25</v>
      </c>
    </row>
    <row r="3963" spans="1:4">
      <c r="A3963" s="90">
        <v>94468</v>
      </c>
      <c r="B3963" s="157" t="s">
        <v>22277</v>
      </c>
      <c r="C3963" s="91" t="s">
        <v>243</v>
      </c>
      <c r="D3963" s="90">
        <v>44.06</v>
      </c>
    </row>
    <row r="3964" spans="1:4">
      <c r="A3964" s="90">
        <v>94469</v>
      </c>
      <c r="B3964" s="157" t="s">
        <v>22278</v>
      </c>
      <c r="C3964" s="91" t="s">
        <v>243</v>
      </c>
      <c r="D3964" s="90">
        <v>72.819999999999993</v>
      </c>
    </row>
    <row r="3965" spans="1:4">
      <c r="A3965" s="90">
        <v>94470</v>
      </c>
      <c r="B3965" s="157" t="s">
        <v>22279</v>
      </c>
      <c r="C3965" s="91" t="s">
        <v>243</v>
      </c>
      <c r="D3965" s="90">
        <v>67.31</v>
      </c>
    </row>
    <row r="3966" spans="1:4">
      <c r="A3966" s="90">
        <v>94471</v>
      </c>
      <c r="B3966" s="157" t="s">
        <v>22280</v>
      </c>
      <c r="C3966" s="91" t="s">
        <v>243</v>
      </c>
      <c r="D3966" s="90">
        <v>47.34</v>
      </c>
    </row>
    <row r="3967" spans="1:4">
      <c r="A3967" s="90">
        <v>94472</v>
      </c>
      <c r="B3967" s="157" t="s">
        <v>22281</v>
      </c>
      <c r="C3967" s="91" t="s">
        <v>243</v>
      </c>
      <c r="D3967" s="90">
        <v>48.72</v>
      </c>
    </row>
    <row r="3968" spans="1:4">
      <c r="A3968" s="90">
        <v>94473</v>
      </c>
      <c r="B3968" s="157" t="s">
        <v>22282</v>
      </c>
      <c r="C3968" s="91" t="s">
        <v>243</v>
      </c>
      <c r="D3968" s="90">
        <v>71.989999999999995</v>
      </c>
    </row>
    <row r="3969" spans="1:4">
      <c r="A3969" s="90">
        <v>94474</v>
      </c>
      <c r="B3969" s="157" t="s">
        <v>22283</v>
      </c>
      <c r="C3969" s="91" t="s">
        <v>243</v>
      </c>
      <c r="D3969" s="90">
        <v>78.05</v>
      </c>
    </row>
    <row r="3970" spans="1:4">
      <c r="A3970" s="90">
        <v>94475</v>
      </c>
      <c r="B3970" s="157" t="s">
        <v>22284</v>
      </c>
      <c r="C3970" s="91" t="s">
        <v>243</v>
      </c>
      <c r="D3970" s="90">
        <v>98.79</v>
      </c>
    </row>
    <row r="3971" spans="1:4">
      <c r="A3971" s="90">
        <v>94476</v>
      </c>
      <c r="B3971" s="157" t="s">
        <v>22285</v>
      </c>
      <c r="C3971" s="91" t="s">
        <v>243</v>
      </c>
      <c r="D3971" s="90">
        <v>110.47</v>
      </c>
    </row>
    <row r="3972" spans="1:4">
      <c r="A3972" s="90">
        <v>94477</v>
      </c>
      <c r="B3972" s="157" t="s">
        <v>22286</v>
      </c>
      <c r="C3972" s="91" t="s">
        <v>243</v>
      </c>
      <c r="D3972" s="90">
        <v>63.01</v>
      </c>
    </row>
    <row r="3973" spans="1:4">
      <c r="A3973" s="90">
        <v>94478</v>
      </c>
      <c r="B3973" s="157" t="s">
        <v>22287</v>
      </c>
      <c r="C3973" s="91" t="s">
        <v>243</v>
      </c>
      <c r="D3973" s="90">
        <v>98.94</v>
      </c>
    </row>
    <row r="3974" spans="1:4">
      <c r="A3974" s="90">
        <v>94479</v>
      </c>
      <c r="B3974" s="157" t="s">
        <v>22288</v>
      </c>
      <c r="C3974" s="91" t="s">
        <v>243</v>
      </c>
      <c r="D3974" s="90">
        <v>130.5</v>
      </c>
    </row>
    <row r="3975" spans="1:4">
      <c r="A3975" s="90">
        <v>94606</v>
      </c>
      <c r="B3975" s="157" t="s">
        <v>23408</v>
      </c>
      <c r="C3975" s="91" t="s">
        <v>243</v>
      </c>
      <c r="D3975" s="90">
        <v>44.52</v>
      </c>
    </row>
    <row r="3976" spans="1:4">
      <c r="A3976" s="90">
        <v>94608</v>
      </c>
      <c r="B3976" s="157" t="s">
        <v>23409</v>
      </c>
      <c r="C3976" s="91" t="s">
        <v>243</v>
      </c>
      <c r="D3976" s="90">
        <v>104.32</v>
      </c>
    </row>
    <row r="3977" spans="1:4">
      <c r="A3977" s="90">
        <v>94610</v>
      </c>
      <c r="B3977" s="157" t="s">
        <v>23410</v>
      </c>
      <c r="C3977" s="91" t="s">
        <v>243</v>
      </c>
      <c r="D3977" s="90">
        <v>153.58000000000001</v>
      </c>
    </row>
    <row r="3978" spans="1:4">
      <c r="A3978" s="90">
        <v>94612</v>
      </c>
      <c r="B3978" s="157" t="s">
        <v>23411</v>
      </c>
      <c r="C3978" s="91" t="s">
        <v>243</v>
      </c>
      <c r="D3978" s="90">
        <v>213.95</v>
      </c>
    </row>
    <row r="3979" spans="1:4">
      <c r="A3979" s="90">
        <v>94614</v>
      </c>
      <c r="B3979" s="157" t="s">
        <v>23412</v>
      </c>
      <c r="C3979" s="91" t="s">
        <v>243</v>
      </c>
      <c r="D3979" s="90">
        <v>74.650000000000006</v>
      </c>
    </row>
    <row r="3980" spans="1:4">
      <c r="A3980" s="90">
        <v>94615</v>
      </c>
      <c r="B3980" s="157" t="s">
        <v>23413</v>
      </c>
      <c r="C3980" s="91" t="s">
        <v>243</v>
      </c>
      <c r="D3980" s="90">
        <v>84.04</v>
      </c>
    </row>
    <row r="3981" spans="1:4">
      <c r="A3981" s="90">
        <v>94616</v>
      </c>
      <c r="B3981" s="157" t="s">
        <v>23414</v>
      </c>
      <c r="C3981" s="91" t="s">
        <v>243</v>
      </c>
      <c r="D3981" s="90">
        <v>198.03</v>
      </c>
    </row>
    <row r="3982" spans="1:4">
      <c r="A3982" s="90">
        <v>94617</v>
      </c>
      <c r="B3982" s="157" t="s">
        <v>23415</v>
      </c>
      <c r="C3982" s="91" t="s">
        <v>243</v>
      </c>
      <c r="D3982" s="90">
        <v>165.39</v>
      </c>
    </row>
    <row r="3983" spans="1:4">
      <c r="A3983" s="90">
        <v>94618</v>
      </c>
      <c r="B3983" s="157" t="s">
        <v>23416</v>
      </c>
      <c r="C3983" s="91" t="s">
        <v>243</v>
      </c>
      <c r="D3983" s="90">
        <v>195.03</v>
      </c>
    </row>
    <row r="3984" spans="1:4">
      <c r="A3984" s="90">
        <v>94620</v>
      </c>
      <c r="B3984" s="157" t="s">
        <v>23417</v>
      </c>
      <c r="C3984" s="91" t="s">
        <v>243</v>
      </c>
      <c r="D3984" s="90">
        <v>439.17</v>
      </c>
    </row>
    <row r="3985" spans="1:4">
      <c r="A3985" s="90">
        <v>94622</v>
      </c>
      <c r="B3985" s="157" t="s">
        <v>23418</v>
      </c>
      <c r="C3985" s="91" t="s">
        <v>243</v>
      </c>
      <c r="D3985" s="90">
        <v>108.54</v>
      </c>
    </row>
    <row r="3986" spans="1:4">
      <c r="A3986" s="90">
        <v>94623</v>
      </c>
      <c r="B3986" s="157" t="s">
        <v>23419</v>
      </c>
      <c r="C3986" s="91" t="s">
        <v>243</v>
      </c>
      <c r="D3986" s="90">
        <v>245.77</v>
      </c>
    </row>
    <row r="3987" spans="1:4">
      <c r="A3987" s="90">
        <v>94624</v>
      </c>
      <c r="B3987" s="157" t="s">
        <v>23420</v>
      </c>
      <c r="C3987" s="91" t="s">
        <v>243</v>
      </c>
      <c r="D3987" s="90">
        <v>370.96</v>
      </c>
    </row>
    <row r="3988" spans="1:4">
      <c r="A3988" s="90">
        <v>94625</v>
      </c>
      <c r="B3988" s="157" t="s">
        <v>23421</v>
      </c>
      <c r="C3988" s="91" t="s">
        <v>243</v>
      </c>
      <c r="D3988" s="90">
        <v>763.64</v>
      </c>
    </row>
    <row r="3989" spans="1:4">
      <c r="A3989" s="90">
        <v>94656</v>
      </c>
      <c r="B3989" s="157" t="s">
        <v>3370</v>
      </c>
      <c r="C3989" s="91" t="s">
        <v>243</v>
      </c>
      <c r="D3989" s="90">
        <v>4.03</v>
      </c>
    </row>
    <row r="3990" spans="1:4">
      <c r="A3990" s="90">
        <v>94657</v>
      </c>
      <c r="B3990" s="157" t="s">
        <v>3371</v>
      </c>
      <c r="C3990" s="91" t="s">
        <v>243</v>
      </c>
      <c r="D3990" s="90">
        <v>3.97</v>
      </c>
    </row>
    <row r="3991" spans="1:4">
      <c r="A3991" s="90">
        <v>94658</v>
      </c>
      <c r="B3991" s="157" t="s">
        <v>3372</v>
      </c>
      <c r="C3991" s="91" t="s">
        <v>243</v>
      </c>
      <c r="D3991" s="90">
        <v>4.66</v>
      </c>
    </row>
    <row r="3992" spans="1:4">
      <c r="A3992" s="90">
        <v>94659</v>
      </c>
      <c r="B3992" s="157" t="s">
        <v>3373</v>
      </c>
      <c r="C3992" s="91" t="s">
        <v>243</v>
      </c>
      <c r="D3992" s="90">
        <v>4.7300000000000004</v>
      </c>
    </row>
    <row r="3993" spans="1:4">
      <c r="A3993" s="90">
        <v>94660</v>
      </c>
      <c r="B3993" s="157" t="s">
        <v>3374</v>
      </c>
      <c r="C3993" s="91" t="s">
        <v>243</v>
      </c>
      <c r="D3993" s="90">
        <v>7.55</v>
      </c>
    </row>
    <row r="3994" spans="1:4">
      <c r="A3994" s="90">
        <v>94661</v>
      </c>
      <c r="B3994" s="157" t="s">
        <v>3375</v>
      </c>
      <c r="C3994" s="91" t="s">
        <v>243</v>
      </c>
      <c r="D3994" s="90">
        <v>7.85</v>
      </c>
    </row>
    <row r="3995" spans="1:4">
      <c r="A3995" s="90">
        <v>94662</v>
      </c>
      <c r="B3995" s="157" t="s">
        <v>3376</v>
      </c>
      <c r="C3995" s="91" t="s">
        <v>243</v>
      </c>
      <c r="D3995" s="90">
        <v>8.19</v>
      </c>
    </row>
    <row r="3996" spans="1:4">
      <c r="A3996" s="90">
        <v>94663</v>
      </c>
      <c r="B3996" s="157" t="s">
        <v>3377</v>
      </c>
      <c r="C3996" s="91" t="s">
        <v>243</v>
      </c>
      <c r="D3996" s="90">
        <v>8.31</v>
      </c>
    </row>
    <row r="3997" spans="1:4">
      <c r="A3997" s="90">
        <v>94664</v>
      </c>
      <c r="B3997" s="157" t="s">
        <v>3378</v>
      </c>
      <c r="C3997" s="91" t="s">
        <v>243</v>
      </c>
      <c r="D3997" s="90">
        <v>17.399999999999999</v>
      </c>
    </row>
    <row r="3998" spans="1:4">
      <c r="A3998" s="90">
        <v>94665</v>
      </c>
      <c r="B3998" s="157" t="s">
        <v>3379</v>
      </c>
      <c r="C3998" s="91" t="s">
        <v>243</v>
      </c>
      <c r="D3998" s="90">
        <v>17.39</v>
      </c>
    </row>
    <row r="3999" spans="1:4">
      <c r="A3999" s="90">
        <v>94666</v>
      </c>
      <c r="B3999" s="157" t="s">
        <v>3380</v>
      </c>
      <c r="C3999" s="91" t="s">
        <v>243</v>
      </c>
      <c r="D3999" s="90">
        <v>21.04</v>
      </c>
    </row>
    <row r="4000" spans="1:4">
      <c r="A4000" s="90">
        <v>94667</v>
      </c>
      <c r="B4000" s="157" t="s">
        <v>3381</v>
      </c>
      <c r="C4000" s="91" t="s">
        <v>243</v>
      </c>
      <c r="D4000" s="90">
        <v>23.3</v>
      </c>
    </row>
    <row r="4001" spans="1:4">
      <c r="A4001" s="90">
        <v>94668</v>
      </c>
      <c r="B4001" s="157" t="s">
        <v>3382</v>
      </c>
      <c r="C4001" s="91" t="s">
        <v>243</v>
      </c>
      <c r="D4001" s="90">
        <v>36.020000000000003</v>
      </c>
    </row>
    <row r="4002" spans="1:4">
      <c r="A4002" s="90">
        <v>94669</v>
      </c>
      <c r="B4002" s="157" t="s">
        <v>3383</v>
      </c>
      <c r="C4002" s="91" t="s">
        <v>243</v>
      </c>
      <c r="D4002" s="90">
        <v>48.74</v>
      </c>
    </row>
    <row r="4003" spans="1:4">
      <c r="A4003" s="90">
        <v>94670</v>
      </c>
      <c r="B4003" s="157" t="s">
        <v>3384</v>
      </c>
      <c r="C4003" s="91" t="s">
        <v>243</v>
      </c>
      <c r="D4003" s="90">
        <v>47.35</v>
      </c>
    </row>
    <row r="4004" spans="1:4">
      <c r="A4004" s="90">
        <v>94671</v>
      </c>
      <c r="B4004" s="157" t="s">
        <v>3385</v>
      </c>
      <c r="C4004" s="91" t="s">
        <v>243</v>
      </c>
      <c r="D4004" s="90">
        <v>68.56</v>
      </c>
    </row>
    <row r="4005" spans="1:4">
      <c r="A4005" s="90">
        <v>94672</v>
      </c>
      <c r="B4005" s="157" t="s">
        <v>22289</v>
      </c>
      <c r="C4005" s="91" t="s">
        <v>243</v>
      </c>
      <c r="D4005" s="90">
        <v>6.97</v>
      </c>
    </row>
    <row r="4006" spans="1:4">
      <c r="A4006" s="90">
        <v>94673</v>
      </c>
      <c r="B4006" s="157" t="s">
        <v>3386</v>
      </c>
      <c r="C4006" s="91" t="s">
        <v>243</v>
      </c>
      <c r="D4006" s="90">
        <v>6.8</v>
      </c>
    </row>
    <row r="4007" spans="1:4">
      <c r="A4007" s="90">
        <v>94674</v>
      </c>
      <c r="B4007" s="157" t="s">
        <v>3387</v>
      </c>
      <c r="C4007" s="91" t="s">
        <v>243</v>
      </c>
      <c r="D4007" s="90">
        <v>6.21</v>
      </c>
    </row>
    <row r="4008" spans="1:4">
      <c r="A4008" s="90">
        <v>94675</v>
      </c>
      <c r="B4008" s="157" t="s">
        <v>3388</v>
      </c>
      <c r="C4008" s="91" t="s">
        <v>243</v>
      </c>
      <c r="D4008" s="90">
        <v>9.41</v>
      </c>
    </row>
    <row r="4009" spans="1:4">
      <c r="A4009" s="90">
        <v>94676</v>
      </c>
      <c r="B4009" s="157" t="s">
        <v>3389</v>
      </c>
      <c r="C4009" s="91" t="s">
        <v>243</v>
      </c>
      <c r="D4009" s="90">
        <v>10.55</v>
      </c>
    </row>
    <row r="4010" spans="1:4">
      <c r="A4010" s="90">
        <v>94677</v>
      </c>
      <c r="B4010" s="157" t="s">
        <v>3390</v>
      </c>
      <c r="C4010" s="91" t="s">
        <v>243</v>
      </c>
      <c r="D4010" s="90">
        <v>15.37</v>
      </c>
    </row>
    <row r="4011" spans="1:4">
      <c r="A4011" s="90">
        <v>94678</v>
      </c>
      <c r="B4011" s="157" t="s">
        <v>3391</v>
      </c>
      <c r="C4011" s="91" t="s">
        <v>243</v>
      </c>
      <c r="D4011" s="90">
        <v>10.84</v>
      </c>
    </row>
    <row r="4012" spans="1:4">
      <c r="A4012" s="90">
        <v>94679</v>
      </c>
      <c r="B4012" s="157" t="s">
        <v>3392</v>
      </c>
      <c r="C4012" s="91" t="s">
        <v>243</v>
      </c>
      <c r="D4012" s="90">
        <v>17.190000000000001</v>
      </c>
    </row>
    <row r="4013" spans="1:4">
      <c r="A4013" s="90">
        <v>94680</v>
      </c>
      <c r="B4013" s="157" t="s">
        <v>3393</v>
      </c>
      <c r="C4013" s="91" t="s">
        <v>243</v>
      </c>
      <c r="D4013" s="90">
        <v>28.65</v>
      </c>
    </row>
    <row r="4014" spans="1:4">
      <c r="A4014" s="90">
        <v>94681</v>
      </c>
      <c r="B4014" s="157" t="s">
        <v>3394</v>
      </c>
      <c r="C4014" s="91" t="s">
        <v>243</v>
      </c>
      <c r="D4014" s="90">
        <v>37.36</v>
      </c>
    </row>
    <row r="4015" spans="1:4">
      <c r="A4015" s="90">
        <v>94682</v>
      </c>
      <c r="B4015" s="157" t="s">
        <v>3395</v>
      </c>
      <c r="C4015" s="91" t="s">
        <v>243</v>
      </c>
      <c r="D4015" s="90">
        <v>73.45</v>
      </c>
    </row>
    <row r="4016" spans="1:4">
      <c r="A4016" s="90">
        <v>94683</v>
      </c>
      <c r="B4016" s="157" t="s">
        <v>3396</v>
      </c>
      <c r="C4016" s="91" t="s">
        <v>243</v>
      </c>
      <c r="D4016" s="90">
        <v>47.89</v>
      </c>
    </row>
    <row r="4017" spans="1:4">
      <c r="A4017" s="90">
        <v>94684</v>
      </c>
      <c r="B4017" s="157" t="s">
        <v>3397</v>
      </c>
      <c r="C4017" s="91" t="s">
        <v>243</v>
      </c>
      <c r="D4017" s="90">
        <v>94.44</v>
      </c>
    </row>
    <row r="4018" spans="1:4">
      <c r="A4018" s="90">
        <v>94685</v>
      </c>
      <c r="B4018" s="157" t="s">
        <v>3398</v>
      </c>
      <c r="C4018" s="91" t="s">
        <v>243</v>
      </c>
      <c r="D4018" s="90">
        <v>73.17</v>
      </c>
    </row>
    <row r="4019" spans="1:4">
      <c r="A4019" s="90">
        <v>94686</v>
      </c>
      <c r="B4019" s="157" t="s">
        <v>3399</v>
      </c>
      <c r="C4019" s="91" t="s">
        <v>243</v>
      </c>
      <c r="D4019" s="90">
        <v>174.65</v>
      </c>
    </row>
    <row r="4020" spans="1:4">
      <c r="A4020" s="90">
        <v>94687</v>
      </c>
      <c r="B4020" s="157" t="s">
        <v>3400</v>
      </c>
      <c r="C4020" s="91" t="s">
        <v>243</v>
      </c>
      <c r="D4020" s="90">
        <v>142.58000000000001</v>
      </c>
    </row>
    <row r="4021" spans="1:4">
      <c r="A4021" s="90">
        <v>94688</v>
      </c>
      <c r="B4021" s="157" t="s">
        <v>3401</v>
      </c>
      <c r="C4021" s="91" t="s">
        <v>243</v>
      </c>
      <c r="D4021" s="90">
        <v>7.26</v>
      </c>
    </row>
    <row r="4022" spans="1:4">
      <c r="A4022" s="90">
        <v>94689</v>
      </c>
      <c r="B4022" s="157" t="s">
        <v>3402</v>
      </c>
      <c r="C4022" s="91" t="s">
        <v>243</v>
      </c>
      <c r="D4022" s="90">
        <v>9.56</v>
      </c>
    </row>
    <row r="4023" spans="1:4">
      <c r="A4023" s="90">
        <v>94690</v>
      </c>
      <c r="B4023" s="157" t="s">
        <v>3403</v>
      </c>
      <c r="C4023" s="91" t="s">
        <v>243</v>
      </c>
      <c r="D4023" s="90">
        <v>9.19</v>
      </c>
    </row>
    <row r="4024" spans="1:4">
      <c r="A4024" s="90">
        <v>94691</v>
      </c>
      <c r="B4024" s="157" t="s">
        <v>3404</v>
      </c>
      <c r="C4024" s="91" t="s">
        <v>243</v>
      </c>
      <c r="D4024" s="90">
        <v>10.52</v>
      </c>
    </row>
    <row r="4025" spans="1:4">
      <c r="A4025" s="90">
        <v>94692</v>
      </c>
      <c r="B4025" s="157" t="s">
        <v>3405</v>
      </c>
      <c r="C4025" s="91" t="s">
        <v>243</v>
      </c>
      <c r="D4025" s="90">
        <v>15.75</v>
      </c>
    </row>
    <row r="4026" spans="1:4">
      <c r="A4026" s="90">
        <v>94693</v>
      </c>
      <c r="B4026" s="157" t="s">
        <v>3406</v>
      </c>
      <c r="C4026" s="91" t="s">
        <v>243</v>
      </c>
      <c r="D4026" s="90">
        <v>16.43</v>
      </c>
    </row>
    <row r="4027" spans="1:4">
      <c r="A4027" s="90">
        <v>94694</v>
      </c>
      <c r="B4027" s="157" t="s">
        <v>3407</v>
      </c>
      <c r="C4027" s="91" t="s">
        <v>243</v>
      </c>
      <c r="D4027" s="90">
        <v>16.46</v>
      </c>
    </row>
    <row r="4028" spans="1:4">
      <c r="A4028" s="90">
        <v>94695</v>
      </c>
      <c r="B4028" s="157" t="s">
        <v>3408</v>
      </c>
      <c r="C4028" s="91" t="s">
        <v>243</v>
      </c>
      <c r="D4028" s="90">
        <v>21.66</v>
      </c>
    </row>
    <row r="4029" spans="1:4">
      <c r="A4029" s="90">
        <v>94696</v>
      </c>
      <c r="B4029" s="157" t="s">
        <v>3409</v>
      </c>
      <c r="C4029" s="91" t="s">
        <v>243</v>
      </c>
      <c r="D4029" s="90">
        <v>37.25</v>
      </c>
    </row>
    <row r="4030" spans="1:4">
      <c r="A4030" s="90">
        <v>94697</v>
      </c>
      <c r="B4030" s="157" t="s">
        <v>3410</v>
      </c>
      <c r="C4030" s="91" t="s">
        <v>243</v>
      </c>
      <c r="D4030" s="90">
        <v>57.36</v>
      </c>
    </row>
    <row r="4031" spans="1:4">
      <c r="A4031" s="90">
        <v>94698</v>
      </c>
      <c r="B4031" s="157" t="s">
        <v>3411</v>
      </c>
      <c r="C4031" s="91" t="s">
        <v>243</v>
      </c>
      <c r="D4031" s="90">
        <v>50.29</v>
      </c>
    </row>
    <row r="4032" spans="1:4">
      <c r="A4032" s="90">
        <v>94699</v>
      </c>
      <c r="B4032" s="157" t="s">
        <v>3412</v>
      </c>
      <c r="C4032" s="91" t="s">
        <v>243</v>
      </c>
      <c r="D4032" s="90">
        <v>96.63</v>
      </c>
    </row>
    <row r="4033" spans="1:4">
      <c r="A4033" s="90">
        <v>94700</v>
      </c>
      <c r="B4033" s="157" t="s">
        <v>3413</v>
      </c>
      <c r="C4033" s="91" t="s">
        <v>243</v>
      </c>
      <c r="D4033" s="90">
        <v>82.15</v>
      </c>
    </row>
    <row r="4034" spans="1:4">
      <c r="A4034" s="90">
        <v>94701</v>
      </c>
      <c r="B4034" s="157" t="s">
        <v>3414</v>
      </c>
      <c r="C4034" s="91" t="s">
        <v>243</v>
      </c>
      <c r="D4034" s="90">
        <v>142.54</v>
      </c>
    </row>
    <row r="4035" spans="1:4">
      <c r="A4035" s="90">
        <v>94702</v>
      </c>
      <c r="B4035" s="157" t="s">
        <v>3415</v>
      </c>
      <c r="C4035" s="91" t="s">
        <v>243</v>
      </c>
      <c r="D4035" s="90">
        <v>135.13</v>
      </c>
    </row>
    <row r="4036" spans="1:4">
      <c r="A4036" s="90">
        <v>94703</v>
      </c>
      <c r="B4036" s="157" t="s">
        <v>3416</v>
      </c>
      <c r="C4036" s="91" t="s">
        <v>243</v>
      </c>
      <c r="D4036" s="90">
        <v>12.82</v>
      </c>
    </row>
    <row r="4037" spans="1:4">
      <c r="A4037" s="90">
        <v>94704</v>
      </c>
      <c r="B4037" s="157" t="s">
        <v>3417</v>
      </c>
      <c r="C4037" s="91" t="s">
        <v>243</v>
      </c>
      <c r="D4037" s="90">
        <v>15.04</v>
      </c>
    </row>
    <row r="4038" spans="1:4">
      <c r="A4038" s="90">
        <v>94705</v>
      </c>
      <c r="B4038" s="157" t="s">
        <v>3418</v>
      </c>
      <c r="C4038" s="91" t="s">
        <v>243</v>
      </c>
      <c r="D4038" s="90">
        <v>18.41</v>
      </c>
    </row>
    <row r="4039" spans="1:4">
      <c r="A4039" s="90">
        <v>94706</v>
      </c>
      <c r="B4039" s="157" t="s">
        <v>3419</v>
      </c>
      <c r="C4039" s="91" t="s">
        <v>243</v>
      </c>
      <c r="D4039" s="90">
        <v>26</v>
      </c>
    </row>
    <row r="4040" spans="1:4">
      <c r="A4040" s="90">
        <v>94707</v>
      </c>
      <c r="B4040" s="157" t="s">
        <v>3420</v>
      </c>
      <c r="C4040" s="91" t="s">
        <v>243</v>
      </c>
      <c r="D4040" s="90">
        <v>32.24</v>
      </c>
    </row>
    <row r="4041" spans="1:4">
      <c r="A4041" s="90">
        <v>94708</v>
      </c>
      <c r="B4041" s="157" t="s">
        <v>3421</v>
      </c>
      <c r="C4041" s="91" t="s">
        <v>243</v>
      </c>
      <c r="D4041" s="90">
        <v>16.84</v>
      </c>
    </row>
    <row r="4042" spans="1:4">
      <c r="A4042" s="90">
        <v>94709</v>
      </c>
      <c r="B4042" s="157" t="s">
        <v>3422</v>
      </c>
      <c r="C4042" s="91" t="s">
        <v>243</v>
      </c>
      <c r="D4042" s="90">
        <v>21.27</v>
      </c>
    </row>
    <row r="4043" spans="1:4">
      <c r="A4043" s="90">
        <v>94710</v>
      </c>
      <c r="B4043" s="157" t="s">
        <v>3423</v>
      </c>
      <c r="C4043" s="91" t="s">
        <v>243</v>
      </c>
      <c r="D4043" s="90">
        <v>32.270000000000003</v>
      </c>
    </row>
    <row r="4044" spans="1:4">
      <c r="A4044" s="90">
        <v>94711</v>
      </c>
      <c r="B4044" s="157" t="s">
        <v>3424</v>
      </c>
      <c r="C4044" s="91" t="s">
        <v>243</v>
      </c>
      <c r="D4044" s="90">
        <v>38.22</v>
      </c>
    </row>
    <row r="4045" spans="1:4">
      <c r="A4045" s="90">
        <v>94712</v>
      </c>
      <c r="B4045" s="157" t="s">
        <v>3425</v>
      </c>
      <c r="C4045" s="91" t="s">
        <v>243</v>
      </c>
      <c r="D4045" s="90">
        <v>50.85</v>
      </c>
    </row>
    <row r="4046" spans="1:4">
      <c r="A4046" s="90">
        <v>94713</v>
      </c>
      <c r="B4046" s="157" t="s">
        <v>3426</v>
      </c>
      <c r="C4046" s="91" t="s">
        <v>243</v>
      </c>
      <c r="D4046" s="90">
        <v>130.94</v>
      </c>
    </row>
    <row r="4047" spans="1:4">
      <c r="A4047" s="90">
        <v>94714</v>
      </c>
      <c r="B4047" s="157" t="s">
        <v>3427</v>
      </c>
      <c r="C4047" s="91" t="s">
        <v>243</v>
      </c>
      <c r="D4047" s="90">
        <v>177.13</v>
      </c>
    </row>
    <row r="4048" spans="1:4">
      <c r="A4048" s="90">
        <v>94715</v>
      </c>
      <c r="B4048" s="157" t="s">
        <v>3428</v>
      </c>
      <c r="C4048" s="91" t="s">
        <v>243</v>
      </c>
      <c r="D4048" s="90">
        <v>244.1</v>
      </c>
    </row>
    <row r="4049" spans="1:4">
      <c r="A4049" s="90">
        <v>94724</v>
      </c>
      <c r="B4049" s="157" t="s">
        <v>22290</v>
      </c>
      <c r="C4049" s="91" t="s">
        <v>243</v>
      </c>
      <c r="D4049" s="90">
        <v>17.53</v>
      </c>
    </row>
    <row r="4050" spans="1:4">
      <c r="A4050" s="90">
        <v>94725</v>
      </c>
      <c r="B4050" s="157" t="s">
        <v>22291</v>
      </c>
      <c r="C4050" s="91" t="s">
        <v>243</v>
      </c>
      <c r="D4050" s="90">
        <v>4.42</v>
      </c>
    </row>
    <row r="4051" spans="1:4">
      <c r="A4051" s="90">
        <v>94726</v>
      </c>
      <c r="B4051" s="157" t="s">
        <v>22292</v>
      </c>
      <c r="C4051" s="91" t="s">
        <v>243</v>
      </c>
      <c r="D4051" s="90">
        <v>26.91</v>
      </c>
    </row>
    <row r="4052" spans="1:4">
      <c r="A4052" s="90">
        <v>94727</v>
      </c>
      <c r="B4052" s="157" t="s">
        <v>22293</v>
      </c>
      <c r="C4052" s="91" t="s">
        <v>243</v>
      </c>
      <c r="D4052" s="90">
        <v>6.16</v>
      </c>
    </row>
    <row r="4053" spans="1:4">
      <c r="A4053" s="90">
        <v>94728</v>
      </c>
      <c r="B4053" s="157" t="s">
        <v>22294</v>
      </c>
      <c r="C4053" s="91" t="s">
        <v>243</v>
      </c>
      <c r="D4053" s="90">
        <v>101.06</v>
      </c>
    </row>
    <row r="4054" spans="1:4">
      <c r="A4054" s="90">
        <v>94729</v>
      </c>
      <c r="B4054" s="157" t="s">
        <v>22295</v>
      </c>
      <c r="C4054" s="91" t="s">
        <v>243</v>
      </c>
      <c r="D4054" s="90">
        <v>10.73</v>
      </c>
    </row>
    <row r="4055" spans="1:4">
      <c r="A4055" s="90">
        <v>94730</v>
      </c>
      <c r="B4055" s="157" t="s">
        <v>22296</v>
      </c>
      <c r="C4055" s="91" t="s">
        <v>243</v>
      </c>
      <c r="D4055" s="90">
        <v>122.69</v>
      </c>
    </row>
    <row r="4056" spans="1:4">
      <c r="A4056" s="90">
        <v>94731</v>
      </c>
      <c r="B4056" s="157" t="s">
        <v>22297</v>
      </c>
      <c r="C4056" s="91" t="s">
        <v>243</v>
      </c>
      <c r="D4056" s="90">
        <v>13.36</v>
      </c>
    </row>
    <row r="4057" spans="1:4">
      <c r="A4057" s="90">
        <v>94733</v>
      </c>
      <c r="B4057" s="157" t="s">
        <v>22298</v>
      </c>
      <c r="C4057" s="91" t="s">
        <v>243</v>
      </c>
      <c r="D4057" s="90">
        <v>25.86</v>
      </c>
    </row>
    <row r="4058" spans="1:4">
      <c r="A4058" s="90">
        <v>94737</v>
      </c>
      <c r="B4058" s="157" t="s">
        <v>22299</v>
      </c>
      <c r="C4058" s="91" t="s">
        <v>243</v>
      </c>
      <c r="D4058" s="90">
        <v>106.66</v>
      </c>
    </row>
    <row r="4059" spans="1:4">
      <c r="A4059" s="90">
        <v>94740</v>
      </c>
      <c r="B4059" s="157" t="s">
        <v>22300</v>
      </c>
      <c r="C4059" s="91" t="s">
        <v>243</v>
      </c>
      <c r="D4059" s="90">
        <v>6.96</v>
      </c>
    </row>
    <row r="4060" spans="1:4">
      <c r="A4060" s="90">
        <v>94741</v>
      </c>
      <c r="B4060" s="157" t="s">
        <v>22301</v>
      </c>
      <c r="C4060" s="91" t="s">
        <v>243</v>
      </c>
      <c r="D4060" s="90">
        <v>8.5500000000000007</v>
      </c>
    </row>
    <row r="4061" spans="1:4">
      <c r="A4061" s="90">
        <v>94742</v>
      </c>
      <c r="B4061" s="157" t="s">
        <v>22302</v>
      </c>
      <c r="C4061" s="91" t="s">
        <v>243</v>
      </c>
      <c r="D4061" s="90">
        <v>10.32</v>
      </c>
    </row>
    <row r="4062" spans="1:4">
      <c r="A4062" s="90">
        <v>94743</v>
      </c>
      <c r="B4062" s="157" t="s">
        <v>22303</v>
      </c>
      <c r="C4062" s="91" t="s">
        <v>243</v>
      </c>
      <c r="D4062" s="90">
        <v>11.32</v>
      </c>
    </row>
    <row r="4063" spans="1:4">
      <c r="A4063" s="90">
        <v>94744</v>
      </c>
      <c r="B4063" s="157" t="s">
        <v>22304</v>
      </c>
      <c r="C4063" s="91" t="s">
        <v>243</v>
      </c>
      <c r="D4063" s="90">
        <v>16.329999999999998</v>
      </c>
    </row>
    <row r="4064" spans="1:4">
      <c r="A4064" s="90">
        <v>94746</v>
      </c>
      <c r="B4064" s="157" t="s">
        <v>22305</v>
      </c>
      <c r="C4064" s="91" t="s">
        <v>243</v>
      </c>
      <c r="D4064" s="90">
        <v>23.01</v>
      </c>
    </row>
    <row r="4065" spans="1:4">
      <c r="A4065" s="90">
        <v>94748</v>
      </c>
      <c r="B4065" s="157" t="s">
        <v>22306</v>
      </c>
      <c r="C4065" s="91" t="s">
        <v>243</v>
      </c>
      <c r="D4065" s="90">
        <v>47.25</v>
      </c>
    </row>
    <row r="4066" spans="1:4">
      <c r="A4066" s="90">
        <v>94750</v>
      </c>
      <c r="B4066" s="157" t="s">
        <v>22307</v>
      </c>
      <c r="C4066" s="91" t="s">
        <v>243</v>
      </c>
      <c r="D4066" s="90">
        <v>110.4</v>
      </c>
    </row>
    <row r="4067" spans="1:4">
      <c r="A4067" s="90">
        <v>94752</v>
      </c>
      <c r="B4067" s="157" t="s">
        <v>22308</v>
      </c>
      <c r="C4067" s="91" t="s">
        <v>243</v>
      </c>
      <c r="D4067" s="90">
        <v>135.58000000000001</v>
      </c>
    </row>
    <row r="4068" spans="1:4">
      <c r="A4068" s="90">
        <v>94756</v>
      </c>
      <c r="B4068" s="157" t="s">
        <v>22309</v>
      </c>
      <c r="C4068" s="91" t="s">
        <v>243</v>
      </c>
      <c r="D4068" s="90">
        <v>8.84</v>
      </c>
    </row>
    <row r="4069" spans="1:4">
      <c r="A4069" s="90">
        <v>94757</v>
      </c>
      <c r="B4069" s="157" t="s">
        <v>22310</v>
      </c>
      <c r="C4069" s="91" t="s">
        <v>243</v>
      </c>
      <c r="D4069" s="90">
        <v>11.83</v>
      </c>
    </row>
    <row r="4070" spans="1:4">
      <c r="A4070" s="90">
        <v>94758</v>
      </c>
      <c r="B4070" s="157" t="s">
        <v>22311</v>
      </c>
      <c r="C4070" s="91" t="s">
        <v>243</v>
      </c>
      <c r="D4070" s="90">
        <v>29.44</v>
      </c>
    </row>
    <row r="4071" spans="1:4">
      <c r="A4071" s="90">
        <v>94759</v>
      </c>
      <c r="B4071" s="157" t="s">
        <v>22312</v>
      </c>
      <c r="C4071" s="91" t="s">
        <v>243</v>
      </c>
      <c r="D4071" s="90">
        <v>36.1</v>
      </c>
    </row>
    <row r="4072" spans="1:4">
      <c r="A4072" s="90">
        <v>94760</v>
      </c>
      <c r="B4072" s="157" t="s">
        <v>22313</v>
      </c>
      <c r="C4072" s="91" t="s">
        <v>243</v>
      </c>
      <c r="D4072" s="90">
        <v>59.38</v>
      </c>
    </row>
    <row r="4073" spans="1:4">
      <c r="A4073" s="90">
        <v>94761</v>
      </c>
      <c r="B4073" s="157" t="s">
        <v>22314</v>
      </c>
      <c r="C4073" s="91" t="s">
        <v>243</v>
      </c>
      <c r="D4073" s="90">
        <v>126.12</v>
      </c>
    </row>
    <row r="4074" spans="1:4">
      <c r="A4074" s="90">
        <v>94762</v>
      </c>
      <c r="B4074" s="157" t="s">
        <v>22315</v>
      </c>
      <c r="C4074" s="91" t="s">
        <v>243</v>
      </c>
      <c r="D4074" s="90">
        <v>162.57</v>
      </c>
    </row>
    <row r="4075" spans="1:4">
      <c r="A4075" s="90">
        <v>94783</v>
      </c>
      <c r="B4075" s="157" t="s">
        <v>3429</v>
      </c>
      <c r="C4075" s="91" t="s">
        <v>243</v>
      </c>
      <c r="D4075" s="90">
        <v>11.85</v>
      </c>
    </row>
    <row r="4076" spans="1:4">
      <c r="A4076" s="90">
        <v>94785</v>
      </c>
      <c r="B4076" s="157" t="s">
        <v>3430</v>
      </c>
      <c r="C4076" s="91" t="s">
        <v>243</v>
      </c>
      <c r="D4076" s="90">
        <v>21.59</v>
      </c>
    </row>
    <row r="4077" spans="1:4">
      <c r="A4077" s="90">
        <v>94786</v>
      </c>
      <c r="B4077" s="157" t="s">
        <v>3431</v>
      </c>
      <c r="C4077" s="91" t="s">
        <v>243</v>
      </c>
      <c r="D4077" s="90">
        <v>27.87</v>
      </c>
    </row>
    <row r="4078" spans="1:4">
      <c r="A4078" s="90">
        <v>94787</v>
      </c>
      <c r="B4078" s="157" t="s">
        <v>3432</v>
      </c>
      <c r="C4078" s="91" t="s">
        <v>243</v>
      </c>
      <c r="D4078" s="90">
        <v>36.56</v>
      </c>
    </row>
    <row r="4079" spans="1:4">
      <c r="A4079" s="90">
        <v>94788</v>
      </c>
      <c r="B4079" s="157" t="s">
        <v>3433</v>
      </c>
      <c r="C4079" s="91" t="s">
        <v>243</v>
      </c>
      <c r="D4079" s="90">
        <v>52.35</v>
      </c>
    </row>
    <row r="4080" spans="1:4">
      <c r="A4080" s="90">
        <v>94789</v>
      </c>
      <c r="B4080" s="157" t="s">
        <v>3434</v>
      </c>
      <c r="C4080" s="91" t="s">
        <v>243</v>
      </c>
      <c r="D4080" s="90">
        <v>161.9</v>
      </c>
    </row>
    <row r="4081" spans="1:4">
      <c r="A4081" s="90">
        <v>94790</v>
      </c>
      <c r="B4081" s="157" t="s">
        <v>3435</v>
      </c>
      <c r="C4081" s="91" t="s">
        <v>243</v>
      </c>
      <c r="D4081" s="90">
        <v>187.09</v>
      </c>
    </row>
    <row r="4082" spans="1:4">
      <c r="A4082" s="90">
        <v>94791</v>
      </c>
      <c r="B4082" s="157" t="s">
        <v>3436</v>
      </c>
      <c r="C4082" s="91" t="s">
        <v>243</v>
      </c>
      <c r="D4082" s="90">
        <v>261.64</v>
      </c>
    </row>
    <row r="4083" spans="1:4">
      <c r="A4083" s="90">
        <v>94863</v>
      </c>
      <c r="B4083" s="157" t="s">
        <v>22316</v>
      </c>
      <c r="C4083" s="91" t="s">
        <v>243</v>
      </c>
      <c r="D4083" s="90">
        <v>90.34</v>
      </c>
    </row>
    <row r="4084" spans="1:4">
      <c r="A4084" s="90">
        <v>95141</v>
      </c>
      <c r="B4084" s="157" t="s">
        <v>3437</v>
      </c>
      <c r="C4084" s="91" t="s">
        <v>243</v>
      </c>
      <c r="D4084" s="90">
        <v>20.22</v>
      </c>
    </row>
    <row r="4085" spans="1:4">
      <c r="A4085" s="90">
        <v>95237</v>
      </c>
      <c r="B4085" s="157" t="s">
        <v>3438</v>
      </c>
      <c r="C4085" s="91" t="s">
        <v>243</v>
      </c>
      <c r="D4085" s="90">
        <v>15.34</v>
      </c>
    </row>
    <row r="4086" spans="1:4">
      <c r="A4086" s="90">
        <v>95693</v>
      </c>
      <c r="B4086" s="157" t="s">
        <v>3439</v>
      </c>
      <c r="C4086" s="91" t="s">
        <v>243</v>
      </c>
      <c r="D4086" s="90">
        <v>31.38</v>
      </c>
    </row>
    <row r="4087" spans="1:4">
      <c r="A4087" s="90">
        <v>95694</v>
      </c>
      <c r="B4087" s="157" t="s">
        <v>3440</v>
      </c>
      <c r="C4087" s="91" t="s">
        <v>243</v>
      </c>
      <c r="D4087" s="90">
        <v>39.58</v>
      </c>
    </row>
    <row r="4088" spans="1:4">
      <c r="A4088" s="90">
        <v>95695</v>
      </c>
      <c r="B4088" s="157" t="s">
        <v>3441</v>
      </c>
      <c r="C4088" s="91" t="s">
        <v>243</v>
      </c>
      <c r="D4088" s="90">
        <v>38.29</v>
      </c>
    </row>
    <row r="4089" spans="1:4">
      <c r="A4089" s="90">
        <v>95696</v>
      </c>
      <c r="B4089" s="157" t="s">
        <v>23422</v>
      </c>
      <c r="C4089" s="91" t="s">
        <v>243</v>
      </c>
      <c r="D4089" s="90">
        <v>26.73</v>
      </c>
    </row>
    <row r="4090" spans="1:4">
      <c r="A4090" s="90">
        <v>96637</v>
      </c>
      <c r="B4090" s="157" t="s">
        <v>22415</v>
      </c>
      <c r="C4090" s="91" t="s">
        <v>243</v>
      </c>
      <c r="D4090" s="90">
        <v>9.5</v>
      </c>
    </row>
    <row r="4091" spans="1:4">
      <c r="A4091" s="90">
        <v>96638</v>
      </c>
      <c r="B4091" s="157" t="s">
        <v>22416</v>
      </c>
      <c r="C4091" s="91" t="s">
        <v>243</v>
      </c>
      <c r="D4091" s="90">
        <v>9.16</v>
      </c>
    </row>
    <row r="4092" spans="1:4">
      <c r="A4092" s="90">
        <v>96639</v>
      </c>
      <c r="B4092" s="157" t="s">
        <v>22417</v>
      </c>
      <c r="C4092" s="91" t="s">
        <v>243</v>
      </c>
      <c r="D4092" s="90">
        <v>6.61</v>
      </c>
    </row>
    <row r="4093" spans="1:4">
      <c r="A4093" s="90">
        <v>96640</v>
      </c>
      <c r="B4093" s="157" t="s">
        <v>22418</v>
      </c>
      <c r="C4093" s="91" t="s">
        <v>243</v>
      </c>
      <c r="D4093" s="90">
        <v>16.25</v>
      </c>
    </row>
    <row r="4094" spans="1:4">
      <c r="A4094" s="90">
        <v>96641</v>
      </c>
      <c r="B4094" s="157" t="s">
        <v>22419</v>
      </c>
      <c r="C4094" s="91" t="s">
        <v>243</v>
      </c>
      <c r="D4094" s="90">
        <v>12.81</v>
      </c>
    </row>
    <row r="4095" spans="1:4">
      <c r="A4095" s="90">
        <v>96642</v>
      </c>
      <c r="B4095" s="157" t="s">
        <v>22420</v>
      </c>
      <c r="C4095" s="91" t="s">
        <v>243</v>
      </c>
      <c r="D4095" s="90">
        <v>12.59</v>
      </c>
    </row>
    <row r="4096" spans="1:4">
      <c r="A4096" s="90">
        <v>96643</v>
      </c>
      <c r="B4096" s="157" t="s">
        <v>22421</v>
      </c>
      <c r="C4096" s="91" t="s">
        <v>243</v>
      </c>
      <c r="D4096" s="90">
        <v>32.770000000000003</v>
      </c>
    </row>
    <row r="4097" spans="1:4">
      <c r="A4097" s="90">
        <v>96650</v>
      </c>
      <c r="B4097" s="157" t="s">
        <v>22422</v>
      </c>
      <c r="C4097" s="91" t="s">
        <v>243</v>
      </c>
      <c r="D4097" s="90">
        <v>7.04</v>
      </c>
    </row>
    <row r="4098" spans="1:4">
      <c r="A4098" s="90">
        <v>96651</v>
      </c>
      <c r="B4098" s="157" t="s">
        <v>22423</v>
      </c>
      <c r="C4098" s="91" t="s">
        <v>243</v>
      </c>
      <c r="D4098" s="90">
        <v>6.7</v>
      </c>
    </row>
    <row r="4099" spans="1:4">
      <c r="A4099" s="90">
        <v>96652</v>
      </c>
      <c r="B4099" s="157" t="s">
        <v>22424</v>
      </c>
      <c r="C4099" s="91" t="s">
        <v>243</v>
      </c>
      <c r="D4099" s="90">
        <v>13.48</v>
      </c>
    </row>
    <row r="4100" spans="1:4">
      <c r="A4100" s="90">
        <v>96653</v>
      </c>
      <c r="B4100" s="157" t="s">
        <v>22425</v>
      </c>
      <c r="C4100" s="91" t="s">
        <v>243</v>
      </c>
      <c r="D4100" s="90">
        <v>13.45</v>
      </c>
    </row>
    <row r="4101" spans="1:4">
      <c r="A4101" s="90">
        <v>96654</v>
      </c>
      <c r="B4101" s="157" t="s">
        <v>22426</v>
      </c>
      <c r="C4101" s="91" t="s">
        <v>243</v>
      </c>
      <c r="D4101" s="90">
        <v>22.29</v>
      </c>
    </row>
    <row r="4102" spans="1:4">
      <c r="A4102" s="90">
        <v>96655</v>
      </c>
      <c r="B4102" s="157" t="s">
        <v>22427</v>
      </c>
      <c r="C4102" s="91" t="s">
        <v>243</v>
      </c>
      <c r="D4102" s="90">
        <v>21.91</v>
      </c>
    </row>
    <row r="4103" spans="1:4">
      <c r="A4103" s="90">
        <v>96656</v>
      </c>
      <c r="B4103" s="157" t="s">
        <v>22428</v>
      </c>
      <c r="C4103" s="91" t="s">
        <v>243</v>
      </c>
      <c r="D4103" s="90">
        <v>5</v>
      </c>
    </row>
    <row r="4104" spans="1:4">
      <c r="A4104" s="90">
        <v>96657</v>
      </c>
      <c r="B4104" s="157" t="s">
        <v>22429</v>
      </c>
      <c r="C4104" s="91" t="s">
        <v>243</v>
      </c>
      <c r="D4104" s="90">
        <v>14.64</v>
      </c>
    </row>
    <row r="4105" spans="1:4">
      <c r="A4105" s="90">
        <v>96658</v>
      </c>
      <c r="B4105" s="157" t="s">
        <v>22430</v>
      </c>
      <c r="C4105" s="91" t="s">
        <v>243</v>
      </c>
      <c r="D4105" s="90">
        <v>11.2</v>
      </c>
    </row>
    <row r="4106" spans="1:4">
      <c r="A4106" s="90">
        <v>96659</v>
      </c>
      <c r="B4106" s="157" t="s">
        <v>22431</v>
      </c>
      <c r="C4106" s="91" t="s">
        <v>243</v>
      </c>
      <c r="D4106" s="90">
        <v>9.11</v>
      </c>
    </row>
    <row r="4107" spans="1:4">
      <c r="A4107" s="90">
        <v>96660</v>
      </c>
      <c r="B4107" s="157" t="s">
        <v>22432</v>
      </c>
      <c r="C4107" s="91" t="s">
        <v>243</v>
      </c>
      <c r="D4107" s="90">
        <v>25.18</v>
      </c>
    </row>
    <row r="4108" spans="1:4">
      <c r="A4108" s="90">
        <v>96661</v>
      </c>
      <c r="B4108" s="157" t="s">
        <v>22433</v>
      </c>
      <c r="C4108" s="91" t="s">
        <v>243</v>
      </c>
      <c r="D4108" s="90">
        <v>19.89</v>
      </c>
    </row>
    <row r="4109" spans="1:4">
      <c r="A4109" s="90">
        <v>96662</v>
      </c>
      <c r="B4109" s="157" t="s">
        <v>22434</v>
      </c>
      <c r="C4109" s="91" t="s">
        <v>243</v>
      </c>
      <c r="D4109" s="90">
        <v>9.2899999999999991</v>
      </c>
    </row>
    <row r="4110" spans="1:4">
      <c r="A4110" s="90">
        <v>96663</v>
      </c>
      <c r="B4110" s="157" t="s">
        <v>22435</v>
      </c>
      <c r="C4110" s="91" t="s">
        <v>243</v>
      </c>
      <c r="D4110" s="90">
        <v>16.39</v>
      </c>
    </row>
    <row r="4111" spans="1:4">
      <c r="A4111" s="90">
        <v>96664</v>
      </c>
      <c r="B4111" s="157" t="s">
        <v>22436</v>
      </c>
      <c r="C4111" s="91" t="s">
        <v>243</v>
      </c>
      <c r="D4111" s="90">
        <v>17.53</v>
      </c>
    </row>
    <row r="4112" spans="1:4">
      <c r="A4112" s="90">
        <v>96665</v>
      </c>
      <c r="B4112" s="157" t="s">
        <v>22437</v>
      </c>
      <c r="C4112" s="91" t="s">
        <v>243</v>
      </c>
      <c r="D4112" s="90">
        <v>9.2899999999999991</v>
      </c>
    </row>
    <row r="4113" spans="1:4">
      <c r="A4113" s="90">
        <v>96666</v>
      </c>
      <c r="B4113" s="157" t="s">
        <v>22438</v>
      </c>
      <c r="C4113" s="91" t="s">
        <v>243</v>
      </c>
      <c r="D4113" s="90">
        <v>18.059999999999999</v>
      </c>
    </row>
    <row r="4114" spans="1:4">
      <c r="A4114" s="90">
        <v>96667</v>
      </c>
      <c r="B4114" s="157" t="s">
        <v>22439</v>
      </c>
      <c r="C4114" s="91" t="s">
        <v>243</v>
      </c>
      <c r="D4114" s="90">
        <v>31.29</v>
      </c>
    </row>
    <row r="4115" spans="1:4">
      <c r="A4115" s="90">
        <v>96684</v>
      </c>
      <c r="B4115" s="157" t="s">
        <v>22440</v>
      </c>
      <c r="C4115" s="91" t="s">
        <v>243</v>
      </c>
      <c r="D4115" s="90">
        <v>3.35</v>
      </c>
    </row>
    <row r="4116" spans="1:4">
      <c r="A4116" s="90">
        <v>96685</v>
      </c>
      <c r="B4116" s="157" t="s">
        <v>22441</v>
      </c>
      <c r="C4116" s="91" t="s">
        <v>243</v>
      </c>
      <c r="D4116" s="90">
        <v>3.01</v>
      </c>
    </row>
    <row r="4117" spans="1:4">
      <c r="A4117" s="90">
        <v>96686</v>
      </c>
      <c r="B4117" s="157" t="s">
        <v>22442</v>
      </c>
      <c r="C4117" s="91" t="s">
        <v>243</v>
      </c>
      <c r="D4117" s="90">
        <v>5.03</v>
      </c>
    </row>
    <row r="4118" spans="1:4">
      <c r="A4118" s="90">
        <v>96687</v>
      </c>
      <c r="B4118" s="157" t="s">
        <v>22443</v>
      </c>
      <c r="C4118" s="91" t="s">
        <v>243</v>
      </c>
      <c r="D4118" s="90">
        <v>5</v>
      </c>
    </row>
    <row r="4119" spans="1:4">
      <c r="A4119" s="90">
        <v>96688</v>
      </c>
      <c r="B4119" s="157" t="s">
        <v>22444</v>
      </c>
      <c r="C4119" s="91" t="s">
        <v>243</v>
      </c>
      <c r="D4119" s="90">
        <v>8.6199999999999992</v>
      </c>
    </row>
    <row r="4120" spans="1:4">
      <c r="A4120" s="90">
        <v>96689</v>
      </c>
      <c r="B4120" s="157" t="s">
        <v>22445</v>
      </c>
      <c r="C4120" s="91" t="s">
        <v>243</v>
      </c>
      <c r="D4120" s="90">
        <v>8.24</v>
      </c>
    </row>
    <row r="4121" spans="1:4">
      <c r="A4121" s="90">
        <v>96690</v>
      </c>
      <c r="B4121" s="157" t="s">
        <v>22446</v>
      </c>
      <c r="C4121" s="91" t="s">
        <v>243</v>
      </c>
      <c r="D4121" s="90">
        <v>15.96</v>
      </c>
    </row>
    <row r="4122" spans="1:4">
      <c r="A4122" s="90">
        <v>96691</v>
      </c>
      <c r="B4122" s="157" t="s">
        <v>22447</v>
      </c>
      <c r="C4122" s="91" t="s">
        <v>243</v>
      </c>
      <c r="D4122" s="90">
        <v>16.48</v>
      </c>
    </row>
    <row r="4123" spans="1:4">
      <c r="A4123" s="90">
        <v>96692</v>
      </c>
      <c r="B4123" s="157" t="s">
        <v>22448</v>
      </c>
      <c r="C4123" s="91" t="s">
        <v>243</v>
      </c>
      <c r="D4123" s="90">
        <v>24.15</v>
      </c>
    </row>
    <row r="4124" spans="1:4">
      <c r="A4124" s="90">
        <v>96693</v>
      </c>
      <c r="B4124" s="157" t="s">
        <v>22449</v>
      </c>
      <c r="C4124" s="91" t="s">
        <v>243</v>
      </c>
      <c r="D4124" s="90">
        <v>22.89</v>
      </c>
    </row>
    <row r="4125" spans="1:4">
      <c r="A4125" s="90">
        <v>96694</v>
      </c>
      <c r="B4125" s="157" t="s">
        <v>22450</v>
      </c>
      <c r="C4125" s="91" t="s">
        <v>243</v>
      </c>
      <c r="D4125" s="90">
        <v>52.85</v>
      </c>
    </row>
    <row r="4126" spans="1:4">
      <c r="A4126" s="90">
        <v>96695</v>
      </c>
      <c r="B4126" s="157" t="s">
        <v>22451</v>
      </c>
      <c r="C4126" s="91" t="s">
        <v>243</v>
      </c>
      <c r="D4126" s="90">
        <v>51.36</v>
      </c>
    </row>
    <row r="4127" spans="1:4">
      <c r="A4127" s="90">
        <v>96696</v>
      </c>
      <c r="B4127" s="157" t="s">
        <v>22452</v>
      </c>
      <c r="C4127" s="91" t="s">
        <v>243</v>
      </c>
      <c r="D4127" s="90">
        <v>79.540000000000006</v>
      </c>
    </row>
    <row r="4128" spans="1:4">
      <c r="A4128" s="90">
        <v>96697</v>
      </c>
      <c r="B4128" s="157" t="s">
        <v>22453</v>
      </c>
      <c r="C4128" s="91" t="s">
        <v>243</v>
      </c>
      <c r="D4128" s="90">
        <v>118.98</v>
      </c>
    </row>
    <row r="4129" spans="1:4">
      <c r="A4129" s="90">
        <v>96698</v>
      </c>
      <c r="B4129" s="157" t="s">
        <v>22454</v>
      </c>
      <c r="C4129" s="91" t="s">
        <v>243</v>
      </c>
      <c r="D4129" s="90">
        <v>2.5299999999999998</v>
      </c>
    </row>
    <row r="4130" spans="1:4">
      <c r="A4130" s="90">
        <v>96699</v>
      </c>
      <c r="B4130" s="157" t="s">
        <v>22455</v>
      </c>
      <c r="C4130" s="91" t="s">
        <v>243</v>
      </c>
      <c r="D4130" s="90">
        <v>12.17</v>
      </c>
    </row>
    <row r="4131" spans="1:4">
      <c r="A4131" s="90">
        <v>96700</v>
      </c>
      <c r="B4131" s="157" t="s">
        <v>22456</v>
      </c>
      <c r="C4131" s="91" t="s">
        <v>243</v>
      </c>
      <c r="D4131" s="90">
        <v>8.73</v>
      </c>
    </row>
    <row r="4132" spans="1:4">
      <c r="A4132" s="90">
        <v>96701</v>
      </c>
      <c r="B4132" s="157" t="s">
        <v>22457</v>
      </c>
      <c r="C4132" s="91" t="s">
        <v>243</v>
      </c>
      <c r="D4132" s="90">
        <v>3.48</v>
      </c>
    </row>
    <row r="4133" spans="1:4">
      <c r="A4133" s="90">
        <v>96702</v>
      </c>
      <c r="B4133" s="157" t="s">
        <v>22458</v>
      </c>
      <c r="C4133" s="91" t="s">
        <v>243</v>
      </c>
      <c r="D4133" s="90">
        <v>3.66</v>
      </c>
    </row>
    <row r="4134" spans="1:4">
      <c r="A4134" s="90">
        <v>96703</v>
      </c>
      <c r="B4134" s="157" t="s">
        <v>22459</v>
      </c>
      <c r="C4134" s="91" t="s">
        <v>243</v>
      </c>
      <c r="D4134" s="90">
        <v>7.26</v>
      </c>
    </row>
    <row r="4135" spans="1:4">
      <c r="A4135" s="90">
        <v>96704</v>
      </c>
      <c r="B4135" s="157" t="s">
        <v>22460</v>
      </c>
      <c r="C4135" s="91" t="s">
        <v>243</v>
      </c>
      <c r="D4135" s="90">
        <v>8.4</v>
      </c>
    </row>
    <row r="4136" spans="1:4">
      <c r="A4136" s="90">
        <v>96705</v>
      </c>
      <c r="B4136" s="157" t="s">
        <v>22461</v>
      </c>
      <c r="C4136" s="91" t="s">
        <v>243</v>
      </c>
      <c r="D4136" s="90">
        <v>10.93</v>
      </c>
    </row>
    <row r="4137" spans="1:4">
      <c r="A4137" s="90">
        <v>96706</v>
      </c>
      <c r="B4137" s="157" t="s">
        <v>22462</v>
      </c>
      <c r="C4137" s="91" t="s">
        <v>243</v>
      </c>
      <c r="D4137" s="90">
        <v>16.43</v>
      </c>
    </row>
    <row r="4138" spans="1:4">
      <c r="A4138" s="90">
        <v>96707</v>
      </c>
      <c r="B4138" s="157" t="s">
        <v>22463</v>
      </c>
      <c r="C4138" s="91" t="s">
        <v>243</v>
      </c>
      <c r="D4138" s="90">
        <v>33.97</v>
      </c>
    </row>
    <row r="4139" spans="1:4">
      <c r="A4139" s="90">
        <v>96708</v>
      </c>
      <c r="B4139" s="157" t="s">
        <v>22464</v>
      </c>
      <c r="C4139" s="91" t="s">
        <v>243</v>
      </c>
      <c r="D4139" s="90">
        <v>53.54</v>
      </c>
    </row>
    <row r="4140" spans="1:4">
      <c r="A4140" s="90">
        <v>96709</v>
      </c>
      <c r="B4140" s="157" t="s">
        <v>22465</v>
      </c>
      <c r="C4140" s="91" t="s">
        <v>243</v>
      </c>
      <c r="D4140" s="90">
        <v>84.52</v>
      </c>
    </row>
    <row r="4141" spans="1:4">
      <c r="A4141" s="90">
        <v>96710</v>
      </c>
      <c r="B4141" s="157" t="s">
        <v>22466</v>
      </c>
      <c r="C4141" s="91" t="s">
        <v>243</v>
      </c>
      <c r="D4141" s="90">
        <v>4.4000000000000004</v>
      </c>
    </row>
    <row r="4142" spans="1:4">
      <c r="A4142" s="90">
        <v>96711</v>
      </c>
      <c r="B4142" s="157" t="s">
        <v>22467</v>
      </c>
      <c r="C4142" s="91" t="s">
        <v>243</v>
      </c>
      <c r="D4142" s="90">
        <v>6.83</v>
      </c>
    </row>
    <row r="4143" spans="1:4">
      <c r="A4143" s="90">
        <v>96712</v>
      </c>
      <c r="B4143" s="157" t="s">
        <v>22468</v>
      </c>
      <c r="C4143" s="91" t="s">
        <v>243</v>
      </c>
      <c r="D4143" s="90">
        <v>13.03</v>
      </c>
    </row>
    <row r="4144" spans="1:4">
      <c r="A4144" s="90">
        <v>96713</v>
      </c>
      <c r="B4144" s="157" t="s">
        <v>22469</v>
      </c>
      <c r="C4144" s="91" t="s">
        <v>243</v>
      </c>
      <c r="D4144" s="90">
        <v>18.100000000000001</v>
      </c>
    </row>
    <row r="4145" spans="1:4">
      <c r="A4145" s="90">
        <v>96714</v>
      </c>
      <c r="B4145" s="157" t="s">
        <v>22470</v>
      </c>
      <c r="C4145" s="91" t="s">
        <v>243</v>
      </c>
      <c r="D4145" s="90">
        <v>30.48</v>
      </c>
    </row>
    <row r="4146" spans="1:4">
      <c r="A4146" s="90">
        <v>96715</v>
      </c>
      <c r="B4146" s="157" t="s">
        <v>22471</v>
      </c>
      <c r="C4146" s="91" t="s">
        <v>243</v>
      </c>
      <c r="D4146" s="90">
        <v>57.02</v>
      </c>
    </row>
    <row r="4147" spans="1:4">
      <c r="A4147" s="90">
        <v>96716</v>
      </c>
      <c r="B4147" s="157" t="s">
        <v>22472</v>
      </c>
      <c r="C4147" s="91" t="s">
        <v>243</v>
      </c>
      <c r="D4147" s="90">
        <v>85.58</v>
      </c>
    </row>
    <row r="4148" spans="1:4">
      <c r="A4148" s="90">
        <v>96717</v>
      </c>
      <c r="B4148" s="157" t="s">
        <v>22473</v>
      </c>
      <c r="C4148" s="91" t="s">
        <v>243</v>
      </c>
      <c r="D4148" s="90">
        <v>134.66</v>
      </c>
    </row>
    <row r="4149" spans="1:4">
      <c r="A4149" s="90">
        <v>96736</v>
      </c>
      <c r="B4149" s="157" t="s">
        <v>22474</v>
      </c>
      <c r="C4149" s="91" t="s">
        <v>243</v>
      </c>
      <c r="D4149" s="90">
        <v>3.79</v>
      </c>
    </row>
    <row r="4150" spans="1:4">
      <c r="A4150" s="90">
        <v>96737</v>
      </c>
      <c r="B4150" s="157" t="s">
        <v>22475</v>
      </c>
      <c r="C4150" s="91" t="s">
        <v>243</v>
      </c>
      <c r="D4150" s="90">
        <v>4.3099999999999996</v>
      </c>
    </row>
    <row r="4151" spans="1:4">
      <c r="A4151" s="90">
        <v>96738</v>
      </c>
      <c r="B4151" s="157" t="s">
        <v>22476</v>
      </c>
      <c r="C4151" s="91" t="s">
        <v>243</v>
      </c>
      <c r="D4151" s="90">
        <v>13.95</v>
      </c>
    </row>
    <row r="4152" spans="1:4">
      <c r="A4152" s="90">
        <v>96739</v>
      </c>
      <c r="B4152" s="157" t="s">
        <v>22477</v>
      </c>
      <c r="C4152" s="91" t="s">
        <v>243</v>
      </c>
      <c r="D4152" s="90">
        <v>5.58</v>
      </c>
    </row>
    <row r="4153" spans="1:4">
      <c r="A4153" s="90">
        <v>96740</v>
      </c>
      <c r="B4153" s="157" t="s">
        <v>22478</v>
      </c>
      <c r="C4153" s="91" t="s">
        <v>243</v>
      </c>
      <c r="D4153" s="90">
        <v>21.65</v>
      </c>
    </row>
    <row r="4154" spans="1:4">
      <c r="A4154" s="90">
        <v>96741</v>
      </c>
      <c r="B4154" s="157" t="s">
        <v>22479</v>
      </c>
      <c r="C4154" s="91" t="s">
        <v>243</v>
      </c>
      <c r="D4154" s="90">
        <v>8.7100000000000009</v>
      </c>
    </row>
    <row r="4155" spans="1:4">
      <c r="A4155" s="90">
        <v>96742</v>
      </c>
      <c r="B4155" s="157" t="s">
        <v>22480</v>
      </c>
      <c r="C4155" s="91" t="s">
        <v>243</v>
      </c>
      <c r="D4155" s="90">
        <v>13.23</v>
      </c>
    </row>
    <row r="4156" spans="1:4">
      <c r="A4156" s="90">
        <v>96743</v>
      </c>
      <c r="B4156" s="157" t="s">
        <v>22481</v>
      </c>
      <c r="C4156" s="91" t="s">
        <v>243</v>
      </c>
      <c r="D4156" s="90">
        <v>17.04</v>
      </c>
    </row>
    <row r="4157" spans="1:4">
      <c r="A4157" s="90">
        <v>96744</v>
      </c>
      <c r="B4157" s="157" t="s">
        <v>22482</v>
      </c>
      <c r="C4157" s="91" t="s">
        <v>243</v>
      </c>
      <c r="D4157" s="90">
        <v>36.24</v>
      </c>
    </row>
    <row r="4158" spans="1:4">
      <c r="A4158" s="90">
        <v>96745</v>
      </c>
      <c r="B4158" s="157" t="s">
        <v>22483</v>
      </c>
      <c r="C4158" s="91" t="s">
        <v>243</v>
      </c>
      <c r="D4158" s="90">
        <v>52.99</v>
      </c>
    </row>
    <row r="4159" spans="1:4">
      <c r="A4159" s="90">
        <v>96746</v>
      </c>
      <c r="B4159" s="157" t="s">
        <v>22484</v>
      </c>
      <c r="C4159" s="91" t="s">
        <v>243</v>
      </c>
      <c r="D4159" s="90">
        <v>84.49</v>
      </c>
    </row>
    <row r="4160" spans="1:4">
      <c r="A4160" s="90">
        <v>96747</v>
      </c>
      <c r="B4160" s="157" t="s">
        <v>22485</v>
      </c>
      <c r="C4160" s="91" t="s">
        <v>243</v>
      </c>
      <c r="D4160" s="90">
        <v>5.38</v>
      </c>
    </row>
    <row r="4161" spans="1:4">
      <c r="A4161" s="90">
        <v>96748</v>
      </c>
      <c r="B4161" s="157" t="s">
        <v>22486</v>
      </c>
      <c r="C4161" s="91" t="s">
        <v>243</v>
      </c>
      <c r="D4161" s="90">
        <v>6.04</v>
      </c>
    </row>
    <row r="4162" spans="1:4">
      <c r="A4162" s="90">
        <v>96749</v>
      </c>
      <c r="B4162" s="157" t="s">
        <v>22487</v>
      </c>
      <c r="C4162" s="91" t="s">
        <v>243</v>
      </c>
      <c r="D4162" s="90">
        <v>8.1999999999999993</v>
      </c>
    </row>
    <row r="4163" spans="1:4">
      <c r="A4163" s="90">
        <v>96750</v>
      </c>
      <c r="B4163" s="157" t="s">
        <v>22488</v>
      </c>
      <c r="C4163" s="91" t="s">
        <v>243</v>
      </c>
      <c r="D4163" s="90">
        <v>10.79</v>
      </c>
    </row>
    <row r="4164" spans="1:4">
      <c r="A4164" s="90">
        <v>96751</v>
      </c>
      <c r="B4164" s="157" t="s">
        <v>22489</v>
      </c>
      <c r="C4164" s="91" t="s">
        <v>243</v>
      </c>
      <c r="D4164" s="90">
        <v>19.399999999999999</v>
      </c>
    </row>
    <row r="4165" spans="1:4">
      <c r="A4165" s="90">
        <v>96752</v>
      </c>
      <c r="B4165" s="157" t="s">
        <v>22490</v>
      </c>
      <c r="C4165" s="91" t="s">
        <v>243</v>
      </c>
      <c r="D4165" s="90">
        <v>25.06</v>
      </c>
    </row>
    <row r="4166" spans="1:4">
      <c r="A4166" s="90">
        <v>96753</v>
      </c>
      <c r="B4166" s="157" t="s">
        <v>22491</v>
      </c>
      <c r="C4166" s="91" t="s">
        <v>243</v>
      </c>
      <c r="D4166" s="90">
        <v>56.25</v>
      </c>
    </row>
    <row r="4167" spans="1:4">
      <c r="A4167" s="90">
        <v>96754</v>
      </c>
      <c r="B4167" s="157" t="s">
        <v>22492</v>
      </c>
      <c r="C4167" s="91" t="s">
        <v>243</v>
      </c>
      <c r="D4167" s="90">
        <v>78.7</v>
      </c>
    </row>
    <row r="4168" spans="1:4">
      <c r="A4168" s="90">
        <v>96755</v>
      </c>
      <c r="B4168" s="157" t="s">
        <v>22493</v>
      </c>
      <c r="C4168" s="91" t="s">
        <v>243</v>
      </c>
      <c r="D4168" s="90">
        <v>118.95</v>
      </c>
    </row>
    <row r="4169" spans="1:4">
      <c r="A4169" s="90">
        <v>96756</v>
      </c>
      <c r="B4169" s="157" t="s">
        <v>22494</v>
      </c>
      <c r="C4169" s="91" t="s">
        <v>243</v>
      </c>
      <c r="D4169" s="90">
        <v>9.68</v>
      </c>
    </row>
    <row r="4170" spans="1:4">
      <c r="A4170" s="90">
        <v>96757</v>
      </c>
      <c r="B4170" s="157" t="s">
        <v>22495</v>
      </c>
      <c r="C4170" s="91" t="s">
        <v>243</v>
      </c>
      <c r="D4170" s="90">
        <v>9.33</v>
      </c>
    </row>
    <row r="4171" spans="1:4">
      <c r="A4171" s="90">
        <v>96758</v>
      </c>
      <c r="B4171" s="157" t="s">
        <v>22496</v>
      </c>
      <c r="C4171" s="91" t="s">
        <v>243</v>
      </c>
      <c r="D4171" s="90">
        <v>11.03</v>
      </c>
    </row>
    <row r="4172" spans="1:4">
      <c r="A4172" s="90">
        <v>96759</v>
      </c>
      <c r="B4172" s="157" t="s">
        <v>22497</v>
      </c>
      <c r="C4172" s="91" t="s">
        <v>243</v>
      </c>
      <c r="D4172" s="90">
        <v>15.94</v>
      </c>
    </row>
    <row r="4173" spans="1:4">
      <c r="A4173" s="90">
        <v>96760</v>
      </c>
      <c r="B4173" s="157" t="s">
        <v>22498</v>
      </c>
      <c r="C4173" s="91" t="s">
        <v>243</v>
      </c>
      <c r="D4173" s="90">
        <v>22.67</v>
      </c>
    </row>
    <row r="4174" spans="1:4">
      <c r="A4174" s="90">
        <v>96761</v>
      </c>
      <c r="B4174" s="157" t="s">
        <v>22499</v>
      </c>
      <c r="C4174" s="91" t="s">
        <v>243</v>
      </c>
      <c r="D4174" s="90">
        <v>31.72</v>
      </c>
    </row>
    <row r="4175" spans="1:4">
      <c r="A4175" s="90">
        <v>96762</v>
      </c>
      <c r="B4175" s="157" t="s">
        <v>22500</v>
      </c>
      <c r="C4175" s="91" t="s">
        <v>243</v>
      </c>
      <c r="D4175" s="90">
        <v>61.52</v>
      </c>
    </row>
    <row r="4176" spans="1:4">
      <c r="A4176" s="90">
        <v>96763</v>
      </c>
      <c r="B4176" s="157" t="s">
        <v>22501</v>
      </c>
      <c r="C4176" s="91" t="s">
        <v>243</v>
      </c>
      <c r="D4176" s="90">
        <v>84.45</v>
      </c>
    </row>
    <row r="4177" spans="1:4">
      <c r="A4177" s="90">
        <v>96764</v>
      </c>
      <c r="B4177" s="157" t="s">
        <v>22502</v>
      </c>
      <c r="C4177" s="91" t="s">
        <v>243</v>
      </c>
      <c r="D4177" s="90">
        <v>134.59</v>
      </c>
    </row>
    <row r="4178" spans="1:4">
      <c r="A4178" s="90">
        <v>96802</v>
      </c>
      <c r="B4178" s="157" t="s">
        <v>22503</v>
      </c>
      <c r="C4178" s="91" t="s">
        <v>243</v>
      </c>
      <c r="D4178" s="90">
        <v>173.32</v>
      </c>
    </row>
    <row r="4179" spans="1:4">
      <c r="A4179" s="90">
        <v>96803</v>
      </c>
      <c r="B4179" s="157" t="s">
        <v>22504</v>
      </c>
      <c r="C4179" s="91" t="s">
        <v>243</v>
      </c>
      <c r="D4179" s="90">
        <v>89.3</v>
      </c>
    </row>
    <row r="4180" spans="1:4">
      <c r="A4180" s="90">
        <v>96804</v>
      </c>
      <c r="B4180" s="157" t="s">
        <v>22505</v>
      </c>
      <c r="C4180" s="91" t="s">
        <v>243</v>
      </c>
      <c r="D4180" s="90">
        <v>160.63999999999999</v>
      </c>
    </row>
    <row r="4181" spans="1:4">
      <c r="A4181" s="90">
        <v>96805</v>
      </c>
      <c r="B4181" s="157" t="s">
        <v>22506</v>
      </c>
      <c r="C4181" s="91" t="s">
        <v>243</v>
      </c>
      <c r="D4181" s="90">
        <v>179.53</v>
      </c>
    </row>
    <row r="4182" spans="1:4">
      <c r="A4182" s="90">
        <v>96806</v>
      </c>
      <c r="B4182" s="157" t="s">
        <v>22507</v>
      </c>
      <c r="C4182" s="91" t="s">
        <v>243</v>
      </c>
      <c r="D4182" s="90">
        <v>87.76</v>
      </c>
    </row>
    <row r="4183" spans="1:4">
      <c r="A4183" s="90">
        <v>96807</v>
      </c>
      <c r="B4183" s="157" t="s">
        <v>22508</v>
      </c>
      <c r="C4183" s="91" t="s">
        <v>243</v>
      </c>
      <c r="D4183" s="90">
        <v>146.84</v>
      </c>
    </row>
    <row r="4184" spans="1:4">
      <c r="A4184" s="90">
        <v>96808</v>
      </c>
      <c r="B4184" s="157" t="s">
        <v>22509</v>
      </c>
      <c r="C4184" s="91" t="s">
        <v>243</v>
      </c>
      <c r="D4184" s="90">
        <v>8.48</v>
      </c>
    </row>
    <row r="4185" spans="1:4">
      <c r="A4185" s="90">
        <v>96809</v>
      </c>
      <c r="B4185" s="157" t="s">
        <v>22510</v>
      </c>
      <c r="C4185" s="91" t="s">
        <v>243</v>
      </c>
      <c r="D4185" s="90">
        <v>9.65</v>
      </c>
    </row>
    <row r="4186" spans="1:4">
      <c r="A4186" s="90">
        <v>96810</v>
      </c>
      <c r="B4186" s="157" t="s">
        <v>22511</v>
      </c>
      <c r="C4186" s="91" t="s">
        <v>243</v>
      </c>
      <c r="D4186" s="90">
        <v>10.43</v>
      </c>
    </row>
    <row r="4187" spans="1:4">
      <c r="A4187" s="90">
        <v>96811</v>
      </c>
      <c r="B4187" s="157" t="s">
        <v>22512</v>
      </c>
      <c r="C4187" s="91" t="s">
        <v>243</v>
      </c>
      <c r="D4187" s="90">
        <v>11.25</v>
      </c>
    </row>
    <row r="4188" spans="1:4">
      <c r="A4188" s="90">
        <v>96812</v>
      </c>
      <c r="B4188" s="157" t="s">
        <v>22513</v>
      </c>
      <c r="C4188" s="91" t="s">
        <v>243</v>
      </c>
      <c r="D4188" s="90">
        <v>10.84</v>
      </c>
    </row>
    <row r="4189" spans="1:4">
      <c r="A4189" s="90">
        <v>96813</v>
      </c>
      <c r="B4189" s="157" t="s">
        <v>22514</v>
      </c>
      <c r="C4189" s="91" t="s">
        <v>243</v>
      </c>
      <c r="D4189" s="90">
        <v>12.4</v>
      </c>
    </row>
    <row r="4190" spans="1:4">
      <c r="A4190" s="90">
        <v>96814</v>
      </c>
      <c r="B4190" s="157" t="s">
        <v>22515</v>
      </c>
      <c r="C4190" s="91" t="s">
        <v>243</v>
      </c>
      <c r="D4190" s="90">
        <v>10.57</v>
      </c>
    </row>
    <row r="4191" spans="1:4">
      <c r="A4191" s="90">
        <v>96815</v>
      </c>
      <c r="B4191" s="157" t="s">
        <v>22516</v>
      </c>
      <c r="C4191" s="91" t="s">
        <v>243</v>
      </c>
      <c r="D4191" s="90">
        <v>17.55</v>
      </c>
    </row>
    <row r="4192" spans="1:4">
      <c r="A4192" s="90">
        <v>96816</v>
      </c>
      <c r="B4192" s="157" t="s">
        <v>22517</v>
      </c>
      <c r="C4192" s="91" t="s">
        <v>243</v>
      </c>
      <c r="D4192" s="90">
        <v>14.57</v>
      </c>
    </row>
    <row r="4193" spans="1:4">
      <c r="A4193" s="90">
        <v>96817</v>
      </c>
      <c r="B4193" s="157" t="s">
        <v>22518</v>
      </c>
      <c r="C4193" s="91" t="s">
        <v>243</v>
      </c>
      <c r="D4193" s="90">
        <v>16.46</v>
      </c>
    </row>
    <row r="4194" spans="1:4">
      <c r="A4194" s="90">
        <v>96818</v>
      </c>
      <c r="B4194" s="157" t="s">
        <v>22519</v>
      </c>
      <c r="C4194" s="91" t="s">
        <v>243</v>
      </c>
      <c r="D4194" s="90">
        <v>15.38</v>
      </c>
    </row>
    <row r="4195" spans="1:4">
      <c r="A4195" s="90">
        <v>96819</v>
      </c>
      <c r="B4195" s="157" t="s">
        <v>22520</v>
      </c>
      <c r="C4195" s="91" t="s">
        <v>243</v>
      </c>
      <c r="D4195" s="90">
        <v>15.38</v>
      </c>
    </row>
    <row r="4196" spans="1:4">
      <c r="A4196" s="90">
        <v>96820</v>
      </c>
      <c r="B4196" s="157" t="s">
        <v>22521</v>
      </c>
      <c r="C4196" s="91" t="s">
        <v>243</v>
      </c>
      <c r="D4196" s="90">
        <v>27.55</v>
      </c>
    </row>
    <row r="4197" spans="1:4">
      <c r="A4197" s="90">
        <v>96821</v>
      </c>
      <c r="B4197" s="157" t="s">
        <v>22522</v>
      </c>
      <c r="C4197" s="91" t="s">
        <v>243</v>
      </c>
      <c r="D4197" s="90">
        <v>23.61</v>
      </c>
    </row>
    <row r="4198" spans="1:4">
      <c r="A4198" s="90">
        <v>96822</v>
      </c>
      <c r="B4198" s="157" t="s">
        <v>22523</v>
      </c>
      <c r="C4198" s="91" t="s">
        <v>243</v>
      </c>
      <c r="D4198" s="90">
        <v>23.91</v>
      </c>
    </row>
    <row r="4199" spans="1:4">
      <c r="A4199" s="90">
        <v>96823</v>
      </c>
      <c r="B4199" s="157" t="s">
        <v>22524</v>
      </c>
      <c r="C4199" s="91" t="s">
        <v>243</v>
      </c>
      <c r="D4199" s="90">
        <v>9.89</v>
      </c>
    </row>
    <row r="4200" spans="1:4">
      <c r="A4200" s="90">
        <v>96824</v>
      </c>
      <c r="B4200" s="157" t="s">
        <v>22525</v>
      </c>
      <c r="C4200" s="91" t="s">
        <v>243</v>
      </c>
      <c r="D4200" s="90">
        <v>11.1</v>
      </c>
    </row>
    <row r="4201" spans="1:4">
      <c r="A4201" s="90">
        <v>96825</v>
      </c>
      <c r="B4201" s="157" t="s">
        <v>22526</v>
      </c>
      <c r="C4201" s="91" t="s">
        <v>243</v>
      </c>
      <c r="D4201" s="90">
        <v>14.9</v>
      </c>
    </row>
    <row r="4202" spans="1:4">
      <c r="A4202" s="90">
        <v>96826</v>
      </c>
      <c r="B4202" s="157" t="s">
        <v>22527</v>
      </c>
      <c r="C4202" s="91" t="s">
        <v>243</v>
      </c>
      <c r="D4202" s="90">
        <v>13.63</v>
      </c>
    </row>
    <row r="4203" spans="1:4">
      <c r="A4203" s="90">
        <v>96827</v>
      </c>
      <c r="B4203" s="157" t="s">
        <v>22528</v>
      </c>
      <c r="C4203" s="91" t="s">
        <v>243</v>
      </c>
      <c r="D4203" s="90">
        <v>14.12</v>
      </c>
    </row>
    <row r="4204" spans="1:4">
      <c r="A4204" s="90">
        <v>96828</v>
      </c>
      <c r="B4204" s="157" t="s">
        <v>22529</v>
      </c>
      <c r="C4204" s="91" t="s">
        <v>243</v>
      </c>
      <c r="D4204" s="90">
        <v>17.600000000000001</v>
      </c>
    </row>
    <row r="4205" spans="1:4">
      <c r="A4205" s="90">
        <v>96829</v>
      </c>
      <c r="B4205" s="157" t="s">
        <v>22530</v>
      </c>
      <c r="C4205" s="91" t="s">
        <v>243</v>
      </c>
      <c r="D4205" s="90">
        <v>13.61</v>
      </c>
    </row>
    <row r="4206" spans="1:4">
      <c r="A4206" s="90">
        <v>96830</v>
      </c>
      <c r="B4206" s="157" t="s">
        <v>22531</v>
      </c>
      <c r="C4206" s="91" t="s">
        <v>243</v>
      </c>
      <c r="D4206" s="90">
        <v>19.64</v>
      </c>
    </row>
    <row r="4207" spans="1:4">
      <c r="A4207" s="90">
        <v>96831</v>
      </c>
      <c r="B4207" s="157" t="s">
        <v>22532</v>
      </c>
      <c r="C4207" s="91" t="s">
        <v>243</v>
      </c>
      <c r="D4207" s="90">
        <v>16.13</v>
      </c>
    </row>
    <row r="4208" spans="1:4">
      <c r="A4208" s="90">
        <v>96832</v>
      </c>
      <c r="B4208" s="157" t="s">
        <v>22533</v>
      </c>
      <c r="C4208" s="91" t="s">
        <v>243</v>
      </c>
      <c r="D4208" s="90">
        <v>18.55</v>
      </c>
    </row>
    <row r="4209" spans="1:4">
      <c r="A4209" s="90">
        <v>96833</v>
      </c>
      <c r="B4209" s="157" t="s">
        <v>22534</v>
      </c>
      <c r="C4209" s="91" t="s">
        <v>243</v>
      </c>
      <c r="D4209" s="90">
        <v>17.41</v>
      </c>
    </row>
    <row r="4210" spans="1:4">
      <c r="A4210" s="90">
        <v>96834</v>
      </c>
      <c r="B4210" s="157" t="s">
        <v>22535</v>
      </c>
      <c r="C4210" s="91" t="s">
        <v>243</v>
      </c>
      <c r="D4210" s="90">
        <v>28.5</v>
      </c>
    </row>
    <row r="4211" spans="1:4">
      <c r="A4211" s="90">
        <v>96835</v>
      </c>
      <c r="B4211" s="157" t="s">
        <v>22536</v>
      </c>
      <c r="C4211" s="91" t="s">
        <v>243</v>
      </c>
      <c r="D4211" s="90">
        <v>24.73</v>
      </c>
    </row>
    <row r="4212" spans="1:4">
      <c r="A4212" s="90">
        <v>96836</v>
      </c>
      <c r="B4212" s="157" t="s">
        <v>22537</v>
      </c>
      <c r="C4212" s="91" t="s">
        <v>243</v>
      </c>
      <c r="D4212" s="90">
        <v>26.3</v>
      </c>
    </row>
    <row r="4213" spans="1:4">
      <c r="A4213" s="90">
        <v>96837</v>
      </c>
      <c r="B4213" s="157" t="s">
        <v>22538</v>
      </c>
      <c r="C4213" s="91" t="s">
        <v>243</v>
      </c>
      <c r="D4213" s="90">
        <v>14.68</v>
      </c>
    </row>
    <row r="4214" spans="1:4">
      <c r="A4214" s="90">
        <v>96838</v>
      </c>
      <c r="B4214" s="157" t="s">
        <v>22539</v>
      </c>
      <c r="C4214" s="91" t="s">
        <v>243</v>
      </c>
      <c r="D4214" s="90">
        <v>13.56</v>
      </c>
    </row>
    <row r="4215" spans="1:4">
      <c r="A4215" s="90">
        <v>96839</v>
      </c>
      <c r="B4215" s="157" t="s">
        <v>22540</v>
      </c>
      <c r="C4215" s="91" t="s">
        <v>243</v>
      </c>
      <c r="D4215" s="90">
        <v>13.36</v>
      </c>
    </row>
    <row r="4216" spans="1:4">
      <c r="A4216" s="90">
        <v>96840</v>
      </c>
      <c r="B4216" s="157" t="s">
        <v>22541</v>
      </c>
      <c r="C4216" s="91" t="s">
        <v>243</v>
      </c>
      <c r="D4216" s="90">
        <v>17.16</v>
      </c>
    </row>
    <row r="4217" spans="1:4">
      <c r="A4217" s="90">
        <v>96841</v>
      </c>
      <c r="B4217" s="157" t="s">
        <v>22542</v>
      </c>
      <c r="C4217" s="91" t="s">
        <v>243</v>
      </c>
      <c r="D4217" s="90">
        <v>15.14</v>
      </c>
    </row>
    <row r="4218" spans="1:4">
      <c r="A4218" s="90">
        <v>96842</v>
      </c>
      <c r="B4218" s="157" t="s">
        <v>22543</v>
      </c>
      <c r="C4218" s="91" t="s">
        <v>243</v>
      </c>
      <c r="D4218" s="90">
        <v>19.010000000000002</v>
      </c>
    </row>
    <row r="4219" spans="1:4">
      <c r="A4219" s="90">
        <v>96843</v>
      </c>
      <c r="B4219" s="157" t="s">
        <v>22544</v>
      </c>
      <c r="C4219" s="91" t="s">
        <v>243</v>
      </c>
      <c r="D4219" s="90">
        <v>18.32</v>
      </c>
    </row>
    <row r="4220" spans="1:4">
      <c r="A4220" s="90">
        <v>96844</v>
      </c>
      <c r="B4220" s="157" t="s">
        <v>22545</v>
      </c>
      <c r="C4220" s="91" t="s">
        <v>243</v>
      </c>
      <c r="D4220" s="90">
        <v>24.63</v>
      </c>
    </row>
    <row r="4221" spans="1:4">
      <c r="A4221" s="90">
        <v>96845</v>
      </c>
      <c r="B4221" s="157" t="s">
        <v>22546</v>
      </c>
      <c r="C4221" s="91" t="s">
        <v>243</v>
      </c>
      <c r="D4221" s="90">
        <v>26.51</v>
      </c>
    </row>
    <row r="4222" spans="1:4">
      <c r="A4222" s="90">
        <v>96846</v>
      </c>
      <c r="B4222" s="157" t="s">
        <v>22547</v>
      </c>
      <c r="C4222" s="91" t="s">
        <v>243</v>
      </c>
      <c r="D4222" s="90">
        <v>21.11</v>
      </c>
    </row>
    <row r="4223" spans="1:4">
      <c r="A4223" s="90">
        <v>96847</v>
      </c>
      <c r="B4223" s="157" t="s">
        <v>22548</v>
      </c>
      <c r="C4223" s="91" t="s">
        <v>243</v>
      </c>
      <c r="D4223" s="90">
        <v>23.09</v>
      </c>
    </row>
    <row r="4224" spans="1:4">
      <c r="A4224" s="90">
        <v>96848</v>
      </c>
      <c r="B4224" s="157" t="s">
        <v>22549</v>
      </c>
      <c r="C4224" s="91" t="s">
        <v>243</v>
      </c>
      <c r="D4224" s="90">
        <v>34.29</v>
      </c>
    </row>
    <row r="4225" spans="1:4">
      <c r="A4225" s="90">
        <v>96849</v>
      </c>
      <c r="B4225" s="157" t="s">
        <v>22550</v>
      </c>
      <c r="C4225" s="91" t="s">
        <v>243</v>
      </c>
      <c r="D4225" s="90">
        <v>12.56</v>
      </c>
    </row>
    <row r="4226" spans="1:4">
      <c r="A4226" s="90">
        <v>96850</v>
      </c>
      <c r="B4226" s="157" t="s">
        <v>22551</v>
      </c>
      <c r="C4226" s="91" t="s">
        <v>243</v>
      </c>
      <c r="D4226" s="90">
        <v>14.58</v>
      </c>
    </row>
    <row r="4227" spans="1:4">
      <c r="A4227" s="90">
        <v>96851</v>
      </c>
      <c r="B4227" s="157" t="s">
        <v>22552</v>
      </c>
      <c r="C4227" s="91" t="s">
        <v>243</v>
      </c>
      <c r="D4227" s="90">
        <v>19.100000000000001</v>
      </c>
    </row>
    <row r="4228" spans="1:4">
      <c r="A4228" s="90">
        <v>96852</v>
      </c>
      <c r="B4228" s="157" t="s">
        <v>22553</v>
      </c>
      <c r="C4228" s="91" t="s">
        <v>243</v>
      </c>
      <c r="D4228" s="90">
        <v>16.62</v>
      </c>
    </row>
    <row r="4229" spans="1:4">
      <c r="A4229" s="90">
        <v>96853</v>
      </c>
      <c r="B4229" s="157" t="s">
        <v>22554</v>
      </c>
      <c r="C4229" s="91" t="s">
        <v>243</v>
      </c>
      <c r="D4229" s="90">
        <v>18.59</v>
      </c>
    </row>
    <row r="4230" spans="1:4">
      <c r="A4230" s="90">
        <v>96854</v>
      </c>
      <c r="B4230" s="157" t="s">
        <v>22555</v>
      </c>
      <c r="C4230" s="91" t="s">
        <v>243</v>
      </c>
      <c r="D4230" s="90">
        <v>22.09</v>
      </c>
    </row>
    <row r="4231" spans="1:4">
      <c r="A4231" s="90">
        <v>96855</v>
      </c>
      <c r="B4231" s="157" t="s">
        <v>22556</v>
      </c>
      <c r="C4231" s="91" t="s">
        <v>243</v>
      </c>
      <c r="D4231" s="90">
        <v>20.59</v>
      </c>
    </row>
    <row r="4232" spans="1:4">
      <c r="A4232" s="90">
        <v>96856</v>
      </c>
      <c r="B4232" s="157" t="s">
        <v>22557</v>
      </c>
      <c r="C4232" s="91" t="s">
        <v>243</v>
      </c>
      <c r="D4232" s="90">
        <v>20.88</v>
      </c>
    </row>
    <row r="4233" spans="1:4">
      <c r="A4233" s="90">
        <v>96857</v>
      </c>
      <c r="B4233" s="157" t="s">
        <v>22558</v>
      </c>
      <c r="C4233" s="91" t="s">
        <v>243</v>
      </c>
      <c r="D4233" s="90">
        <v>32.700000000000003</v>
      </c>
    </row>
    <row r="4234" spans="1:4">
      <c r="A4234" s="90">
        <v>96858</v>
      </c>
      <c r="B4234" s="157" t="s">
        <v>22559</v>
      </c>
      <c r="C4234" s="91" t="s">
        <v>243</v>
      </c>
      <c r="D4234" s="90">
        <v>33.270000000000003</v>
      </c>
    </row>
    <row r="4235" spans="1:4">
      <c r="A4235" s="90">
        <v>96859</v>
      </c>
      <c r="B4235" s="157" t="s">
        <v>22560</v>
      </c>
      <c r="C4235" s="91" t="s">
        <v>243</v>
      </c>
      <c r="D4235" s="90">
        <v>40.96</v>
      </c>
    </row>
    <row r="4236" spans="1:4">
      <c r="A4236" s="90">
        <v>96860</v>
      </c>
      <c r="B4236" s="157" t="s">
        <v>22561</v>
      </c>
      <c r="C4236" s="91" t="s">
        <v>243</v>
      </c>
      <c r="D4236" s="90">
        <v>17.190000000000001</v>
      </c>
    </row>
    <row r="4237" spans="1:4">
      <c r="A4237" s="90">
        <v>96861</v>
      </c>
      <c r="B4237" s="157" t="s">
        <v>22562</v>
      </c>
      <c r="C4237" s="91" t="s">
        <v>243</v>
      </c>
      <c r="D4237" s="90">
        <v>18.47</v>
      </c>
    </row>
    <row r="4238" spans="1:4">
      <c r="A4238" s="90">
        <v>96862</v>
      </c>
      <c r="B4238" s="157" t="s">
        <v>22563</v>
      </c>
      <c r="C4238" s="91" t="s">
        <v>243</v>
      </c>
      <c r="D4238" s="90">
        <v>20.7</v>
      </c>
    </row>
    <row r="4239" spans="1:4">
      <c r="A4239" s="90">
        <v>96863</v>
      </c>
      <c r="B4239" s="157" t="s">
        <v>22564</v>
      </c>
      <c r="C4239" s="91" t="s">
        <v>243</v>
      </c>
      <c r="D4239" s="90">
        <v>20.49</v>
      </c>
    </row>
    <row r="4240" spans="1:4">
      <c r="A4240" s="90">
        <v>96864</v>
      </c>
      <c r="B4240" s="157" t="s">
        <v>22565</v>
      </c>
      <c r="C4240" s="91" t="s">
        <v>243</v>
      </c>
      <c r="D4240" s="90">
        <v>31.91</v>
      </c>
    </row>
    <row r="4241" spans="1:4">
      <c r="A4241" s="90">
        <v>96865</v>
      </c>
      <c r="B4241" s="157" t="s">
        <v>22566</v>
      </c>
      <c r="C4241" s="91" t="s">
        <v>243</v>
      </c>
      <c r="D4241" s="90">
        <v>31.29</v>
      </c>
    </row>
    <row r="4242" spans="1:4">
      <c r="A4242" s="90">
        <v>96866</v>
      </c>
      <c r="B4242" s="157" t="s">
        <v>22567</v>
      </c>
      <c r="C4242" s="91" t="s">
        <v>243</v>
      </c>
      <c r="D4242" s="90">
        <v>41.82</v>
      </c>
    </row>
    <row r="4243" spans="1:4">
      <c r="A4243" s="90">
        <v>96867</v>
      </c>
      <c r="B4243" s="157" t="s">
        <v>22568</v>
      </c>
      <c r="C4243" s="91" t="s">
        <v>243</v>
      </c>
      <c r="D4243" s="90">
        <v>48.27</v>
      </c>
    </row>
    <row r="4244" spans="1:4">
      <c r="A4244" s="90">
        <v>96868</v>
      </c>
      <c r="B4244" s="157" t="s">
        <v>22569</v>
      </c>
      <c r="C4244" s="91" t="s">
        <v>243</v>
      </c>
      <c r="D4244" s="90">
        <v>19.309999999999999</v>
      </c>
    </row>
    <row r="4245" spans="1:4">
      <c r="A4245" s="90">
        <v>96869</v>
      </c>
      <c r="B4245" s="157" t="s">
        <v>22570</v>
      </c>
      <c r="C4245" s="91" t="s">
        <v>243</v>
      </c>
      <c r="D4245" s="90">
        <v>23.07</v>
      </c>
    </row>
    <row r="4246" spans="1:4">
      <c r="A4246" s="90">
        <v>96870</v>
      </c>
      <c r="B4246" s="157" t="s">
        <v>22571</v>
      </c>
      <c r="C4246" s="91" t="s">
        <v>243</v>
      </c>
      <c r="D4246" s="90">
        <v>36.04</v>
      </c>
    </row>
    <row r="4247" spans="1:4">
      <c r="A4247" s="90">
        <v>96871</v>
      </c>
      <c r="B4247" s="157" t="s">
        <v>22572</v>
      </c>
      <c r="C4247" s="91" t="s">
        <v>243</v>
      </c>
      <c r="D4247" s="90">
        <v>51.96</v>
      </c>
    </row>
    <row r="4248" spans="1:4">
      <c r="A4248" s="90">
        <v>96872</v>
      </c>
      <c r="B4248" s="157" t="s">
        <v>22573</v>
      </c>
      <c r="C4248" s="91" t="s">
        <v>243</v>
      </c>
      <c r="D4248" s="90">
        <v>49.65</v>
      </c>
    </row>
    <row r="4249" spans="1:4">
      <c r="A4249" s="90">
        <v>96873</v>
      </c>
      <c r="B4249" s="157" t="s">
        <v>22574</v>
      </c>
      <c r="C4249" s="91" t="s">
        <v>243</v>
      </c>
      <c r="D4249" s="90">
        <v>56.77</v>
      </c>
    </row>
    <row r="4250" spans="1:4">
      <c r="A4250" s="90">
        <v>96874</v>
      </c>
      <c r="B4250" s="157" t="s">
        <v>22575</v>
      </c>
      <c r="C4250" s="91" t="s">
        <v>243</v>
      </c>
      <c r="D4250" s="90">
        <v>60.5</v>
      </c>
    </row>
    <row r="4251" spans="1:4">
      <c r="A4251" s="90">
        <v>96875</v>
      </c>
      <c r="B4251" s="157" t="s">
        <v>22576</v>
      </c>
      <c r="C4251" s="91" t="s">
        <v>243</v>
      </c>
      <c r="D4251" s="90">
        <v>71.95</v>
      </c>
    </row>
    <row r="4252" spans="1:4">
      <c r="A4252" s="90">
        <v>96876</v>
      </c>
      <c r="B4252" s="157" t="s">
        <v>22577</v>
      </c>
      <c r="C4252" s="91" t="s">
        <v>243</v>
      </c>
      <c r="D4252" s="90">
        <v>124.67</v>
      </c>
    </row>
    <row r="4253" spans="1:4">
      <c r="A4253" s="90">
        <v>96877</v>
      </c>
      <c r="B4253" s="157" t="s">
        <v>22578</v>
      </c>
      <c r="C4253" s="91" t="s">
        <v>243</v>
      </c>
      <c r="D4253" s="90">
        <v>132.97999999999999</v>
      </c>
    </row>
    <row r="4254" spans="1:4">
      <c r="A4254" s="90">
        <v>96878</v>
      </c>
      <c r="B4254" s="157" t="s">
        <v>22579</v>
      </c>
      <c r="C4254" s="91" t="s">
        <v>243</v>
      </c>
      <c r="D4254" s="90">
        <v>134.53</v>
      </c>
    </row>
    <row r="4255" spans="1:4">
      <c r="A4255" s="90">
        <v>96879</v>
      </c>
      <c r="B4255" s="157" t="s">
        <v>22580</v>
      </c>
      <c r="C4255" s="91" t="s">
        <v>243</v>
      </c>
      <c r="D4255" s="90">
        <v>135.63999999999999</v>
      </c>
    </row>
    <row r="4256" spans="1:4">
      <c r="A4256" s="90">
        <v>96880</v>
      </c>
      <c r="B4256" s="157" t="s">
        <v>22581</v>
      </c>
      <c r="C4256" s="91" t="s">
        <v>243</v>
      </c>
      <c r="D4256" s="90">
        <v>154.24</v>
      </c>
    </row>
    <row r="4257" spans="1:4">
      <c r="A4257" s="90">
        <v>96881</v>
      </c>
      <c r="B4257" s="157" t="s">
        <v>22582</v>
      </c>
      <c r="C4257" s="91" t="s">
        <v>243</v>
      </c>
      <c r="D4257" s="90">
        <v>162.66999999999999</v>
      </c>
    </row>
    <row r="4258" spans="1:4">
      <c r="A4258" s="90">
        <v>97425</v>
      </c>
      <c r="B4258" s="157" t="s">
        <v>23423</v>
      </c>
      <c r="C4258" s="91" t="s">
        <v>243</v>
      </c>
      <c r="D4258" s="90">
        <v>19.739999999999998</v>
      </c>
    </row>
    <row r="4259" spans="1:4">
      <c r="A4259" s="90">
        <v>97426</v>
      </c>
      <c r="B4259" s="157" t="s">
        <v>23424</v>
      </c>
      <c r="C4259" s="91" t="s">
        <v>243</v>
      </c>
      <c r="D4259" s="90">
        <v>23.8</v>
      </c>
    </row>
    <row r="4260" spans="1:4">
      <c r="A4260" s="90">
        <v>97427</v>
      </c>
      <c r="B4260" s="157" t="s">
        <v>23425</v>
      </c>
      <c r="C4260" s="91" t="s">
        <v>243</v>
      </c>
      <c r="D4260" s="90">
        <v>26.86</v>
      </c>
    </row>
    <row r="4261" spans="1:4">
      <c r="A4261" s="90">
        <v>97428</v>
      </c>
      <c r="B4261" s="157" t="s">
        <v>23426</v>
      </c>
      <c r="C4261" s="91" t="s">
        <v>243</v>
      </c>
      <c r="D4261" s="90">
        <v>33.97</v>
      </c>
    </row>
    <row r="4262" spans="1:4">
      <c r="A4262" s="90">
        <v>97429</v>
      </c>
      <c r="B4262" s="157" t="s">
        <v>23427</v>
      </c>
      <c r="C4262" s="91" t="s">
        <v>243</v>
      </c>
      <c r="D4262" s="90">
        <v>40.520000000000003</v>
      </c>
    </row>
    <row r="4263" spans="1:4">
      <c r="A4263" s="90">
        <v>97430</v>
      </c>
      <c r="B4263" s="157" t="s">
        <v>23428</v>
      </c>
      <c r="C4263" s="91" t="s">
        <v>243</v>
      </c>
      <c r="D4263" s="90">
        <v>25.47</v>
      </c>
    </row>
    <row r="4264" spans="1:4">
      <c r="A4264" s="90">
        <v>97431</v>
      </c>
      <c r="B4264" s="157" t="s">
        <v>23429</v>
      </c>
      <c r="C4264" s="91" t="s">
        <v>243</v>
      </c>
      <c r="D4264" s="90">
        <v>28.45</v>
      </c>
    </row>
    <row r="4265" spans="1:4">
      <c r="A4265" s="90">
        <v>97432</v>
      </c>
      <c r="B4265" s="157" t="s">
        <v>23430</v>
      </c>
      <c r="C4265" s="91" t="s">
        <v>243</v>
      </c>
      <c r="D4265" s="90">
        <v>32.1</v>
      </c>
    </row>
    <row r="4266" spans="1:4">
      <c r="A4266" s="90">
        <v>97433</v>
      </c>
      <c r="B4266" s="157" t="s">
        <v>23431</v>
      </c>
      <c r="C4266" s="91" t="s">
        <v>243</v>
      </c>
      <c r="D4266" s="90">
        <v>57.22</v>
      </c>
    </row>
    <row r="4267" spans="1:4">
      <c r="A4267" s="90">
        <v>97434</v>
      </c>
      <c r="B4267" s="157" t="s">
        <v>23432</v>
      </c>
      <c r="C4267" s="91" t="s">
        <v>243</v>
      </c>
      <c r="D4267" s="90">
        <v>58.26</v>
      </c>
    </row>
    <row r="4268" spans="1:4">
      <c r="A4268" s="90">
        <v>97435</v>
      </c>
      <c r="B4268" s="157" t="s">
        <v>23433</v>
      </c>
      <c r="C4268" s="91" t="s">
        <v>243</v>
      </c>
      <c r="D4268" s="90">
        <v>66.91</v>
      </c>
    </row>
    <row r="4269" spans="1:4">
      <c r="A4269" s="90">
        <v>97436</v>
      </c>
      <c r="B4269" s="157" t="s">
        <v>23434</v>
      </c>
      <c r="C4269" s="91" t="s">
        <v>243</v>
      </c>
      <c r="D4269" s="90">
        <v>68.91</v>
      </c>
    </row>
    <row r="4270" spans="1:4">
      <c r="A4270" s="90">
        <v>97437</v>
      </c>
      <c r="B4270" s="157" t="s">
        <v>23435</v>
      </c>
      <c r="C4270" s="91" t="s">
        <v>243</v>
      </c>
      <c r="D4270" s="90">
        <v>76.53</v>
      </c>
    </row>
    <row r="4271" spans="1:4">
      <c r="A4271" s="90">
        <v>97438</v>
      </c>
      <c r="B4271" s="157" t="s">
        <v>23436</v>
      </c>
      <c r="C4271" s="91" t="s">
        <v>243</v>
      </c>
      <c r="D4271" s="90">
        <v>78.67</v>
      </c>
    </row>
    <row r="4272" spans="1:4">
      <c r="A4272" s="90">
        <v>97439</v>
      </c>
      <c r="B4272" s="157" t="s">
        <v>23437</v>
      </c>
      <c r="C4272" s="91" t="s">
        <v>243</v>
      </c>
      <c r="D4272" s="90">
        <v>86.29</v>
      </c>
    </row>
    <row r="4273" spans="1:4">
      <c r="A4273" s="90">
        <v>97440</v>
      </c>
      <c r="B4273" s="157" t="s">
        <v>23438</v>
      </c>
      <c r="C4273" s="91" t="s">
        <v>243</v>
      </c>
      <c r="D4273" s="90">
        <v>103.33</v>
      </c>
    </row>
    <row r="4274" spans="1:4">
      <c r="A4274" s="90">
        <v>97442</v>
      </c>
      <c r="B4274" s="157" t="s">
        <v>23439</v>
      </c>
      <c r="C4274" s="91" t="s">
        <v>243</v>
      </c>
      <c r="D4274" s="90">
        <v>114.21</v>
      </c>
    </row>
    <row r="4275" spans="1:4">
      <c r="A4275" s="90">
        <v>97443</v>
      </c>
      <c r="B4275" s="157" t="s">
        <v>23440</v>
      </c>
      <c r="C4275" s="91" t="s">
        <v>243</v>
      </c>
      <c r="D4275" s="90">
        <v>60.34</v>
      </c>
    </row>
    <row r="4276" spans="1:4">
      <c r="A4276" s="90">
        <v>97444</v>
      </c>
      <c r="B4276" s="157" t="s">
        <v>23441</v>
      </c>
      <c r="C4276" s="91" t="s">
        <v>243</v>
      </c>
      <c r="D4276" s="90">
        <v>69.84</v>
      </c>
    </row>
    <row r="4277" spans="1:4">
      <c r="A4277" s="90">
        <v>97446</v>
      </c>
      <c r="B4277" s="157" t="s">
        <v>23442</v>
      </c>
      <c r="C4277" s="91" t="s">
        <v>243</v>
      </c>
      <c r="D4277" s="90">
        <v>116.81</v>
      </c>
    </row>
    <row r="4278" spans="1:4">
      <c r="A4278" s="90">
        <v>97447</v>
      </c>
      <c r="B4278" s="157" t="s">
        <v>23443</v>
      </c>
      <c r="C4278" s="91" t="s">
        <v>243</v>
      </c>
      <c r="D4278" s="90">
        <v>116.81</v>
      </c>
    </row>
    <row r="4279" spans="1:4">
      <c r="A4279" s="90">
        <v>97449</v>
      </c>
      <c r="B4279" s="157" t="s">
        <v>23444</v>
      </c>
      <c r="C4279" s="91" t="s">
        <v>243</v>
      </c>
      <c r="D4279" s="90">
        <v>124.76</v>
      </c>
    </row>
    <row r="4280" spans="1:4">
      <c r="A4280" s="90">
        <v>97450</v>
      </c>
      <c r="B4280" s="157" t="s">
        <v>23445</v>
      </c>
      <c r="C4280" s="91" t="s">
        <v>243</v>
      </c>
      <c r="D4280" s="90">
        <v>150.65</v>
      </c>
    </row>
    <row r="4281" spans="1:4">
      <c r="A4281" s="90">
        <v>97452</v>
      </c>
      <c r="B4281" s="157" t="s">
        <v>23446</v>
      </c>
      <c r="C4281" s="91" t="s">
        <v>243</v>
      </c>
      <c r="D4281" s="90">
        <v>98.15</v>
      </c>
    </row>
    <row r="4282" spans="1:4">
      <c r="A4282" s="90">
        <v>97453</v>
      </c>
      <c r="B4282" s="157" t="s">
        <v>23447</v>
      </c>
      <c r="C4282" s="91" t="s">
        <v>243</v>
      </c>
      <c r="D4282" s="90">
        <v>103.57</v>
      </c>
    </row>
    <row r="4283" spans="1:4">
      <c r="A4283" s="90">
        <v>97454</v>
      </c>
      <c r="B4283" s="157" t="s">
        <v>23448</v>
      </c>
      <c r="C4283" s="91" t="s">
        <v>243</v>
      </c>
      <c r="D4283" s="90">
        <v>161.31</v>
      </c>
    </row>
    <row r="4284" spans="1:4">
      <c r="A4284" s="90">
        <v>97455</v>
      </c>
      <c r="B4284" s="157" t="s">
        <v>23449</v>
      </c>
      <c r="C4284" s="91" t="s">
        <v>243</v>
      </c>
      <c r="D4284" s="90">
        <v>169.99</v>
      </c>
    </row>
    <row r="4285" spans="1:4">
      <c r="A4285" s="90">
        <v>97456</v>
      </c>
      <c r="B4285" s="157" t="s">
        <v>23450</v>
      </c>
      <c r="C4285" s="91" t="s">
        <v>243</v>
      </c>
      <c r="D4285" s="90">
        <v>352.45</v>
      </c>
    </row>
    <row r="4286" spans="1:4">
      <c r="A4286" s="90">
        <v>97457</v>
      </c>
      <c r="B4286" s="157" t="s">
        <v>23451</v>
      </c>
      <c r="C4286" s="91" t="s">
        <v>243</v>
      </c>
      <c r="D4286" s="90">
        <v>313.52</v>
      </c>
    </row>
    <row r="4287" spans="1:4">
      <c r="A4287" s="90">
        <v>97458</v>
      </c>
      <c r="B4287" s="157" t="s">
        <v>23452</v>
      </c>
      <c r="C4287" s="91" t="s">
        <v>243</v>
      </c>
      <c r="D4287" s="90">
        <v>152.72</v>
      </c>
    </row>
    <row r="4288" spans="1:4">
      <c r="A4288" s="90">
        <v>97459</v>
      </c>
      <c r="B4288" s="157" t="s">
        <v>23453</v>
      </c>
      <c r="C4288" s="91" t="s">
        <v>243</v>
      </c>
      <c r="D4288" s="90">
        <v>254.14</v>
      </c>
    </row>
    <row r="4289" spans="1:4">
      <c r="A4289" s="90">
        <v>97460</v>
      </c>
      <c r="B4289" s="157" t="s">
        <v>23454</v>
      </c>
      <c r="C4289" s="91" t="s">
        <v>243</v>
      </c>
      <c r="D4289" s="90">
        <v>384.16</v>
      </c>
    </row>
    <row r="4290" spans="1:4">
      <c r="A4290" s="90">
        <v>97461</v>
      </c>
      <c r="B4290" s="157" t="s">
        <v>23455</v>
      </c>
      <c r="C4290" s="91" t="s">
        <v>243</v>
      </c>
      <c r="D4290" s="90">
        <v>18.91</v>
      </c>
    </row>
    <row r="4291" spans="1:4">
      <c r="A4291" s="90">
        <v>97462</v>
      </c>
      <c r="B4291" s="157" t="s">
        <v>23456</v>
      </c>
      <c r="C4291" s="91" t="s">
        <v>243</v>
      </c>
      <c r="D4291" s="90">
        <v>16.12</v>
      </c>
    </row>
    <row r="4292" spans="1:4">
      <c r="A4292" s="90">
        <v>97464</v>
      </c>
      <c r="B4292" s="157" t="s">
        <v>23457</v>
      </c>
      <c r="C4292" s="91" t="s">
        <v>243</v>
      </c>
      <c r="D4292" s="90">
        <v>26.91</v>
      </c>
    </row>
    <row r="4293" spans="1:4">
      <c r="A4293" s="90">
        <v>97465</v>
      </c>
      <c r="B4293" s="157" t="s">
        <v>23458</v>
      </c>
      <c r="C4293" s="91" t="s">
        <v>243</v>
      </c>
      <c r="D4293" s="90">
        <v>31.61</v>
      </c>
    </row>
    <row r="4294" spans="1:4">
      <c r="A4294" s="90">
        <v>97467</v>
      </c>
      <c r="B4294" s="157" t="s">
        <v>23459</v>
      </c>
      <c r="C4294" s="91" t="s">
        <v>243</v>
      </c>
      <c r="D4294" s="90">
        <v>34.1</v>
      </c>
    </row>
    <row r="4295" spans="1:4">
      <c r="A4295" s="90">
        <v>97468</v>
      </c>
      <c r="B4295" s="157" t="s">
        <v>23460</v>
      </c>
      <c r="C4295" s="91" t="s">
        <v>243</v>
      </c>
      <c r="D4295" s="90">
        <v>40.11</v>
      </c>
    </row>
    <row r="4296" spans="1:4">
      <c r="A4296" s="90">
        <v>97470</v>
      </c>
      <c r="B4296" s="157" t="s">
        <v>23461</v>
      </c>
      <c r="C4296" s="91" t="s">
        <v>243</v>
      </c>
      <c r="D4296" s="90">
        <v>49.65</v>
      </c>
    </row>
    <row r="4297" spans="1:4">
      <c r="A4297" s="90">
        <v>97471</v>
      </c>
      <c r="B4297" s="157" t="s">
        <v>23462</v>
      </c>
      <c r="C4297" s="91" t="s">
        <v>243</v>
      </c>
      <c r="D4297" s="90">
        <v>59.15</v>
      </c>
    </row>
    <row r="4298" spans="1:4">
      <c r="A4298" s="90">
        <v>97474</v>
      </c>
      <c r="B4298" s="157" t="s">
        <v>23463</v>
      </c>
      <c r="C4298" s="91" t="s">
        <v>243</v>
      </c>
      <c r="D4298" s="90">
        <v>88.74</v>
      </c>
    </row>
    <row r="4299" spans="1:4">
      <c r="A4299" s="90">
        <v>97475</v>
      </c>
      <c r="B4299" s="157" t="s">
        <v>23464</v>
      </c>
      <c r="C4299" s="91" t="s">
        <v>243</v>
      </c>
      <c r="D4299" s="90">
        <v>107.95</v>
      </c>
    </row>
    <row r="4300" spans="1:4">
      <c r="A4300" s="90">
        <v>97477</v>
      </c>
      <c r="B4300" s="157" t="s">
        <v>23465</v>
      </c>
      <c r="C4300" s="91" t="s">
        <v>243</v>
      </c>
      <c r="D4300" s="90">
        <v>117.72</v>
      </c>
    </row>
    <row r="4301" spans="1:4">
      <c r="A4301" s="90">
        <v>97478</v>
      </c>
      <c r="B4301" s="157" t="s">
        <v>23466</v>
      </c>
      <c r="C4301" s="91" t="s">
        <v>243</v>
      </c>
      <c r="D4301" s="90">
        <v>143.61000000000001</v>
      </c>
    </row>
    <row r="4302" spans="1:4">
      <c r="A4302" s="90">
        <v>97479</v>
      </c>
      <c r="B4302" s="157" t="s">
        <v>23467</v>
      </c>
      <c r="C4302" s="91" t="s">
        <v>243</v>
      </c>
      <c r="D4302" s="90">
        <v>30.2</v>
      </c>
    </row>
    <row r="4303" spans="1:4">
      <c r="A4303" s="90">
        <v>97480</v>
      </c>
      <c r="B4303" s="157" t="s">
        <v>23468</v>
      </c>
      <c r="C4303" s="91" t="s">
        <v>243</v>
      </c>
      <c r="D4303" s="90">
        <v>30.2</v>
      </c>
    </row>
    <row r="4304" spans="1:4">
      <c r="A4304" s="90">
        <v>97481</v>
      </c>
      <c r="B4304" s="157" t="s">
        <v>23469</v>
      </c>
      <c r="C4304" s="91" t="s">
        <v>243</v>
      </c>
      <c r="D4304" s="90">
        <v>43.27</v>
      </c>
    </row>
    <row r="4305" spans="1:4">
      <c r="A4305" s="90">
        <v>97482</v>
      </c>
      <c r="B4305" s="157" t="s">
        <v>23470</v>
      </c>
      <c r="C4305" s="91" t="s">
        <v>243</v>
      </c>
      <c r="D4305" s="90">
        <v>43.27</v>
      </c>
    </row>
    <row r="4306" spans="1:4">
      <c r="A4306" s="90">
        <v>97483</v>
      </c>
      <c r="B4306" s="157" t="s">
        <v>23471</v>
      </c>
      <c r="C4306" s="91" t="s">
        <v>243</v>
      </c>
      <c r="D4306" s="90">
        <v>60.01</v>
      </c>
    </row>
    <row r="4307" spans="1:4">
      <c r="A4307" s="90">
        <v>97484</v>
      </c>
      <c r="B4307" s="157" t="s">
        <v>23472</v>
      </c>
      <c r="C4307" s="91" t="s">
        <v>243</v>
      </c>
      <c r="D4307" s="90">
        <v>60.01</v>
      </c>
    </row>
    <row r="4308" spans="1:4">
      <c r="A4308" s="90">
        <v>97485</v>
      </c>
      <c r="B4308" s="157" t="s">
        <v>23473</v>
      </c>
      <c r="C4308" s="91" t="s">
        <v>243</v>
      </c>
      <c r="D4308" s="90">
        <v>82.15</v>
      </c>
    </row>
    <row r="4309" spans="1:4">
      <c r="A4309" s="90">
        <v>97486</v>
      </c>
      <c r="B4309" s="157" t="s">
        <v>23474</v>
      </c>
      <c r="C4309" s="91" t="s">
        <v>243</v>
      </c>
      <c r="D4309" s="90">
        <v>87.57</v>
      </c>
    </row>
    <row r="4310" spans="1:4">
      <c r="A4310" s="90">
        <v>97487</v>
      </c>
      <c r="B4310" s="157" t="s">
        <v>23475</v>
      </c>
      <c r="C4310" s="91" t="s">
        <v>243</v>
      </c>
      <c r="D4310" s="90">
        <v>148.04</v>
      </c>
    </row>
    <row r="4311" spans="1:4">
      <c r="A4311" s="90">
        <v>97488</v>
      </c>
      <c r="B4311" s="157" t="s">
        <v>23476</v>
      </c>
      <c r="C4311" s="91" t="s">
        <v>243</v>
      </c>
      <c r="D4311" s="90">
        <v>156.72</v>
      </c>
    </row>
    <row r="4312" spans="1:4">
      <c r="A4312" s="90">
        <v>97489</v>
      </c>
      <c r="B4312" s="157" t="s">
        <v>23477</v>
      </c>
      <c r="C4312" s="91" t="s">
        <v>243</v>
      </c>
      <c r="D4312" s="90">
        <v>341.87</v>
      </c>
    </row>
    <row r="4313" spans="1:4">
      <c r="A4313" s="90">
        <v>97490</v>
      </c>
      <c r="B4313" s="157" t="s">
        <v>23478</v>
      </c>
      <c r="C4313" s="91" t="s">
        <v>243</v>
      </c>
      <c r="D4313" s="90">
        <v>302.94</v>
      </c>
    </row>
    <row r="4314" spans="1:4">
      <c r="A4314" s="90">
        <v>97491</v>
      </c>
      <c r="B4314" s="157" t="s">
        <v>23479</v>
      </c>
      <c r="C4314" s="91" t="s">
        <v>243</v>
      </c>
      <c r="D4314" s="90">
        <v>46.03</v>
      </c>
    </row>
    <row r="4315" spans="1:4">
      <c r="A4315" s="90">
        <v>97492</v>
      </c>
      <c r="B4315" s="157" t="s">
        <v>23480</v>
      </c>
      <c r="C4315" s="91" t="s">
        <v>243</v>
      </c>
      <c r="D4315" s="90">
        <v>66.819999999999993</v>
      </c>
    </row>
    <row r="4316" spans="1:4">
      <c r="A4316" s="90">
        <v>97493</v>
      </c>
      <c r="B4316" s="157" t="s">
        <v>23481</v>
      </c>
      <c r="C4316" s="91" t="s">
        <v>243</v>
      </c>
      <c r="D4316" s="90">
        <v>85.93</v>
      </c>
    </row>
    <row r="4317" spans="1:4">
      <c r="A4317" s="90">
        <v>97494</v>
      </c>
      <c r="B4317" s="157" t="s">
        <v>23482</v>
      </c>
      <c r="C4317" s="91" t="s">
        <v>243</v>
      </c>
      <c r="D4317" s="90">
        <v>131.35</v>
      </c>
    </row>
    <row r="4318" spans="1:4">
      <c r="A4318" s="90">
        <v>97495</v>
      </c>
      <c r="B4318" s="157" t="s">
        <v>23483</v>
      </c>
      <c r="C4318" s="91" t="s">
        <v>243</v>
      </c>
      <c r="D4318" s="90">
        <v>236.42</v>
      </c>
    </row>
    <row r="4319" spans="1:4">
      <c r="A4319" s="90">
        <v>97496</v>
      </c>
      <c r="B4319" s="157" t="s">
        <v>23484</v>
      </c>
      <c r="C4319" s="91" t="s">
        <v>243</v>
      </c>
      <c r="D4319" s="90">
        <v>370.08</v>
      </c>
    </row>
    <row r="4320" spans="1:4">
      <c r="A4320" s="90">
        <v>97499</v>
      </c>
      <c r="B4320" s="157" t="s">
        <v>23485</v>
      </c>
      <c r="C4320" s="91" t="s">
        <v>243</v>
      </c>
      <c r="D4320" s="90">
        <v>17.18</v>
      </c>
    </row>
    <row r="4321" spans="1:4">
      <c r="A4321" s="90">
        <v>97500</v>
      </c>
      <c r="B4321" s="157" t="s">
        <v>23486</v>
      </c>
      <c r="C4321" s="91" t="s">
        <v>243</v>
      </c>
      <c r="D4321" s="90">
        <v>14.39</v>
      </c>
    </row>
    <row r="4322" spans="1:4">
      <c r="A4322" s="90">
        <v>97502</v>
      </c>
      <c r="B4322" s="157" t="s">
        <v>23487</v>
      </c>
      <c r="C4322" s="91" t="s">
        <v>243</v>
      </c>
      <c r="D4322" s="90">
        <v>23.71</v>
      </c>
    </row>
    <row r="4323" spans="1:4">
      <c r="A4323" s="90">
        <v>97503</v>
      </c>
      <c r="B4323" s="157" t="s">
        <v>23488</v>
      </c>
      <c r="C4323" s="91" t="s">
        <v>243</v>
      </c>
      <c r="D4323" s="90">
        <v>28.58</v>
      </c>
    </row>
    <row r="4324" spans="1:4">
      <c r="A4324" s="90">
        <v>97505</v>
      </c>
      <c r="B4324" s="157" t="s">
        <v>23489</v>
      </c>
      <c r="C4324" s="91" t="s">
        <v>243</v>
      </c>
      <c r="D4324" s="90">
        <v>29.59</v>
      </c>
    </row>
    <row r="4325" spans="1:4">
      <c r="A4325" s="90">
        <v>97506</v>
      </c>
      <c r="B4325" s="157" t="s">
        <v>23490</v>
      </c>
      <c r="C4325" s="91" t="s">
        <v>243</v>
      </c>
      <c r="D4325" s="90">
        <v>35.6</v>
      </c>
    </row>
    <row r="4326" spans="1:4">
      <c r="A4326" s="90">
        <v>97508</v>
      </c>
      <c r="B4326" s="157" t="s">
        <v>23491</v>
      </c>
      <c r="C4326" s="91" t="s">
        <v>243</v>
      </c>
      <c r="D4326" s="90">
        <v>43.27</v>
      </c>
    </row>
    <row r="4327" spans="1:4">
      <c r="A4327" s="90">
        <v>97509</v>
      </c>
      <c r="B4327" s="157" t="s">
        <v>23492</v>
      </c>
      <c r="C4327" s="91" t="s">
        <v>243</v>
      </c>
      <c r="D4327" s="90">
        <v>52.77</v>
      </c>
    </row>
    <row r="4328" spans="1:4">
      <c r="A4328" s="90">
        <v>97511</v>
      </c>
      <c r="B4328" s="157" t="s">
        <v>23493</v>
      </c>
      <c r="C4328" s="91" t="s">
        <v>243</v>
      </c>
      <c r="D4328" s="90">
        <v>79.569999999999993</v>
      </c>
    </row>
    <row r="4329" spans="1:4">
      <c r="A4329" s="90">
        <v>97512</v>
      </c>
      <c r="B4329" s="157" t="s">
        <v>23494</v>
      </c>
      <c r="C4329" s="91" t="s">
        <v>243</v>
      </c>
      <c r="D4329" s="90">
        <v>98.78</v>
      </c>
    </row>
    <row r="4330" spans="1:4">
      <c r="A4330" s="90">
        <v>97514</v>
      </c>
      <c r="B4330" s="157" t="s">
        <v>23495</v>
      </c>
      <c r="C4330" s="91" t="s">
        <v>243</v>
      </c>
      <c r="D4330" s="90">
        <v>105.66</v>
      </c>
    </row>
    <row r="4331" spans="1:4">
      <c r="A4331" s="90">
        <v>97515</v>
      </c>
      <c r="B4331" s="157" t="s">
        <v>23496</v>
      </c>
      <c r="C4331" s="91" t="s">
        <v>243</v>
      </c>
      <c r="D4331" s="90">
        <v>131.55000000000001</v>
      </c>
    </row>
    <row r="4332" spans="1:4">
      <c r="A4332" s="90">
        <v>97517</v>
      </c>
      <c r="B4332" s="157" t="s">
        <v>23497</v>
      </c>
      <c r="C4332" s="91" t="s">
        <v>243</v>
      </c>
      <c r="D4332" s="90">
        <v>27.63</v>
      </c>
    </row>
    <row r="4333" spans="1:4">
      <c r="A4333" s="90">
        <v>97518</v>
      </c>
      <c r="B4333" s="157" t="s">
        <v>23498</v>
      </c>
      <c r="C4333" s="91" t="s">
        <v>243</v>
      </c>
      <c r="D4333" s="90">
        <v>27.63</v>
      </c>
    </row>
    <row r="4334" spans="1:4">
      <c r="A4334" s="90">
        <v>97519</v>
      </c>
      <c r="B4334" s="157" t="s">
        <v>23499</v>
      </c>
      <c r="C4334" s="91" t="s">
        <v>243</v>
      </c>
      <c r="D4334" s="90">
        <v>38.71</v>
      </c>
    </row>
    <row r="4335" spans="1:4">
      <c r="A4335" s="90">
        <v>97520</v>
      </c>
      <c r="B4335" s="157" t="s">
        <v>23500</v>
      </c>
      <c r="C4335" s="91" t="s">
        <v>243</v>
      </c>
      <c r="D4335" s="90">
        <v>38.71</v>
      </c>
    </row>
    <row r="4336" spans="1:4">
      <c r="A4336" s="90">
        <v>97521</v>
      </c>
      <c r="B4336" s="157" t="s">
        <v>23501</v>
      </c>
      <c r="C4336" s="91" t="s">
        <v>243</v>
      </c>
      <c r="D4336" s="90">
        <v>53.22</v>
      </c>
    </row>
    <row r="4337" spans="1:4">
      <c r="A4337" s="90">
        <v>97522</v>
      </c>
      <c r="B4337" s="157" t="s">
        <v>23502</v>
      </c>
      <c r="C4337" s="91" t="s">
        <v>243</v>
      </c>
      <c r="D4337" s="90">
        <v>53.22</v>
      </c>
    </row>
    <row r="4338" spans="1:4">
      <c r="A4338" s="90">
        <v>97523</v>
      </c>
      <c r="B4338" s="157" t="s">
        <v>23503</v>
      </c>
      <c r="C4338" s="91" t="s">
        <v>243</v>
      </c>
      <c r="D4338" s="90">
        <v>72.58</v>
      </c>
    </row>
    <row r="4339" spans="1:4">
      <c r="A4339" s="90">
        <v>97524</v>
      </c>
      <c r="B4339" s="157" t="s">
        <v>23504</v>
      </c>
      <c r="C4339" s="91" t="s">
        <v>243</v>
      </c>
      <c r="D4339" s="90">
        <v>78</v>
      </c>
    </row>
    <row r="4340" spans="1:4">
      <c r="A4340" s="90">
        <v>97525</v>
      </c>
      <c r="B4340" s="157" t="s">
        <v>23505</v>
      </c>
      <c r="C4340" s="91" t="s">
        <v>243</v>
      </c>
      <c r="D4340" s="90">
        <v>134.22</v>
      </c>
    </row>
    <row r="4341" spans="1:4">
      <c r="A4341" s="90">
        <v>97526</v>
      </c>
      <c r="B4341" s="157" t="s">
        <v>23506</v>
      </c>
      <c r="C4341" s="91" t="s">
        <v>243</v>
      </c>
      <c r="D4341" s="90">
        <v>142.9</v>
      </c>
    </row>
    <row r="4342" spans="1:4">
      <c r="A4342" s="90">
        <v>97527</v>
      </c>
      <c r="B4342" s="157" t="s">
        <v>23507</v>
      </c>
      <c r="C4342" s="91" t="s">
        <v>243</v>
      </c>
      <c r="D4342" s="90">
        <v>323.83999999999997</v>
      </c>
    </row>
    <row r="4343" spans="1:4">
      <c r="A4343" s="90">
        <v>97528</v>
      </c>
      <c r="B4343" s="157" t="s">
        <v>23508</v>
      </c>
      <c r="C4343" s="91" t="s">
        <v>243</v>
      </c>
      <c r="D4343" s="90">
        <v>284.91000000000003</v>
      </c>
    </row>
    <row r="4344" spans="1:4">
      <c r="A4344" s="90">
        <v>97529</v>
      </c>
      <c r="B4344" s="157" t="s">
        <v>23509</v>
      </c>
      <c r="C4344" s="91" t="s">
        <v>243</v>
      </c>
      <c r="D4344" s="90">
        <v>42.64</v>
      </c>
    </row>
    <row r="4345" spans="1:4">
      <c r="A4345" s="90">
        <v>97530</v>
      </c>
      <c r="B4345" s="157" t="s">
        <v>23510</v>
      </c>
      <c r="C4345" s="91" t="s">
        <v>243</v>
      </c>
      <c r="D4345" s="90">
        <v>60.74</v>
      </c>
    </row>
    <row r="4346" spans="1:4">
      <c r="A4346" s="90">
        <v>97531</v>
      </c>
      <c r="B4346" s="157" t="s">
        <v>23511</v>
      </c>
      <c r="C4346" s="91" t="s">
        <v>243</v>
      </c>
      <c r="D4346" s="90">
        <v>76.87</v>
      </c>
    </row>
    <row r="4347" spans="1:4">
      <c r="A4347" s="90">
        <v>97532</v>
      </c>
      <c r="B4347" s="157" t="s">
        <v>23512</v>
      </c>
      <c r="C4347" s="91" t="s">
        <v>243</v>
      </c>
      <c r="D4347" s="90">
        <v>118.59</v>
      </c>
    </row>
    <row r="4348" spans="1:4">
      <c r="A4348" s="90">
        <v>97533</v>
      </c>
      <c r="B4348" s="157" t="s">
        <v>23513</v>
      </c>
      <c r="C4348" s="91" t="s">
        <v>243</v>
      </c>
      <c r="D4348" s="90">
        <v>220.72</v>
      </c>
    </row>
    <row r="4349" spans="1:4">
      <c r="A4349" s="90">
        <v>97534</v>
      </c>
      <c r="B4349" s="157" t="s">
        <v>23514</v>
      </c>
      <c r="C4349" s="91" t="s">
        <v>243</v>
      </c>
      <c r="D4349" s="90">
        <v>346.03</v>
      </c>
    </row>
    <row r="4350" spans="1:4">
      <c r="A4350" s="90">
        <v>97537</v>
      </c>
      <c r="B4350" s="157" t="s">
        <v>23515</v>
      </c>
      <c r="C4350" s="91" t="s">
        <v>243</v>
      </c>
      <c r="D4350" s="90">
        <v>13.23</v>
      </c>
    </row>
    <row r="4351" spans="1:4">
      <c r="A4351" s="90">
        <v>97540</v>
      </c>
      <c r="B4351" s="157" t="s">
        <v>23516</v>
      </c>
      <c r="C4351" s="91" t="s">
        <v>243</v>
      </c>
      <c r="D4351" s="90">
        <v>18.309999999999999</v>
      </c>
    </row>
    <row r="4352" spans="1:4">
      <c r="A4352" s="90">
        <v>97541</v>
      </c>
      <c r="B4352" s="157" t="s">
        <v>23517</v>
      </c>
      <c r="C4352" s="91" t="s">
        <v>243</v>
      </c>
      <c r="D4352" s="90">
        <v>16</v>
      </c>
    </row>
    <row r="4353" spans="1:4">
      <c r="A4353" s="90">
        <v>97543</v>
      </c>
      <c r="B4353" s="157" t="s">
        <v>23518</v>
      </c>
      <c r="C4353" s="91" t="s">
        <v>243</v>
      </c>
      <c r="D4353" s="90">
        <v>30.6</v>
      </c>
    </row>
    <row r="4354" spans="1:4">
      <c r="A4354" s="90">
        <v>97544</v>
      </c>
      <c r="B4354" s="157" t="s">
        <v>23519</v>
      </c>
      <c r="C4354" s="91" t="s">
        <v>243</v>
      </c>
      <c r="D4354" s="90">
        <v>27.81</v>
      </c>
    </row>
    <row r="4355" spans="1:4">
      <c r="A4355" s="90">
        <v>97546</v>
      </c>
      <c r="B4355" s="157" t="s">
        <v>23520</v>
      </c>
      <c r="C4355" s="91" t="s">
        <v>243</v>
      </c>
      <c r="D4355" s="90">
        <v>18.64</v>
      </c>
    </row>
    <row r="4356" spans="1:4">
      <c r="A4356" s="90">
        <v>97547</v>
      </c>
      <c r="B4356" s="157" t="s">
        <v>23521</v>
      </c>
      <c r="C4356" s="91" t="s">
        <v>243</v>
      </c>
      <c r="D4356" s="90">
        <v>18.64</v>
      </c>
    </row>
    <row r="4357" spans="1:4">
      <c r="A4357" s="90">
        <v>97548</v>
      </c>
      <c r="B4357" s="157" t="s">
        <v>23522</v>
      </c>
      <c r="C4357" s="91" t="s">
        <v>243</v>
      </c>
      <c r="D4357" s="90">
        <v>28.11</v>
      </c>
    </row>
    <row r="4358" spans="1:4">
      <c r="A4358" s="90">
        <v>97549</v>
      </c>
      <c r="B4358" s="157" t="s">
        <v>23523</v>
      </c>
      <c r="C4358" s="91" t="s">
        <v>243</v>
      </c>
      <c r="D4358" s="90">
        <v>28.11</v>
      </c>
    </row>
    <row r="4359" spans="1:4">
      <c r="A4359" s="90">
        <v>97550</v>
      </c>
      <c r="B4359" s="157" t="s">
        <v>23524</v>
      </c>
      <c r="C4359" s="91" t="s">
        <v>243</v>
      </c>
      <c r="D4359" s="90">
        <v>47.79</v>
      </c>
    </row>
    <row r="4360" spans="1:4">
      <c r="A4360" s="90">
        <v>97551</v>
      </c>
      <c r="B4360" s="157" t="s">
        <v>23525</v>
      </c>
      <c r="C4360" s="91" t="s">
        <v>243</v>
      </c>
      <c r="D4360" s="90">
        <v>47.79</v>
      </c>
    </row>
    <row r="4361" spans="1:4">
      <c r="A4361" s="90">
        <v>97552</v>
      </c>
      <c r="B4361" s="157" t="s">
        <v>23526</v>
      </c>
      <c r="C4361" s="91" t="s">
        <v>243</v>
      </c>
      <c r="D4361" s="90">
        <v>26.87</v>
      </c>
    </row>
    <row r="4362" spans="1:4">
      <c r="A4362" s="90">
        <v>97553</v>
      </c>
      <c r="B4362" s="157" t="s">
        <v>23527</v>
      </c>
      <c r="C4362" s="91" t="s">
        <v>243</v>
      </c>
      <c r="D4362" s="90">
        <v>39.520000000000003</v>
      </c>
    </row>
    <row r="4363" spans="1:4">
      <c r="A4363" s="90">
        <v>97554</v>
      </c>
      <c r="B4363" s="157" t="s">
        <v>23528</v>
      </c>
      <c r="C4363" s="91" t="s">
        <v>243</v>
      </c>
      <c r="D4363" s="90">
        <v>69.540000000000006</v>
      </c>
    </row>
    <row r="4364" spans="1:4">
      <c r="A4364" s="90">
        <v>98602</v>
      </c>
      <c r="B4364" s="157" t="s">
        <v>23529</v>
      </c>
      <c r="C4364" s="91" t="s">
        <v>243</v>
      </c>
      <c r="D4364" s="90">
        <v>10.32</v>
      </c>
    </row>
    <row r="4365" spans="1:4">
      <c r="A4365" s="90">
        <v>6171</v>
      </c>
      <c r="B4365" s="157" t="s">
        <v>3442</v>
      </c>
      <c r="C4365" s="91" t="s">
        <v>243</v>
      </c>
      <c r="D4365" s="90">
        <v>20.09</v>
      </c>
    </row>
    <row r="4366" spans="1:4">
      <c r="A4366" s="159" t="s">
        <v>431</v>
      </c>
      <c r="B4366" s="157" t="s">
        <v>3443</v>
      </c>
      <c r="C4366" s="91" t="s">
        <v>243</v>
      </c>
      <c r="D4366" s="90">
        <v>185.58</v>
      </c>
    </row>
    <row r="4367" spans="1:4">
      <c r="A4367" s="159" t="s">
        <v>432</v>
      </c>
      <c r="B4367" s="157" t="s">
        <v>3444</v>
      </c>
      <c r="C4367" s="91" t="s">
        <v>243</v>
      </c>
      <c r="D4367" s="90">
        <v>247.97</v>
      </c>
    </row>
    <row r="4368" spans="1:4">
      <c r="A4368" s="90">
        <v>88503</v>
      </c>
      <c r="B4368" s="157" t="s">
        <v>3445</v>
      </c>
      <c r="C4368" s="91" t="s">
        <v>243</v>
      </c>
      <c r="D4368" s="90">
        <v>688.29</v>
      </c>
    </row>
    <row r="4369" spans="1:4">
      <c r="A4369" s="90">
        <v>88504</v>
      </c>
      <c r="B4369" s="157" t="s">
        <v>3446</v>
      </c>
      <c r="C4369" s="91" t="s">
        <v>243</v>
      </c>
      <c r="D4369" s="90">
        <v>544.99</v>
      </c>
    </row>
    <row r="4370" spans="1:4">
      <c r="A4370" s="90">
        <v>97900</v>
      </c>
      <c r="B4370" s="157" t="s">
        <v>23530</v>
      </c>
      <c r="C4370" s="91" t="s">
        <v>243</v>
      </c>
      <c r="D4370" s="90">
        <v>119.22</v>
      </c>
    </row>
    <row r="4371" spans="1:4">
      <c r="A4371" s="90">
        <v>97901</v>
      </c>
      <c r="B4371" s="157" t="s">
        <v>23531</v>
      </c>
      <c r="C4371" s="91" t="s">
        <v>243</v>
      </c>
      <c r="D4371" s="90">
        <v>189.07</v>
      </c>
    </row>
    <row r="4372" spans="1:4">
      <c r="A4372" s="90">
        <v>97902</v>
      </c>
      <c r="B4372" s="157" t="s">
        <v>23532</v>
      </c>
      <c r="C4372" s="91" t="s">
        <v>243</v>
      </c>
      <c r="D4372" s="90">
        <v>372.12</v>
      </c>
    </row>
    <row r="4373" spans="1:4">
      <c r="A4373" s="90">
        <v>97903</v>
      </c>
      <c r="B4373" s="157" t="s">
        <v>23533</v>
      </c>
      <c r="C4373" s="91" t="s">
        <v>243</v>
      </c>
      <c r="D4373" s="90">
        <v>514.29</v>
      </c>
    </row>
    <row r="4374" spans="1:4">
      <c r="A4374" s="90">
        <v>97904</v>
      </c>
      <c r="B4374" s="157" t="s">
        <v>23534</v>
      </c>
      <c r="C4374" s="91" t="s">
        <v>243</v>
      </c>
      <c r="D4374" s="90">
        <v>604.66999999999996</v>
      </c>
    </row>
    <row r="4375" spans="1:4">
      <c r="A4375" s="90">
        <v>97905</v>
      </c>
      <c r="B4375" s="157" t="s">
        <v>23535</v>
      </c>
      <c r="C4375" s="91" t="s">
        <v>243</v>
      </c>
      <c r="D4375" s="90">
        <v>151.35</v>
      </c>
    </row>
    <row r="4376" spans="1:4">
      <c r="A4376" s="90">
        <v>97906</v>
      </c>
      <c r="B4376" s="157" t="s">
        <v>23536</v>
      </c>
      <c r="C4376" s="91" t="s">
        <v>243</v>
      </c>
      <c r="D4376" s="90">
        <v>282.17</v>
      </c>
    </row>
    <row r="4377" spans="1:4">
      <c r="A4377" s="90">
        <v>97907</v>
      </c>
      <c r="B4377" s="157" t="s">
        <v>23537</v>
      </c>
      <c r="C4377" s="91" t="s">
        <v>243</v>
      </c>
      <c r="D4377" s="90">
        <v>399.52</v>
      </c>
    </row>
    <row r="4378" spans="1:4">
      <c r="A4378" s="90">
        <v>97908</v>
      </c>
      <c r="B4378" s="157" t="s">
        <v>23538</v>
      </c>
      <c r="C4378" s="91" t="s">
        <v>243</v>
      </c>
      <c r="D4378" s="90">
        <v>468.86</v>
      </c>
    </row>
    <row r="4379" spans="1:4">
      <c r="A4379" s="90">
        <v>98102</v>
      </c>
      <c r="B4379" s="157" t="s">
        <v>23539</v>
      </c>
      <c r="C4379" s="91" t="s">
        <v>243</v>
      </c>
      <c r="D4379" s="90">
        <v>64.37</v>
      </c>
    </row>
    <row r="4380" spans="1:4">
      <c r="A4380" s="90">
        <v>98103</v>
      </c>
      <c r="B4380" s="157" t="s">
        <v>23540</v>
      </c>
      <c r="C4380" s="91" t="s">
        <v>243</v>
      </c>
      <c r="D4380" s="90">
        <v>134.78</v>
      </c>
    </row>
    <row r="4381" spans="1:4">
      <c r="A4381" s="90">
        <v>98104</v>
      </c>
      <c r="B4381" s="157" t="s">
        <v>23541</v>
      </c>
      <c r="C4381" s="91" t="s">
        <v>243</v>
      </c>
      <c r="D4381" s="90">
        <v>249.82</v>
      </c>
    </row>
    <row r="4382" spans="1:4">
      <c r="A4382" s="90">
        <v>98105</v>
      </c>
      <c r="B4382" s="157" t="s">
        <v>23542</v>
      </c>
      <c r="C4382" s="91" t="s">
        <v>243</v>
      </c>
      <c r="D4382" s="90">
        <v>433.21</v>
      </c>
    </row>
    <row r="4383" spans="1:4">
      <c r="A4383" s="90">
        <v>98106</v>
      </c>
      <c r="B4383" s="157" t="s">
        <v>23543</v>
      </c>
      <c r="C4383" s="91" t="s">
        <v>243</v>
      </c>
      <c r="D4383" s="90">
        <v>716.08</v>
      </c>
    </row>
    <row r="4384" spans="1:4">
      <c r="A4384" s="90">
        <v>98107</v>
      </c>
      <c r="B4384" s="157" t="s">
        <v>23544</v>
      </c>
      <c r="C4384" s="91" t="s">
        <v>243</v>
      </c>
      <c r="D4384" s="90">
        <v>179.82</v>
      </c>
    </row>
    <row r="4385" spans="1:4">
      <c r="A4385" s="90">
        <v>98108</v>
      </c>
      <c r="B4385" s="157" t="s">
        <v>23545</v>
      </c>
      <c r="C4385" s="91" t="s">
        <v>243</v>
      </c>
      <c r="D4385" s="90">
        <v>320.37</v>
      </c>
    </row>
    <row r="4386" spans="1:4">
      <c r="A4386" s="90">
        <v>99250</v>
      </c>
      <c r="B4386" s="157" t="s">
        <v>23546</v>
      </c>
      <c r="C4386" s="91" t="s">
        <v>243</v>
      </c>
      <c r="D4386" s="90">
        <v>116.81</v>
      </c>
    </row>
    <row r="4387" spans="1:4">
      <c r="A4387" s="90">
        <v>99251</v>
      </c>
      <c r="B4387" s="157" t="s">
        <v>23547</v>
      </c>
      <c r="C4387" s="91" t="s">
        <v>243</v>
      </c>
      <c r="D4387" s="90">
        <v>184.93</v>
      </c>
    </row>
    <row r="4388" spans="1:4">
      <c r="A4388" s="90">
        <v>99253</v>
      </c>
      <c r="B4388" s="157" t="s">
        <v>23548</v>
      </c>
      <c r="C4388" s="91" t="s">
        <v>243</v>
      </c>
      <c r="D4388" s="90">
        <v>362.82</v>
      </c>
    </row>
    <row r="4389" spans="1:4">
      <c r="A4389" s="90">
        <v>99255</v>
      </c>
      <c r="B4389" s="157" t="s">
        <v>23549</v>
      </c>
      <c r="C4389" s="91" t="s">
        <v>243</v>
      </c>
      <c r="D4389" s="90">
        <v>501.54</v>
      </c>
    </row>
    <row r="4390" spans="1:4">
      <c r="A4390" s="90">
        <v>99257</v>
      </c>
      <c r="B4390" s="157" t="s">
        <v>23550</v>
      </c>
      <c r="C4390" s="91" t="s">
        <v>243</v>
      </c>
      <c r="D4390" s="90">
        <v>588.16999999999996</v>
      </c>
    </row>
    <row r="4391" spans="1:4">
      <c r="A4391" s="90">
        <v>99258</v>
      </c>
      <c r="B4391" s="157" t="s">
        <v>23551</v>
      </c>
      <c r="C4391" s="91" t="s">
        <v>243</v>
      </c>
      <c r="D4391" s="90">
        <v>147.93</v>
      </c>
    </row>
    <row r="4392" spans="1:4">
      <c r="A4392" s="90">
        <v>99260</v>
      </c>
      <c r="B4392" s="157" t="s">
        <v>23552</v>
      </c>
      <c r="C4392" s="91" t="s">
        <v>243</v>
      </c>
      <c r="D4392" s="90">
        <v>276.31</v>
      </c>
    </row>
    <row r="4393" spans="1:4">
      <c r="A4393" s="90">
        <v>99262</v>
      </c>
      <c r="B4393" s="157" t="s">
        <v>23553</v>
      </c>
      <c r="C4393" s="91" t="s">
        <v>243</v>
      </c>
      <c r="D4393" s="90">
        <v>391.16</v>
      </c>
    </row>
    <row r="4394" spans="1:4">
      <c r="A4394" s="90">
        <v>99264</v>
      </c>
      <c r="B4394" s="157" t="s">
        <v>23554</v>
      </c>
      <c r="C4394" s="91" t="s">
        <v>243</v>
      </c>
      <c r="D4394" s="90">
        <v>457.56</v>
      </c>
    </row>
    <row r="4395" spans="1:4">
      <c r="A4395" s="90">
        <v>89482</v>
      </c>
      <c r="B4395" s="157" t="s">
        <v>3447</v>
      </c>
      <c r="C4395" s="91" t="s">
        <v>243</v>
      </c>
      <c r="D4395" s="90">
        <v>16.91</v>
      </c>
    </row>
    <row r="4396" spans="1:4">
      <c r="A4396" s="90">
        <v>89491</v>
      </c>
      <c r="B4396" s="157" t="s">
        <v>3448</v>
      </c>
      <c r="C4396" s="91" t="s">
        <v>243</v>
      </c>
      <c r="D4396" s="90">
        <v>41.45</v>
      </c>
    </row>
    <row r="4397" spans="1:4">
      <c r="A4397" s="90">
        <v>89495</v>
      </c>
      <c r="B4397" s="157" t="s">
        <v>3449</v>
      </c>
      <c r="C4397" s="91" t="s">
        <v>243</v>
      </c>
      <c r="D4397" s="90">
        <v>6.67</v>
      </c>
    </row>
    <row r="4398" spans="1:4">
      <c r="A4398" s="90">
        <v>89707</v>
      </c>
      <c r="B4398" s="157" t="s">
        <v>3450</v>
      </c>
      <c r="C4398" s="91" t="s">
        <v>243</v>
      </c>
      <c r="D4398" s="90">
        <v>20.8</v>
      </c>
    </row>
    <row r="4399" spans="1:4">
      <c r="A4399" s="90">
        <v>89708</v>
      </c>
      <c r="B4399" s="157" t="s">
        <v>3451</v>
      </c>
      <c r="C4399" s="91" t="s">
        <v>243</v>
      </c>
      <c r="D4399" s="90">
        <v>46.76</v>
      </c>
    </row>
    <row r="4400" spans="1:4">
      <c r="A4400" s="90">
        <v>89709</v>
      </c>
      <c r="B4400" s="157" t="s">
        <v>3452</v>
      </c>
      <c r="C4400" s="91" t="s">
        <v>243</v>
      </c>
      <c r="D4400" s="90">
        <v>7.81</v>
      </c>
    </row>
    <row r="4401" spans="1:4">
      <c r="A4401" s="90">
        <v>89710</v>
      </c>
      <c r="B4401" s="157" t="s">
        <v>3453</v>
      </c>
      <c r="C4401" s="91" t="s">
        <v>243</v>
      </c>
      <c r="D4401" s="90">
        <v>7.65</v>
      </c>
    </row>
    <row r="4402" spans="1:4">
      <c r="A4402" s="90">
        <v>72739</v>
      </c>
      <c r="B4402" s="157" t="s">
        <v>3454</v>
      </c>
      <c r="C4402" s="91" t="s">
        <v>243</v>
      </c>
      <c r="D4402" s="90">
        <v>463.05</v>
      </c>
    </row>
    <row r="4403" spans="1:4">
      <c r="A4403" s="159" t="s">
        <v>433</v>
      </c>
      <c r="B4403" s="157" t="s">
        <v>3455</v>
      </c>
      <c r="C4403" s="91" t="s">
        <v>243</v>
      </c>
      <c r="D4403" s="90">
        <v>476.86</v>
      </c>
    </row>
    <row r="4404" spans="1:4">
      <c r="A4404" s="90">
        <v>86872</v>
      </c>
      <c r="B4404" s="157" t="s">
        <v>3456</v>
      </c>
      <c r="C4404" s="91" t="s">
        <v>243</v>
      </c>
      <c r="D4404" s="90">
        <v>650.63</v>
      </c>
    </row>
    <row r="4405" spans="1:4">
      <c r="A4405" s="90">
        <v>86874</v>
      </c>
      <c r="B4405" s="157" t="s">
        <v>3457</v>
      </c>
      <c r="C4405" s="91" t="s">
        <v>243</v>
      </c>
      <c r="D4405" s="90">
        <v>399.62</v>
      </c>
    </row>
    <row r="4406" spans="1:4">
      <c r="A4406" s="90">
        <v>86875</v>
      </c>
      <c r="B4406" s="157" t="s">
        <v>22317</v>
      </c>
      <c r="C4406" s="91" t="s">
        <v>243</v>
      </c>
      <c r="D4406" s="90">
        <v>313.07</v>
      </c>
    </row>
    <row r="4407" spans="1:4">
      <c r="A4407" s="90">
        <v>86876</v>
      </c>
      <c r="B4407" s="157" t="s">
        <v>3458</v>
      </c>
      <c r="C4407" s="91" t="s">
        <v>243</v>
      </c>
      <c r="D4407" s="90">
        <v>179.3</v>
      </c>
    </row>
    <row r="4408" spans="1:4">
      <c r="A4408" s="90">
        <v>86877</v>
      </c>
      <c r="B4408" s="157" t="s">
        <v>3459</v>
      </c>
      <c r="C4408" s="91" t="s">
        <v>243</v>
      </c>
      <c r="D4408" s="90">
        <v>20.11</v>
      </c>
    </row>
    <row r="4409" spans="1:4">
      <c r="A4409" s="90">
        <v>86878</v>
      </c>
      <c r="B4409" s="157" t="s">
        <v>3460</v>
      </c>
      <c r="C4409" s="91" t="s">
        <v>243</v>
      </c>
      <c r="D4409" s="90">
        <v>40.119999999999997</v>
      </c>
    </row>
    <row r="4410" spans="1:4">
      <c r="A4410" s="90">
        <v>86879</v>
      </c>
      <c r="B4410" s="157" t="s">
        <v>3461</v>
      </c>
      <c r="C4410" s="91" t="s">
        <v>243</v>
      </c>
      <c r="D4410" s="90">
        <v>5.55</v>
      </c>
    </row>
    <row r="4411" spans="1:4">
      <c r="A4411" s="90">
        <v>86880</v>
      </c>
      <c r="B4411" s="157" t="s">
        <v>3462</v>
      </c>
      <c r="C4411" s="91" t="s">
        <v>243</v>
      </c>
      <c r="D4411" s="90">
        <v>16.2</v>
      </c>
    </row>
    <row r="4412" spans="1:4">
      <c r="A4412" s="90">
        <v>86881</v>
      </c>
      <c r="B4412" s="157" t="s">
        <v>3463</v>
      </c>
      <c r="C4412" s="91" t="s">
        <v>243</v>
      </c>
      <c r="D4412" s="90">
        <v>112.4</v>
      </c>
    </row>
    <row r="4413" spans="1:4">
      <c r="A4413" s="90">
        <v>86882</v>
      </c>
      <c r="B4413" s="157" t="s">
        <v>22318</v>
      </c>
      <c r="C4413" s="91" t="s">
        <v>243</v>
      </c>
      <c r="D4413" s="90">
        <v>16.71</v>
      </c>
    </row>
    <row r="4414" spans="1:4">
      <c r="A4414" s="90">
        <v>86883</v>
      </c>
      <c r="B4414" s="157" t="s">
        <v>22319</v>
      </c>
      <c r="C4414" s="91" t="s">
        <v>243</v>
      </c>
      <c r="D4414" s="90">
        <v>9.5</v>
      </c>
    </row>
    <row r="4415" spans="1:4">
      <c r="A4415" s="90">
        <v>86884</v>
      </c>
      <c r="B4415" s="157" t="s">
        <v>3464</v>
      </c>
      <c r="C4415" s="91" t="s">
        <v>243</v>
      </c>
      <c r="D4415" s="90">
        <v>6.84</v>
      </c>
    </row>
    <row r="4416" spans="1:4">
      <c r="A4416" s="90">
        <v>86885</v>
      </c>
      <c r="B4416" s="157" t="s">
        <v>3465</v>
      </c>
      <c r="C4416" s="91" t="s">
        <v>243</v>
      </c>
      <c r="D4416" s="90">
        <v>9.48</v>
      </c>
    </row>
    <row r="4417" spans="1:4">
      <c r="A4417" s="90">
        <v>86886</v>
      </c>
      <c r="B4417" s="157" t="s">
        <v>22320</v>
      </c>
      <c r="C4417" s="91" t="s">
        <v>243</v>
      </c>
      <c r="D4417" s="90">
        <v>27.79</v>
      </c>
    </row>
    <row r="4418" spans="1:4">
      <c r="A4418" s="90">
        <v>86887</v>
      </c>
      <c r="B4418" s="157" t="s">
        <v>22321</v>
      </c>
      <c r="C4418" s="91" t="s">
        <v>243</v>
      </c>
      <c r="D4418" s="90">
        <v>30.09</v>
      </c>
    </row>
    <row r="4419" spans="1:4">
      <c r="A4419" s="90">
        <v>86888</v>
      </c>
      <c r="B4419" s="157" t="s">
        <v>3466</v>
      </c>
      <c r="C4419" s="91" t="s">
        <v>243</v>
      </c>
      <c r="D4419" s="90">
        <v>386.42</v>
      </c>
    </row>
    <row r="4420" spans="1:4">
      <c r="A4420" s="90">
        <v>86889</v>
      </c>
      <c r="B4420" s="157" t="s">
        <v>3467</v>
      </c>
      <c r="C4420" s="91" t="s">
        <v>243</v>
      </c>
      <c r="D4420" s="90">
        <v>418.24</v>
      </c>
    </row>
    <row r="4421" spans="1:4">
      <c r="A4421" s="90">
        <v>86893</v>
      </c>
      <c r="B4421" s="157" t="s">
        <v>3468</v>
      </c>
      <c r="C4421" s="91" t="s">
        <v>243</v>
      </c>
      <c r="D4421" s="90">
        <v>482.81</v>
      </c>
    </row>
    <row r="4422" spans="1:4">
      <c r="A4422" s="90">
        <v>86894</v>
      </c>
      <c r="B4422" s="157" t="s">
        <v>3469</v>
      </c>
      <c r="C4422" s="91" t="s">
        <v>243</v>
      </c>
      <c r="D4422" s="90">
        <v>214.63</v>
      </c>
    </row>
    <row r="4423" spans="1:4">
      <c r="A4423" s="90">
        <v>86895</v>
      </c>
      <c r="B4423" s="157" t="s">
        <v>3470</v>
      </c>
      <c r="C4423" s="91" t="s">
        <v>243</v>
      </c>
      <c r="D4423" s="90">
        <v>218.62</v>
      </c>
    </row>
    <row r="4424" spans="1:4">
      <c r="A4424" s="90">
        <v>86899</v>
      </c>
      <c r="B4424" s="157" t="s">
        <v>3471</v>
      </c>
      <c r="C4424" s="91" t="s">
        <v>243</v>
      </c>
      <c r="D4424" s="90">
        <v>242.85</v>
      </c>
    </row>
    <row r="4425" spans="1:4">
      <c r="A4425" s="90">
        <v>86900</v>
      </c>
      <c r="B4425" s="157" t="s">
        <v>3472</v>
      </c>
      <c r="C4425" s="91" t="s">
        <v>243</v>
      </c>
      <c r="D4425" s="90">
        <v>135.94</v>
      </c>
    </row>
    <row r="4426" spans="1:4">
      <c r="A4426" s="90">
        <v>86901</v>
      </c>
      <c r="B4426" s="157" t="s">
        <v>3473</v>
      </c>
      <c r="C4426" s="91" t="s">
        <v>243</v>
      </c>
      <c r="D4426" s="90">
        <v>115.37</v>
      </c>
    </row>
    <row r="4427" spans="1:4">
      <c r="A4427" s="90">
        <v>86902</v>
      </c>
      <c r="B4427" s="157" t="s">
        <v>3474</v>
      </c>
      <c r="C4427" s="91" t="s">
        <v>243</v>
      </c>
      <c r="D4427" s="90">
        <v>214.68</v>
      </c>
    </row>
    <row r="4428" spans="1:4">
      <c r="A4428" s="90">
        <v>86903</v>
      </c>
      <c r="B4428" s="157" t="s">
        <v>3475</v>
      </c>
      <c r="C4428" s="91" t="s">
        <v>243</v>
      </c>
      <c r="D4428" s="90">
        <v>285.31</v>
      </c>
    </row>
    <row r="4429" spans="1:4">
      <c r="A4429" s="90">
        <v>86904</v>
      </c>
      <c r="B4429" s="157" t="s">
        <v>3476</v>
      </c>
      <c r="C4429" s="91" t="s">
        <v>243</v>
      </c>
      <c r="D4429" s="90">
        <v>112.87</v>
      </c>
    </row>
    <row r="4430" spans="1:4">
      <c r="A4430" s="90">
        <v>86905</v>
      </c>
      <c r="B4430" s="157" t="s">
        <v>3477</v>
      </c>
      <c r="C4430" s="91" t="s">
        <v>243</v>
      </c>
      <c r="D4430" s="90">
        <v>163.51</v>
      </c>
    </row>
    <row r="4431" spans="1:4">
      <c r="A4431" s="90">
        <v>86906</v>
      </c>
      <c r="B4431" s="157" t="s">
        <v>3478</v>
      </c>
      <c r="C4431" s="91" t="s">
        <v>243</v>
      </c>
      <c r="D4431" s="90">
        <v>38.21</v>
      </c>
    </row>
    <row r="4432" spans="1:4">
      <c r="A4432" s="90">
        <v>86908</v>
      </c>
      <c r="B4432" s="157" t="s">
        <v>3479</v>
      </c>
      <c r="C4432" s="91" t="s">
        <v>243</v>
      </c>
      <c r="D4432" s="90">
        <v>194.98</v>
      </c>
    </row>
    <row r="4433" spans="1:4">
      <c r="A4433" s="90">
        <v>86909</v>
      </c>
      <c r="B4433" s="157" t="s">
        <v>3480</v>
      </c>
      <c r="C4433" s="91" t="s">
        <v>243</v>
      </c>
      <c r="D4433" s="90">
        <v>76.239999999999995</v>
      </c>
    </row>
    <row r="4434" spans="1:4">
      <c r="A4434" s="90">
        <v>86910</v>
      </c>
      <c r="B4434" s="157" t="s">
        <v>3481</v>
      </c>
      <c r="C4434" s="91" t="s">
        <v>243</v>
      </c>
      <c r="D4434" s="90">
        <v>72.959999999999994</v>
      </c>
    </row>
    <row r="4435" spans="1:4">
      <c r="A4435" s="90">
        <v>86911</v>
      </c>
      <c r="B4435" s="157" t="s">
        <v>3482</v>
      </c>
      <c r="C4435" s="91" t="s">
        <v>243</v>
      </c>
      <c r="D4435" s="90">
        <v>32.549999999999997</v>
      </c>
    </row>
    <row r="4436" spans="1:4">
      <c r="A4436" s="90">
        <v>86912</v>
      </c>
      <c r="B4436" s="157" t="s">
        <v>3483</v>
      </c>
      <c r="C4436" s="91" t="s">
        <v>243</v>
      </c>
      <c r="D4436" s="90">
        <v>32.549999999999997</v>
      </c>
    </row>
    <row r="4437" spans="1:4">
      <c r="A4437" s="90">
        <v>86913</v>
      </c>
      <c r="B4437" s="157" t="s">
        <v>3484</v>
      </c>
      <c r="C4437" s="91" t="s">
        <v>243</v>
      </c>
      <c r="D4437" s="90">
        <v>14.85</v>
      </c>
    </row>
    <row r="4438" spans="1:4">
      <c r="A4438" s="90">
        <v>86914</v>
      </c>
      <c r="B4438" s="157" t="s">
        <v>3485</v>
      </c>
      <c r="C4438" s="91" t="s">
        <v>243</v>
      </c>
      <c r="D4438" s="90">
        <v>29.72</v>
      </c>
    </row>
    <row r="4439" spans="1:4">
      <c r="A4439" s="90">
        <v>86915</v>
      </c>
      <c r="B4439" s="157" t="s">
        <v>3486</v>
      </c>
      <c r="C4439" s="91" t="s">
        <v>243</v>
      </c>
      <c r="D4439" s="90">
        <v>64.069999999999993</v>
      </c>
    </row>
    <row r="4440" spans="1:4">
      <c r="A4440" s="90">
        <v>86916</v>
      </c>
      <c r="B4440" s="157" t="s">
        <v>3487</v>
      </c>
      <c r="C4440" s="91" t="s">
        <v>243</v>
      </c>
      <c r="D4440" s="90">
        <v>30.2</v>
      </c>
    </row>
    <row r="4441" spans="1:4">
      <c r="A4441" s="90">
        <v>86919</v>
      </c>
      <c r="B4441" s="157" t="s">
        <v>3488</v>
      </c>
      <c r="C4441" s="91" t="s">
        <v>243</v>
      </c>
      <c r="D4441" s="90">
        <v>709.96</v>
      </c>
    </row>
    <row r="4442" spans="1:4">
      <c r="A4442" s="90">
        <v>86920</v>
      </c>
      <c r="B4442" s="157" t="s">
        <v>23555</v>
      </c>
      <c r="C4442" s="91" t="s">
        <v>243</v>
      </c>
      <c r="D4442" s="90">
        <v>680.53</v>
      </c>
    </row>
    <row r="4443" spans="1:4">
      <c r="A4443" s="90">
        <v>86921</v>
      </c>
      <c r="B4443" s="157" t="s">
        <v>3489</v>
      </c>
      <c r="C4443" s="91" t="s">
        <v>243</v>
      </c>
      <c r="D4443" s="90">
        <v>695.88</v>
      </c>
    </row>
    <row r="4444" spans="1:4">
      <c r="A4444" s="90">
        <v>86922</v>
      </c>
      <c r="B4444" s="157" t="s">
        <v>3490</v>
      </c>
      <c r="C4444" s="91" t="s">
        <v>243</v>
      </c>
      <c r="D4444" s="90">
        <v>561.85</v>
      </c>
    </row>
    <row r="4445" spans="1:4">
      <c r="A4445" s="90">
        <v>86923</v>
      </c>
      <c r="B4445" s="157" t="s">
        <v>3491</v>
      </c>
      <c r="C4445" s="91" t="s">
        <v>243</v>
      </c>
      <c r="D4445" s="90">
        <v>436.73</v>
      </c>
    </row>
    <row r="4446" spans="1:4">
      <c r="A4446" s="90">
        <v>86924</v>
      </c>
      <c r="B4446" s="157" t="s">
        <v>3492</v>
      </c>
      <c r="C4446" s="91" t="s">
        <v>243</v>
      </c>
      <c r="D4446" s="90">
        <v>452.08</v>
      </c>
    </row>
    <row r="4447" spans="1:4">
      <c r="A4447" s="90">
        <v>86925</v>
      </c>
      <c r="B4447" s="157" t="s">
        <v>3493</v>
      </c>
      <c r="C4447" s="91" t="s">
        <v>243</v>
      </c>
      <c r="D4447" s="90">
        <v>342.97</v>
      </c>
    </row>
    <row r="4448" spans="1:4">
      <c r="A4448" s="90">
        <v>86926</v>
      </c>
      <c r="B4448" s="157" t="s">
        <v>3494</v>
      </c>
      <c r="C4448" s="91" t="s">
        <v>243</v>
      </c>
      <c r="D4448" s="90">
        <v>358.32</v>
      </c>
    </row>
    <row r="4449" spans="1:4">
      <c r="A4449" s="90">
        <v>86927</v>
      </c>
      <c r="B4449" s="157" t="s">
        <v>3495</v>
      </c>
      <c r="C4449" s="91" t="s">
        <v>243</v>
      </c>
      <c r="D4449" s="90">
        <v>216.41</v>
      </c>
    </row>
    <row r="4450" spans="1:4">
      <c r="A4450" s="90">
        <v>86928</v>
      </c>
      <c r="B4450" s="157" t="s">
        <v>3496</v>
      </c>
      <c r="C4450" s="91" t="s">
        <v>243</v>
      </c>
      <c r="D4450" s="90">
        <v>231.76</v>
      </c>
    </row>
    <row r="4451" spans="1:4">
      <c r="A4451" s="90">
        <v>86929</v>
      </c>
      <c r="B4451" s="157" t="s">
        <v>3497</v>
      </c>
      <c r="C4451" s="91" t="s">
        <v>243</v>
      </c>
      <c r="D4451" s="90">
        <v>209.2</v>
      </c>
    </row>
    <row r="4452" spans="1:4">
      <c r="A4452" s="90">
        <v>86930</v>
      </c>
      <c r="B4452" s="157" t="s">
        <v>3498</v>
      </c>
      <c r="C4452" s="91" t="s">
        <v>243</v>
      </c>
      <c r="D4452" s="90">
        <v>224.55</v>
      </c>
    </row>
    <row r="4453" spans="1:4">
      <c r="A4453" s="90">
        <v>86931</v>
      </c>
      <c r="B4453" s="157" t="s">
        <v>3499</v>
      </c>
      <c r="C4453" s="91" t="s">
        <v>243</v>
      </c>
      <c r="D4453" s="90">
        <v>395.9</v>
      </c>
    </row>
    <row r="4454" spans="1:4">
      <c r="A4454" s="90">
        <v>86932</v>
      </c>
      <c r="B4454" s="157" t="s">
        <v>22322</v>
      </c>
      <c r="C4454" s="91" t="s">
        <v>243</v>
      </c>
      <c r="D4454" s="90">
        <v>416.51</v>
      </c>
    </row>
    <row r="4455" spans="1:4">
      <c r="A4455" s="90">
        <v>86933</v>
      </c>
      <c r="B4455" s="157" t="s">
        <v>3500</v>
      </c>
      <c r="C4455" s="91" t="s">
        <v>243</v>
      </c>
      <c r="D4455" s="90">
        <v>280.08999999999997</v>
      </c>
    </row>
    <row r="4456" spans="1:4">
      <c r="A4456" s="90">
        <v>86934</v>
      </c>
      <c r="B4456" s="157" t="s">
        <v>3501</v>
      </c>
      <c r="C4456" s="91" t="s">
        <v>243</v>
      </c>
      <c r="D4456" s="90">
        <v>272.88</v>
      </c>
    </row>
    <row r="4457" spans="1:4">
      <c r="A4457" s="90">
        <v>86935</v>
      </c>
      <c r="B4457" s="157" t="s">
        <v>3502</v>
      </c>
      <c r="C4457" s="91" t="s">
        <v>243</v>
      </c>
      <c r="D4457" s="90">
        <v>185.56</v>
      </c>
    </row>
    <row r="4458" spans="1:4">
      <c r="A4458" s="90">
        <v>86936</v>
      </c>
      <c r="B4458" s="157" t="s">
        <v>3503</v>
      </c>
      <c r="C4458" s="91" t="s">
        <v>243</v>
      </c>
      <c r="D4458" s="90">
        <v>288.45999999999998</v>
      </c>
    </row>
    <row r="4459" spans="1:4">
      <c r="A4459" s="90">
        <v>86937</v>
      </c>
      <c r="B4459" s="157" t="s">
        <v>3504</v>
      </c>
      <c r="C4459" s="91" t="s">
        <v>243</v>
      </c>
      <c r="D4459" s="90">
        <v>144.97999999999999</v>
      </c>
    </row>
    <row r="4460" spans="1:4">
      <c r="A4460" s="90">
        <v>86938</v>
      </c>
      <c r="B4460" s="157" t="s">
        <v>3505</v>
      </c>
      <c r="C4460" s="91" t="s">
        <v>243</v>
      </c>
      <c r="D4460" s="90">
        <v>247.88</v>
      </c>
    </row>
    <row r="4461" spans="1:4">
      <c r="A4461" s="90">
        <v>86939</v>
      </c>
      <c r="B4461" s="157" t="s">
        <v>3506</v>
      </c>
      <c r="C4461" s="91" t="s">
        <v>243</v>
      </c>
      <c r="D4461" s="90">
        <v>274.77999999999997</v>
      </c>
    </row>
    <row r="4462" spans="1:4">
      <c r="A4462" s="90">
        <v>86940</v>
      </c>
      <c r="B4462" s="157" t="s">
        <v>3507</v>
      </c>
      <c r="C4462" s="91" t="s">
        <v>243</v>
      </c>
      <c r="D4462" s="90">
        <v>641.51</v>
      </c>
    </row>
    <row r="4463" spans="1:4">
      <c r="A4463" s="90">
        <v>86941</v>
      </c>
      <c r="B4463" s="157" t="s">
        <v>3508</v>
      </c>
      <c r="C4463" s="91" t="s">
        <v>243</v>
      </c>
      <c r="D4463" s="90">
        <v>511.98</v>
      </c>
    </row>
    <row r="4464" spans="1:4">
      <c r="A4464" s="90">
        <v>86942</v>
      </c>
      <c r="B4464" s="157" t="s">
        <v>3509</v>
      </c>
      <c r="C4464" s="91" t="s">
        <v>243</v>
      </c>
      <c r="D4464" s="90">
        <v>180.18</v>
      </c>
    </row>
    <row r="4465" spans="1:4">
      <c r="A4465" s="90">
        <v>86943</v>
      </c>
      <c r="B4465" s="157" t="s">
        <v>102</v>
      </c>
      <c r="C4465" s="91" t="s">
        <v>243</v>
      </c>
      <c r="D4465" s="90">
        <v>172.97</v>
      </c>
    </row>
    <row r="4466" spans="1:4">
      <c r="A4466" s="90">
        <v>86947</v>
      </c>
      <c r="B4466" s="157" t="s">
        <v>23556</v>
      </c>
      <c r="C4466" s="91" t="s">
        <v>243</v>
      </c>
      <c r="D4466" s="90">
        <v>714.42</v>
      </c>
    </row>
    <row r="4467" spans="1:4">
      <c r="A4467" s="90">
        <v>88571</v>
      </c>
      <c r="B4467" s="157" t="s">
        <v>3510</v>
      </c>
      <c r="C4467" s="91" t="s">
        <v>243</v>
      </c>
      <c r="D4467" s="90">
        <v>37.299999999999997</v>
      </c>
    </row>
    <row r="4468" spans="1:4">
      <c r="A4468" s="90">
        <v>93396</v>
      </c>
      <c r="B4468" s="157" t="s">
        <v>3511</v>
      </c>
      <c r="C4468" s="91" t="s">
        <v>243</v>
      </c>
      <c r="D4468" s="90">
        <v>408.65</v>
      </c>
    </row>
    <row r="4469" spans="1:4">
      <c r="A4469" s="90">
        <v>93441</v>
      </c>
      <c r="B4469" s="157" t="s">
        <v>3512</v>
      </c>
      <c r="C4469" s="91" t="s">
        <v>243</v>
      </c>
      <c r="D4469" s="90">
        <v>643.19000000000005</v>
      </c>
    </row>
    <row r="4470" spans="1:4">
      <c r="A4470" s="90">
        <v>93442</v>
      </c>
      <c r="B4470" s="157" t="s">
        <v>22323</v>
      </c>
      <c r="C4470" s="91" t="s">
        <v>243</v>
      </c>
      <c r="D4470" s="90">
        <v>854.35</v>
      </c>
    </row>
    <row r="4471" spans="1:4">
      <c r="A4471" s="90">
        <v>95469</v>
      </c>
      <c r="B4471" s="157" t="s">
        <v>3513</v>
      </c>
      <c r="C4471" s="91" t="s">
        <v>243</v>
      </c>
      <c r="D4471" s="90">
        <v>178.6</v>
      </c>
    </row>
    <row r="4472" spans="1:4">
      <c r="A4472" s="90">
        <v>95470</v>
      </c>
      <c r="B4472" s="157" t="s">
        <v>101</v>
      </c>
      <c r="C4472" s="91" t="s">
        <v>243</v>
      </c>
      <c r="D4472" s="90">
        <v>184.39</v>
      </c>
    </row>
    <row r="4473" spans="1:4">
      <c r="A4473" s="90">
        <v>95471</v>
      </c>
      <c r="B4473" s="157" t="s">
        <v>3514</v>
      </c>
      <c r="C4473" s="91" t="s">
        <v>243</v>
      </c>
      <c r="D4473" s="90">
        <v>675.25</v>
      </c>
    </row>
    <row r="4474" spans="1:4">
      <c r="A4474" s="90">
        <v>95472</v>
      </c>
      <c r="B4474" s="157" t="s">
        <v>3515</v>
      </c>
      <c r="C4474" s="91" t="s">
        <v>243</v>
      </c>
      <c r="D4474" s="90">
        <v>681.04</v>
      </c>
    </row>
    <row r="4475" spans="1:4">
      <c r="A4475" s="90">
        <v>95542</v>
      </c>
      <c r="B4475" s="157" t="s">
        <v>3516</v>
      </c>
      <c r="C4475" s="91" t="s">
        <v>243</v>
      </c>
      <c r="D4475" s="90">
        <v>19.82</v>
      </c>
    </row>
    <row r="4476" spans="1:4">
      <c r="A4476" s="90">
        <v>95543</v>
      </c>
      <c r="B4476" s="157" t="s">
        <v>3517</v>
      </c>
      <c r="C4476" s="91" t="s">
        <v>243</v>
      </c>
      <c r="D4476" s="90">
        <v>32.32</v>
      </c>
    </row>
    <row r="4477" spans="1:4">
      <c r="A4477" s="90">
        <v>95544</v>
      </c>
      <c r="B4477" s="157" t="s">
        <v>3518</v>
      </c>
      <c r="C4477" s="91" t="s">
        <v>243</v>
      </c>
      <c r="D4477" s="90">
        <v>24.93</v>
      </c>
    </row>
    <row r="4478" spans="1:4">
      <c r="A4478" s="90">
        <v>95545</v>
      </c>
      <c r="B4478" s="157" t="s">
        <v>3519</v>
      </c>
      <c r="C4478" s="91" t="s">
        <v>243</v>
      </c>
      <c r="D4478" s="90">
        <v>24.39</v>
      </c>
    </row>
    <row r="4479" spans="1:4">
      <c r="A4479" s="90">
        <v>95546</v>
      </c>
      <c r="B4479" s="157" t="s">
        <v>3520</v>
      </c>
      <c r="C4479" s="91" t="s">
        <v>243</v>
      </c>
      <c r="D4479" s="90">
        <v>75.33</v>
      </c>
    </row>
    <row r="4480" spans="1:4">
      <c r="A4480" s="90">
        <v>95547</v>
      </c>
      <c r="B4480" s="157" t="s">
        <v>3521</v>
      </c>
      <c r="C4480" s="91" t="s">
        <v>243</v>
      </c>
      <c r="D4480" s="90">
        <v>48.46</v>
      </c>
    </row>
    <row r="4481" spans="1:4">
      <c r="A4481" s="90">
        <v>6087</v>
      </c>
      <c r="B4481" s="157" t="s">
        <v>3522</v>
      </c>
      <c r="C4481" s="91" t="s">
        <v>243</v>
      </c>
      <c r="D4481" s="90">
        <v>19.96</v>
      </c>
    </row>
    <row r="4482" spans="1:4">
      <c r="A4482" s="90">
        <v>98052</v>
      </c>
      <c r="B4482" s="157" t="s">
        <v>23557</v>
      </c>
      <c r="C4482" s="91" t="s">
        <v>243</v>
      </c>
      <c r="D4482" s="160">
        <v>1051.71</v>
      </c>
    </row>
    <row r="4483" spans="1:4">
      <c r="A4483" s="90">
        <v>98053</v>
      </c>
      <c r="B4483" s="157" t="s">
        <v>23558</v>
      </c>
      <c r="C4483" s="91" t="s">
        <v>243</v>
      </c>
      <c r="D4483" s="160">
        <v>1545.53</v>
      </c>
    </row>
    <row r="4484" spans="1:4">
      <c r="A4484" s="90">
        <v>98054</v>
      </c>
      <c r="B4484" s="157" t="s">
        <v>23559</v>
      </c>
      <c r="C4484" s="91" t="s">
        <v>243</v>
      </c>
      <c r="D4484" s="160">
        <v>2279.06</v>
      </c>
    </row>
    <row r="4485" spans="1:4">
      <c r="A4485" s="90">
        <v>98055</v>
      </c>
      <c r="B4485" s="157" t="s">
        <v>23560</v>
      </c>
      <c r="C4485" s="91" t="s">
        <v>243</v>
      </c>
      <c r="D4485" s="160">
        <v>3019.76</v>
      </c>
    </row>
    <row r="4486" spans="1:4">
      <c r="A4486" s="90">
        <v>98056</v>
      </c>
      <c r="B4486" s="157" t="s">
        <v>23561</v>
      </c>
      <c r="C4486" s="91" t="s">
        <v>243</v>
      </c>
      <c r="D4486" s="160">
        <v>3498.89</v>
      </c>
    </row>
    <row r="4487" spans="1:4">
      <c r="A4487" s="90">
        <v>98057</v>
      </c>
      <c r="B4487" s="157" t="s">
        <v>23562</v>
      </c>
      <c r="C4487" s="91" t="s">
        <v>243</v>
      </c>
      <c r="D4487" s="160">
        <v>4625.53</v>
      </c>
    </row>
    <row r="4488" spans="1:4">
      <c r="A4488" s="90">
        <v>98066</v>
      </c>
      <c r="B4488" s="157" t="s">
        <v>23563</v>
      </c>
      <c r="C4488" s="91" t="s">
        <v>243</v>
      </c>
      <c r="D4488" s="160">
        <v>3165.4</v>
      </c>
    </row>
    <row r="4489" spans="1:4">
      <c r="A4489" s="90">
        <v>98067</v>
      </c>
      <c r="B4489" s="157" t="s">
        <v>23564</v>
      </c>
      <c r="C4489" s="91" t="s">
        <v>243</v>
      </c>
      <c r="D4489" s="160">
        <v>4227.1000000000004</v>
      </c>
    </row>
    <row r="4490" spans="1:4">
      <c r="A4490" s="90">
        <v>98068</v>
      </c>
      <c r="B4490" s="157" t="s">
        <v>23565</v>
      </c>
      <c r="C4490" s="91" t="s">
        <v>243</v>
      </c>
      <c r="D4490" s="160">
        <v>5976.94</v>
      </c>
    </row>
    <row r="4491" spans="1:4">
      <c r="A4491" s="90">
        <v>98069</v>
      </c>
      <c r="B4491" s="157" t="s">
        <v>23566</v>
      </c>
      <c r="C4491" s="91" t="s">
        <v>243</v>
      </c>
      <c r="D4491" s="160">
        <v>8023.64</v>
      </c>
    </row>
    <row r="4492" spans="1:4">
      <c r="A4492" s="90">
        <v>98070</v>
      </c>
      <c r="B4492" s="157" t="s">
        <v>23567</v>
      </c>
      <c r="C4492" s="91" t="s">
        <v>243</v>
      </c>
      <c r="D4492" s="160">
        <v>9185.4599999999991</v>
      </c>
    </row>
    <row r="4493" spans="1:4">
      <c r="A4493" s="90">
        <v>98071</v>
      </c>
      <c r="B4493" s="157" t="s">
        <v>23568</v>
      </c>
      <c r="C4493" s="91" t="s">
        <v>243</v>
      </c>
      <c r="D4493" s="160">
        <v>10060.23</v>
      </c>
    </row>
    <row r="4494" spans="1:4">
      <c r="A4494" s="90">
        <v>98072</v>
      </c>
      <c r="B4494" s="157" t="s">
        <v>23569</v>
      </c>
      <c r="C4494" s="91" t="s">
        <v>243</v>
      </c>
      <c r="D4494" s="160">
        <v>2657.56</v>
      </c>
    </row>
    <row r="4495" spans="1:4">
      <c r="A4495" s="90">
        <v>98073</v>
      </c>
      <c r="B4495" s="157" t="s">
        <v>23570</v>
      </c>
      <c r="C4495" s="91" t="s">
        <v>243</v>
      </c>
      <c r="D4495" s="160">
        <v>4164.5200000000004</v>
      </c>
    </row>
    <row r="4496" spans="1:4">
      <c r="A4496" s="90">
        <v>98074</v>
      </c>
      <c r="B4496" s="157" t="s">
        <v>23571</v>
      </c>
      <c r="C4496" s="91" t="s">
        <v>243</v>
      </c>
      <c r="D4496" s="160">
        <v>6481.91</v>
      </c>
    </row>
    <row r="4497" spans="1:4">
      <c r="A4497" s="90">
        <v>98075</v>
      </c>
      <c r="B4497" s="157" t="s">
        <v>23572</v>
      </c>
      <c r="C4497" s="91" t="s">
        <v>243</v>
      </c>
      <c r="D4497" s="160">
        <v>8436.75</v>
      </c>
    </row>
    <row r="4498" spans="1:4">
      <c r="A4498" s="90">
        <v>98076</v>
      </c>
      <c r="B4498" s="157" t="s">
        <v>23573</v>
      </c>
      <c r="C4498" s="91" t="s">
        <v>243</v>
      </c>
      <c r="D4498" s="160">
        <v>9731.9500000000007</v>
      </c>
    </row>
    <row r="4499" spans="1:4">
      <c r="A4499" s="90">
        <v>98077</v>
      </c>
      <c r="B4499" s="157" t="s">
        <v>23574</v>
      </c>
      <c r="C4499" s="91" t="s">
        <v>243</v>
      </c>
      <c r="D4499" s="160">
        <v>11463.26</v>
      </c>
    </row>
    <row r="4500" spans="1:4">
      <c r="A4500" s="90">
        <v>98078</v>
      </c>
      <c r="B4500" s="157" t="s">
        <v>23575</v>
      </c>
      <c r="C4500" s="91" t="s">
        <v>243</v>
      </c>
      <c r="D4500" s="160">
        <v>2631.54</v>
      </c>
    </row>
    <row r="4501" spans="1:4">
      <c r="A4501" s="90">
        <v>98079</v>
      </c>
      <c r="B4501" s="157" t="s">
        <v>23576</v>
      </c>
      <c r="C4501" s="91" t="s">
        <v>243</v>
      </c>
      <c r="D4501" s="160">
        <v>4623.99</v>
      </c>
    </row>
    <row r="4502" spans="1:4">
      <c r="A4502" s="90">
        <v>98080</v>
      </c>
      <c r="B4502" s="157" t="s">
        <v>23577</v>
      </c>
      <c r="C4502" s="91" t="s">
        <v>243</v>
      </c>
      <c r="D4502" s="160">
        <v>5967.48</v>
      </c>
    </row>
    <row r="4503" spans="1:4">
      <c r="A4503" s="90">
        <v>98081</v>
      </c>
      <c r="B4503" s="157" t="s">
        <v>23578</v>
      </c>
      <c r="C4503" s="91" t="s">
        <v>243</v>
      </c>
      <c r="D4503" s="160">
        <v>8857.2099999999991</v>
      </c>
    </row>
    <row r="4504" spans="1:4">
      <c r="A4504" s="90">
        <v>98082</v>
      </c>
      <c r="B4504" s="157" t="s">
        <v>23579</v>
      </c>
      <c r="C4504" s="91" t="s">
        <v>243</v>
      </c>
      <c r="D4504" s="160">
        <v>2443.11</v>
      </c>
    </row>
    <row r="4505" spans="1:4">
      <c r="A4505" s="90">
        <v>98083</v>
      </c>
      <c r="B4505" s="157" t="s">
        <v>23580</v>
      </c>
      <c r="C4505" s="91" t="s">
        <v>243</v>
      </c>
      <c r="D4505" s="160">
        <v>3231.38</v>
      </c>
    </row>
    <row r="4506" spans="1:4">
      <c r="A4506" s="90">
        <v>98084</v>
      </c>
      <c r="B4506" s="157" t="s">
        <v>23581</v>
      </c>
      <c r="C4506" s="91" t="s">
        <v>243</v>
      </c>
      <c r="D4506" s="160">
        <v>4543</v>
      </c>
    </row>
    <row r="4507" spans="1:4">
      <c r="A4507" s="90">
        <v>98085</v>
      </c>
      <c r="B4507" s="157" t="s">
        <v>23582</v>
      </c>
      <c r="C4507" s="91" t="s">
        <v>243</v>
      </c>
      <c r="D4507" s="160">
        <v>6167.14</v>
      </c>
    </row>
    <row r="4508" spans="1:4">
      <c r="A4508" s="90">
        <v>98086</v>
      </c>
      <c r="B4508" s="157" t="s">
        <v>23583</v>
      </c>
      <c r="C4508" s="91" t="s">
        <v>243</v>
      </c>
      <c r="D4508" s="160">
        <v>6970.34</v>
      </c>
    </row>
    <row r="4509" spans="1:4">
      <c r="A4509" s="90">
        <v>98087</v>
      </c>
      <c r="B4509" s="157" t="s">
        <v>23584</v>
      </c>
      <c r="C4509" s="91" t="s">
        <v>243</v>
      </c>
      <c r="D4509" s="160">
        <v>7452.85</v>
      </c>
    </row>
    <row r="4510" spans="1:4">
      <c r="A4510" s="90">
        <v>98088</v>
      </c>
      <c r="B4510" s="157" t="s">
        <v>23585</v>
      </c>
      <c r="C4510" s="91" t="s">
        <v>243</v>
      </c>
      <c r="D4510" s="160">
        <v>2089.62</v>
      </c>
    </row>
    <row r="4511" spans="1:4">
      <c r="A4511" s="90">
        <v>98089</v>
      </c>
      <c r="B4511" s="157" t="s">
        <v>23586</v>
      </c>
      <c r="C4511" s="91" t="s">
        <v>243</v>
      </c>
      <c r="D4511" s="160">
        <v>3324.13</v>
      </c>
    </row>
    <row r="4512" spans="1:4">
      <c r="A4512" s="90">
        <v>98090</v>
      </c>
      <c r="B4512" s="157" t="s">
        <v>23587</v>
      </c>
      <c r="C4512" s="91" t="s">
        <v>243</v>
      </c>
      <c r="D4512" s="160">
        <v>5248.78</v>
      </c>
    </row>
    <row r="4513" spans="1:4">
      <c r="A4513" s="90">
        <v>98091</v>
      </c>
      <c r="B4513" s="157" t="s">
        <v>23588</v>
      </c>
      <c r="C4513" s="91" t="s">
        <v>243</v>
      </c>
      <c r="D4513" s="160">
        <v>6783.51</v>
      </c>
    </row>
    <row r="4514" spans="1:4">
      <c r="A4514" s="90">
        <v>98092</v>
      </c>
      <c r="B4514" s="157" t="s">
        <v>23589</v>
      </c>
      <c r="C4514" s="91" t="s">
        <v>243</v>
      </c>
      <c r="D4514" s="160">
        <v>7993.32</v>
      </c>
    </row>
    <row r="4515" spans="1:4">
      <c r="A4515" s="90">
        <v>98093</v>
      </c>
      <c r="B4515" s="157" t="s">
        <v>23590</v>
      </c>
      <c r="C4515" s="91" t="s">
        <v>243</v>
      </c>
      <c r="D4515" s="160">
        <v>9445.24</v>
      </c>
    </row>
    <row r="4516" spans="1:4">
      <c r="A4516" s="90">
        <v>98094</v>
      </c>
      <c r="B4516" s="157" t="s">
        <v>23591</v>
      </c>
      <c r="C4516" s="91" t="s">
        <v>243</v>
      </c>
      <c r="D4516" s="160">
        <v>1690.83</v>
      </c>
    </row>
    <row r="4517" spans="1:4">
      <c r="A4517" s="90">
        <v>98099</v>
      </c>
      <c r="B4517" s="157" t="s">
        <v>23592</v>
      </c>
      <c r="C4517" s="91" t="s">
        <v>243</v>
      </c>
      <c r="D4517" s="160">
        <v>2914.08</v>
      </c>
    </row>
    <row r="4518" spans="1:4">
      <c r="A4518" s="90">
        <v>98100</v>
      </c>
      <c r="B4518" s="157" t="s">
        <v>23593</v>
      </c>
      <c r="C4518" s="91" t="s">
        <v>243</v>
      </c>
      <c r="D4518" s="160">
        <v>3830.21</v>
      </c>
    </row>
    <row r="4519" spans="1:4">
      <c r="A4519" s="90">
        <v>98101</v>
      </c>
      <c r="B4519" s="157" t="s">
        <v>23594</v>
      </c>
      <c r="C4519" s="91" t="s">
        <v>243</v>
      </c>
      <c r="D4519" s="160">
        <v>5683.53</v>
      </c>
    </row>
    <row r="4520" spans="1:4">
      <c r="A4520" s="90">
        <v>98109</v>
      </c>
      <c r="B4520" s="157" t="s">
        <v>23595</v>
      </c>
      <c r="C4520" s="91" t="s">
        <v>243</v>
      </c>
      <c r="D4520" s="90">
        <v>521.38</v>
      </c>
    </row>
    <row r="4521" spans="1:4">
      <c r="A4521" s="90">
        <v>98110</v>
      </c>
      <c r="B4521" s="157" t="s">
        <v>23596</v>
      </c>
      <c r="C4521" s="91" t="s">
        <v>243</v>
      </c>
      <c r="D4521" s="90">
        <v>337.16</v>
      </c>
    </row>
    <row r="4522" spans="1:4">
      <c r="A4522" s="90">
        <v>98111</v>
      </c>
      <c r="B4522" s="157" t="s">
        <v>23597</v>
      </c>
      <c r="C4522" s="91" t="s">
        <v>243</v>
      </c>
      <c r="D4522" s="90">
        <v>18.010000000000002</v>
      </c>
    </row>
    <row r="4523" spans="1:4">
      <c r="A4523" s="90">
        <v>98114</v>
      </c>
      <c r="B4523" s="157" t="s">
        <v>23598</v>
      </c>
      <c r="C4523" s="91" t="s">
        <v>243</v>
      </c>
      <c r="D4523" s="90">
        <v>354.45</v>
      </c>
    </row>
    <row r="4524" spans="1:4">
      <c r="A4524" s="90">
        <v>98115</v>
      </c>
      <c r="B4524" s="157" t="s">
        <v>23599</v>
      </c>
      <c r="C4524" s="91" t="s">
        <v>243</v>
      </c>
      <c r="D4524" s="90">
        <v>76.260000000000005</v>
      </c>
    </row>
    <row r="4525" spans="1:4">
      <c r="A4525" s="90">
        <v>89957</v>
      </c>
      <c r="B4525" s="157" t="s">
        <v>3523</v>
      </c>
      <c r="C4525" s="91" t="s">
        <v>243</v>
      </c>
      <c r="D4525" s="90">
        <v>95.25</v>
      </c>
    </row>
    <row r="4526" spans="1:4">
      <c r="A4526" s="90">
        <v>89959</v>
      </c>
      <c r="B4526" s="157" t="s">
        <v>3524</v>
      </c>
      <c r="C4526" s="91" t="s">
        <v>243</v>
      </c>
      <c r="D4526" s="90">
        <v>149.51</v>
      </c>
    </row>
    <row r="4527" spans="1:4">
      <c r="A4527" s="159" t="s">
        <v>434</v>
      </c>
      <c r="B4527" s="157" t="s">
        <v>3525</v>
      </c>
      <c r="C4527" s="91" t="s">
        <v>243</v>
      </c>
      <c r="D4527" s="90">
        <v>116.94</v>
      </c>
    </row>
    <row r="4528" spans="1:4">
      <c r="A4528" s="159" t="s">
        <v>435</v>
      </c>
      <c r="B4528" s="157" t="s">
        <v>22324</v>
      </c>
      <c r="C4528" s="91" t="s">
        <v>243</v>
      </c>
      <c r="D4528" s="90">
        <v>154.08000000000001</v>
      </c>
    </row>
    <row r="4529" spans="1:4">
      <c r="A4529" s="90">
        <v>89349</v>
      </c>
      <c r="B4529" s="157" t="s">
        <v>3526</v>
      </c>
      <c r="C4529" s="91" t="s">
        <v>243</v>
      </c>
      <c r="D4529" s="90">
        <v>20.23</v>
      </c>
    </row>
    <row r="4530" spans="1:4">
      <c r="A4530" s="90">
        <v>89351</v>
      </c>
      <c r="B4530" s="157" t="s">
        <v>23600</v>
      </c>
      <c r="C4530" s="91" t="s">
        <v>243</v>
      </c>
      <c r="D4530" s="90">
        <v>22.87</v>
      </c>
    </row>
    <row r="4531" spans="1:4">
      <c r="A4531" s="90">
        <v>89352</v>
      </c>
      <c r="B4531" s="157" t="s">
        <v>103</v>
      </c>
      <c r="C4531" s="91" t="s">
        <v>243</v>
      </c>
      <c r="D4531" s="90">
        <v>25.83</v>
      </c>
    </row>
    <row r="4532" spans="1:4">
      <c r="A4532" s="90">
        <v>89353</v>
      </c>
      <c r="B4532" s="157" t="s">
        <v>99</v>
      </c>
      <c r="C4532" s="91" t="s">
        <v>243</v>
      </c>
      <c r="D4532" s="90">
        <v>26.88</v>
      </c>
    </row>
    <row r="4533" spans="1:4">
      <c r="A4533" s="90">
        <v>89354</v>
      </c>
      <c r="B4533" s="157" t="s">
        <v>3527</v>
      </c>
      <c r="C4533" s="91" t="s">
        <v>243</v>
      </c>
      <c r="D4533" s="90">
        <v>185.67</v>
      </c>
    </row>
    <row r="4534" spans="1:4">
      <c r="A4534" s="90">
        <v>89969</v>
      </c>
      <c r="B4534" s="157" t="s">
        <v>3528</v>
      </c>
      <c r="C4534" s="91" t="s">
        <v>243</v>
      </c>
      <c r="D4534" s="90">
        <v>29.58</v>
      </c>
    </row>
    <row r="4535" spans="1:4">
      <c r="A4535" s="90">
        <v>89970</v>
      </c>
      <c r="B4535" s="157" t="s">
        <v>3529</v>
      </c>
      <c r="C4535" s="91" t="s">
        <v>243</v>
      </c>
      <c r="D4535" s="90">
        <v>32.270000000000003</v>
      </c>
    </row>
    <row r="4536" spans="1:4">
      <c r="A4536" s="90">
        <v>89971</v>
      </c>
      <c r="B4536" s="157" t="s">
        <v>3530</v>
      </c>
      <c r="C4536" s="91" t="s">
        <v>243</v>
      </c>
      <c r="D4536" s="90">
        <v>33.35</v>
      </c>
    </row>
    <row r="4537" spans="1:4">
      <c r="A4537" s="90">
        <v>89972</v>
      </c>
      <c r="B4537" s="157" t="s">
        <v>3531</v>
      </c>
      <c r="C4537" s="91" t="s">
        <v>243</v>
      </c>
      <c r="D4537" s="90">
        <v>35.78</v>
      </c>
    </row>
    <row r="4538" spans="1:4">
      <c r="A4538" s="90">
        <v>89973</v>
      </c>
      <c r="B4538" s="157" t="s">
        <v>3532</v>
      </c>
      <c r="C4538" s="91" t="s">
        <v>243</v>
      </c>
      <c r="D4538" s="90">
        <v>316.81</v>
      </c>
    </row>
    <row r="4539" spans="1:4">
      <c r="A4539" s="90">
        <v>89974</v>
      </c>
      <c r="B4539" s="157" t="s">
        <v>3533</v>
      </c>
      <c r="C4539" s="91" t="s">
        <v>243</v>
      </c>
      <c r="D4539" s="90">
        <v>187.99</v>
      </c>
    </row>
    <row r="4540" spans="1:4">
      <c r="A4540" s="90">
        <v>89984</v>
      </c>
      <c r="B4540" s="157" t="s">
        <v>3534</v>
      </c>
      <c r="C4540" s="91" t="s">
        <v>243</v>
      </c>
      <c r="D4540" s="90">
        <v>54.01</v>
      </c>
    </row>
    <row r="4541" spans="1:4">
      <c r="A4541" s="90">
        <v>89985</v>
      </c>
      <c r="B4541" s="157" t="s">
        <v>3535</v>
      </c>
      <c r="C4541" s="91" t="s">
        <v>243</v>
      </c>
      <c r="D4541" s="90">
        <v>55.53</v>
      </c>
    </row>
    <row r="4542" spans="1:4">
      <c r="A4542" s="90">
        <v>89986</v>
      </c>
      <c r="B4542" s="157" t="s">
        <v>3536</v>
      </c>
      <c r="C4542" s="91" t="s">
        <v>243</v>
      </c>
      <c r="D4542" s="90">
        <v>52.73</v>
      </c>
    </row>
    <row r="4543" spans="1:4">
      <c r="A4543" s="90">
        <v>89987</v>
      </c>
      <c r="B4543" s="157" t="s">
        <v>3537</v>
      </c>
      <c r="C4543" s="91" t="s">
        <v>243</v>
      </c>
      <c r="D4543" s="90">
        <v>58.35</v>
      </c>
    </row>
    <row r="4544" spans="1:4">
      <c r="A4544" s="90">
        <v>90371</v>
      </c>
      <c r="B4544" s="157" t="s">
        <v>3538</v>
      </c>
      <c r="C4544" s="91" t="s">
        <v>243</v>
      </c>
      <c r="D4544" s="90">
        <v>21.55</v>
      </c>
    </row>
    <row r="4545" spans="1:4">
      <c r="A4545" s="90">
        <v>94489</v>
      </c>
      <c r="B4545" s="157" t="s">
        <v>3539</v>
      </c>
      <c r="C4545" s="91" t="s">
        <v>243</v>
      </c>
      <c r="D4545" s="90">
        <v>18.16</v>
      </c>
    </row>
    <row r="4546" spans="1:4">
      <c r="A4546" s="90">
        <v>94490</v>
      </c>
      <c r="B4546" s="157" t="s">
        <v>3540</v>
      </c>
      <c r="C4546" s="91" t="s">
        <v>243</v>
      </c>
      <c r="D4546" s="90">
        <v>30.51</v>
      </c>
    </row>
    <row r="4547" spans="1:4">
      <c r="A4547" s="90">
        <v>94491</v>
      </c>
      <c r="B4547" s="157" t="s">
        <v>3541</v>
      </c>
      <c r="C4547" s="91" t="s">
        <v>243</v>
      </c>
      <c r="D4547" s="90">
        <v>41.92</v>
      </c>
    </row>
    <row r="4548" spans="1:4">
      <c r="A4548" s="90">
        <v>94492</v>
      </c>
      <c r="B4548" s="157" t="s">
        <v>3542</v>
      </c>
      <c r="C4548" s="91" t="s">
        <v>243</v>
      </c>
      <c r="D4548" s="90">
        <v>42.98</v>
      </c>
    </row>
    <row r="4549" spans="1:4">
      <c r="A4549" s="90">
        <v>94493</v>
      </c>
      <c r="B4549" s="157" t="s">
        <v>3543</v>
      </c>
      <c r="C4549" s="91" t="s">
        <v>243</v>
      </c>
      <c r="D4549" s="90">
        <v>78.05</v>
      </c>
    </row>
    <row r="4550" spans="1:4">
      <c r="A4550" s="90">
        <v>94494</v>
      </c>
      <c r="B4550" s="157" t="s">
        <v>22325</v>
      </c>
      <c r="C4550" s="91" t="s">
        <v>243</v>
      </c>
      <c r="D4550" s="90">
        <v>45.45</v>
      </c>
    </row>
    <row r="4551" spans="1:4">
      <c r="A4551" s="90">
        <v>94495</v>
      </c>
      <c r="B4551" s="157" t="s">
        <v>22326</v>
      </c>
      <c r="C4551" s="91" t="s">
        <v>243</v>
      </c>
      <c r="D4551" s="90">
        <v>57.19</v>
      </c>
    </row>
    <row r="4552" spans="1:4">
      <c r="A4552" s="90">
        <v>94496</v>
      </c>
      <c r="B4552" s="157" t="s">
        <v>22327</v>
      </c>
      <c r="C4552" s="91" t="s">
        <v>243</v>
      </c>
      <c r="D4552" s="90">
        <v>69.39</v>
      </c>
    </row>
    <row r="4553" spans="1:4">
      <c r="A4553" s="90">
        <v>94497</v>
      </c>
      <c r="B4553" s="157" t="s">
        <v>22328</v>
      </c>
      <c r="C4553" s="91" t="s">
        <v>243</v>
      </c>
      <c r="D4553" s="90">
        <v>80.84</v>
      </c>
    </row>
    <row r="4554" spans="1:4">
      <c r="A4554" s="90">
        <v>94498</v>
      </c>
      <c r="B4554" s="157" t="s">
        <v>22329</v>
      </c>
      <c r="C4554" s="91" t="s">
        <v>243</v>
      </c>
      <c r="D4554" s="90">
        <v>103.64</v>
      </c>
    </row>
    <row r="4555" spans="1:4">
      <c r="A4555" s="90">
        <v>94499</v>
      </c>
      <c r="B4555" s="157" t="s">
        <v>22330</v>
      </c>
      <c r="C4555" s="91" t="s">
        <v>243</v>
      </c>
      <c r="D4555" s="90">
        <v>186.05</v>
      </c>
    </row>
    <row r="4556" spans="1:4">
      <c r="A4556" s="90">
        <v>94500</v>
      </c>
      <c r="B4556" s="157" t="s">
        <v>22331</v>
      </c>
      <c r="C4556" s="91" t="s">
        <v>243</v>
      </c>
      <c r="D4556" s="90">
        <v>220.74</v>
      </c>
    </row>
    <row r="4557" spans="1:4">
      <c r="A4557" s="90">
        <v>94501</v>
      </c>
      <c r="B4557" s="157" t="s">
        <v>22332</v>
      </c>
      <c r="C4557" s="91" t="s">
        <v>243</v>
      </c>
      <c r="D4557" s="90">
        <v>429.54</v>
      </c>
    </row>
    <row r="4558" spans="1:4">
      <c r="A4558" s="90">
        <v>94792</v>
      </c>
      <c r="B4558" s="157" t="s">
        <v>22333</v>
      </c>
      <c r="C4558" s="91" t="s">
        <v>243</v>
      </c>
      <c r="D4558" s="90">
        <v>85.75</v>
      </c>
    </row>
    <row r="4559" spans="1:4">
      <c r="A4559" s="90">
        <v>94793</v>
      </c>
      <c r="B4559" s="157" t="s">
        <v>22334</v>
      </c>
      <c r="C4559" s="91" t="s">
        <v>243</v>
      </c>
      <c r="D4559" s="90">
        <v>109.98</v>
      </c>
    </row>
    <row r="4560" spans="1:4">
      <c r="A4560" s="90">
        <v>94794</v>
      </c>
      <c r="B4560" s="157" t="s">
        <v>22335</v>
      </c>
      <c r="C4560" s="91" t="s">
        <v>243</v>
      </c>
      <c r="D4560" s="90">
        <v>113.85</v>
      </c>
    </row>
    <row r="4561" spans="1:4">
      <c r="A4561" s="90">
        <v>94795</v>
      </c>
      <c r="B4561" s="157" t="s">
        <v>23601</v>
      </c>
      <c r="C4561" s="91" t="s">
        <v>243</v>
      </c>
      <c r="D4561" s="90">
        <v>16.21</v>
      </c>
    </row>
    <row r="4562" spans="1:4">
      <c r="A4562" s="90">
        <v>94796</v>
      </c>
      <c r="B4562" s="157" t="s">
        <v>23602</v>
      </c>
      <c r="C4562" s="91" t="s">
        <v>243</v>
      </c>
      <c r="D4562" s="90">
        <v>19.350000000000001</v>
      </c>
    </row>
    <row r="4563" spans="1:4">
      <c r="A4563" s="90">
        <v>94797</v>
      </c>
      <c r="B4563" s="157" t="s">
        <v>23603</v>
      </c>
      <c r="C4563" s="91" t="s">
        <v>243</v>
      </c>
      <c r="D4563" s="90">
        <v>29.05</v>
      </c>
    </row>
    <row r="4564" spans="1:4">
      <c r="A4564" s="90">
        <v>94798</v>
      </c>
      <c r="B4564" s="157" t="s">
        <v>23604</v>
      </c>
      <c r="C4564" s="91" t="s">
        <v>243</v>
      </c>
      <c r="D4564" s="90">
        <v>60.28</v>
      </c>
    </row>
    <row r="4565" spans="1:4">
      <c r="A4565" s="90">
        <v>94799</v>
      </c>
      <c r="B4565" s="157" t="s">
        <v>23605</v>
      </c>
      <c r="C4565" s="91" t="s">
        <v>243</v>
      </c>
      <c r="D4565" s="90">
        <v>59.33</v>
      </c>
    </row>
    <row r="4566" spans="1:4">
      <c r="A4566" s="90">
        <v>94800</v>
      </c>
      <c r="B4566" s="157" t="s">
        <v>23606</v>
      </c>
      <c r="C4566" s="91" t="s">
        <v>243</v>
      </c>
      <c r="D4566" s="90">
        <v>99.39</v>
      </c>
    </row>
    <row r="4567" spans="1:4">
      <c r="A4567" s="90">
        <v>95248</v>
      </c>
      <c r="B4567" s="157" t="s">
        <v>3544</v>
      </c>
      <c r="C4567" s="91" t="s">
        <v>243</v>
      </c>
      <c r="D4567" s="90">
        <v>54</v>
      </c>
    </row>
    <row r="4568" spans="1:4">
      <c r="A4568" s="90">
        <v>95249</v>
      </c>
      <c r="B4568" s="157" t="s">
        <v>3545</v>
      </c>
      <c r="C4568" s="91" t="s">
        <v>243</v>
      </c>
      <c r="D4568" s="90">
        <v>58.44</v>
      </c>
    </row>
    <row r="4569" spans="1:4">
      <c r="A4569" s="90">
        <v>95250</v>
      </c>
      <c r="B4569" s="157" t="s">
        <v>3546</v>
      </c>
      <c r="C4569" s="91" t="s">
        <v>243</v>
      </c>
      <c r="D4569" s="90">
        <v>70.09</v>
      </c>
    </row>
    <row r="4570" spans="1:4">
      <c r="A4570" s="90">
        <v>95251</v>
      </c>
      <c r="B4570" s="157" t="s">
        <v>3547</v>
      </c>
      <c r="C4570" s="91" t="s">
        <v>243</v>
      </c>
      <c r="D4570" s="90">
        <v>92.71</v>
      </c>
    </row>
    <row r="4571" spans="1:4">
      <c r="A4571" s="90">
        <v>95252</v>
      </c>
      <c r="B4571" s="157" t="s">
        <v>3548</v>
      </c>
      <c r="C4571" s="91" t="s">
        <v>243</v>
      </c>
      <c r="D4571" s="90">
        <v>106.43</v>
      </c>
    </row>
    <row r="4572" spans="1:4">
      <c r="A4572" s="90">
        <v>95253</v>
      </c>
      <c r="B4572" s="157" t="s">
        <v>3549</v>
      </c>
      <c r="C4572" s="91" t="s">
        <v>243</v>
      </c>
      <c r="D4572" s="90">
        <v>151.32</v>
      </c>
    </row>
    <row r="4573" spans="1:4">
      <c r="A4573" s="90">
        <v>99619</v>
      </c>
      <c r="B4573" s="157" t="s">
        <v>23607</v>
      </c>
      <c r="C4573" s="91" t="s">
        <v>243</v>
      </c>
      <c r="D4573" s="90">
        <v>95.45</v>
      </c>
    </row>
    <row r="4574" spans="1:4">
      <c r="A4574" s="90">
        <v>99620</v>
      </c>
      <c r="B4574" s="157" t="s">
        <v>23608</v>
      </c>
      <c r="C4574" s="91" t="s">
        <v>243</v>
      </c>
      <c r="D4574" s="90">
        <v>145.93</v>
      </c>
    </row>
    <row r="4575" spans="1:4">
      <c r="A4575" s="90">
        <v>99621</v>
      </c>
      <c r="B4575" s="157" t="s">
        <v>23609</v>
      </c>
      <c r="C4575" s="91" t="s">
        <v>243</v>
      </c>
      <c r="D4575" s="90">
        <v>206.53</v>
      </c>
    </row>
    <row r="4576" spans="1:4">
      <c r="A4576" s="90">
        <v>99622</v>
      </c>
      <c r="B4576" s="157" t="s">
        <v>23610</v>
      </c>
      <c r="C4576" s="91" t="s">
        <v>243</v>
      </c>
      <c r="D4576" s="90">
        <v>227.79</v>
      </c>
    </row>
    <row r="4577" spans="1:4">
      <c r="A4577" s="90">
        <v>99623</v>
      </c>
      <c r="B4577" s="157" t="s">
        <v>23611</v>
      </c>
      <c r="C4577" s="91" t="s">
        <v>243</v>
      </c>
      <c r="D4577" s="90">
        <v>309.95</v>
      </c>
    </row>
    <row r="4578" spans="1:4">
      <c r="A4578" s="90">
        <v>99624</v>
      </c>
      <c r="B4578" s="157" t="s">
        <v>23612</v>
      </c>
      <c r="C4578" s="91" t="s">
        <v>243</v>
      </c>
      <c r="D4578" s="90">
        <v>431.68</v>
      </c>
    </row>
    <row r="4579" spans="1:4">
      <c r="A4579" s="90">
        <v>99625</v>
      </c>
      <c r="B4579" s="157" t="s">
        <v>23613</v>
      </c>
      <c r="C4579" s="91" t="s">
        <v>243</v>
      </c>
      <c r="D4579" s="90">
        <v>587.14</v>
      </c>
    </row>
    <row r="4580" spans="1:4">
      <c r="A4580" s="90">
        <v>99626</v>
      </c>
      <c r="B4580" s="157" t="s">
        <v>23614</v>
      </c>
      <c r="C4580" s="91" t="s">
        <v>243</v>
      </c>
      <c r="D4580" s="90">
        <v>895.2</v>
      </c>
    </row>
    <row r="4581" spans="1:4">
      <c r="A4581" s="90">
        <v>99627</v>
      </c>
      <c r="B4581" s="157" t="s">
        <v>23615</v>
      </c>
      <c r="C4581" s="91" t="s">
        <v>243</v>
      </c>
      <c r="D4581" s="90">
        <v>79.12</v>
      </c>
    </row>
    <row r="4582" spans="1:4">
      <c r="A4582" s="90">
        <v>99628</v>
      </c>
      <c r="B4582" s="157" t="s">
        <v>23616</v>
      </c>
      <c r="C4582" s="91" t="s">
        <v>243</v>
      </c>
      <c r="D4582" s="90">
        <v>63.56</v>
      </c>
    </row>
    <row r="4583" spans="1:4">
      <c r="A4583" s="90">
        <v>99629</v>
      </c>
      <c r="B4583" s="157" t="s">
        <v>23617</v>
      </c>
      <c r="C4583" s="91" t="s">
        <v>243</v>
      </c>
      <c r="D4583" s="90">
        <v>87.4</v>
      </c>
    </row>
    <row r="4584" spans="1:4">
      <c r="A4584" s="90">
        <v>99630</v>
      </c>
      <c r="B4584" s="157" t="s">
        <v>23618</v>
      </c>
      <c r="C4584" s="91" t="s">
        <v>243</v>
      </c>
      <c r="D4584" s="90">
        <v>119.11</v>
      </c>
    </row>
    <row r="4585" spans="1:4">
      <c r="A4585" s="90">
        <v>99631</v>
      </c>
      <c r="B4585" s="157" t="s">
        <v>23619</v>
      </c>
      <c r="C4585" s="91" t="s">
        <v>243</v>
      </c>
      <c r="D4585" s="90">
        <v>133.31</v>
      </c>
    </row>
    <row r="4586" spans="1:4">
      <c r="A4586" s="90">
        <v>99632</v>
      </c>
      <c r="B4586" s="157" t="s">
        <v>23620</v>
      </c>
      <c r="C4586" s="91" t="s">
        <v>243</v>
      </c>
      <c r="D4586" s="90">
        <v>183.62</v>
      </c>
    </row>
    <row r="4587" spans="1:4">
      <c r="A4587" s="90">
        <v>99633</v>
      </c>
      <c r="B4587" s="157" t="s">
        <v>23621</v>
      </c>
      <c r="C4587" s="91" t="s">
        <v>243</v>
      </c>
      <c r="D4587" s="90">
        <v>370.99</v>
      </c>
    </row>
    <row r="4588" spans="1:4">
      <c r="A4588" s="90">
        <v>99634</v>
      </c>
      <c r="B4588" s="157" t="s">
        <v>23622</v>
      </c>
      <c r="C4588" s="91" t="s">
        <v>243</v>
      </c>
      <c r="D4588" s="90">
        <v>623.24</v>
      </c>
    </row>
    <row r="4589" spans="1:4">
      <c r="A4589" s="90">
        <v>99635</v>
      </c>
      <c r="B4589" s="157" t="s">
        <v>23623</v>
      </c>
      <c r="C4589" s="91" t="s">
        <v>243</v>
      </c>
      <c r="D4589" s="90">
        <v>207.75</v>
      </c>
    </row>
    <row r="4590" spans="1:4">
      <c r="A4590" s="90">
        <v>95634</v>
      </c>
      <c r="B4590" s="157" t="s">
        <v>23624</v>
      </c>
      <c r="C4590" s="91" t="s">
        <v>243</v>
      </c>
      <c r="D4590" s="90">
        <v>105.24</v>
      </c>
    </row>
    <row r="4591" spans="1:4">
      <c r="A4591" s="90">
        <v>95635</v>
      </c>
      <c r="B4591" s="157" t="s">
        <v>23625</v>
      </c>
      <c r="C4591" s="91" t="s">
        <v>243</v>
      </c>
      <c r="D4591" s="90">
        <v>114.03</v>
      </c>
    </row>
    <row r="4592" spans="1:4">
      <c r="A4592" s="90">
        <v>95637</v>
      </c>
      <c r="B4592" s="157" t="s">
        <v>22336</v>
      </c>
      <c r="C4592" s="91" t="s">
        <v>243</v>
      </c>
      <c r="D4592" s="90">
        <v>357.53</v>
      </c>
    </row>
    <row r="4593" spans="1:4">
      <c r="A4593" s="90">
        <v>95638</v>
      </c>
      <c r="B4593" s="157" t="s">
        <v>22337</v>
      </c>
      <c r="C4593" s="91" t="s">
        <v>243</v>
      </c>
      <c r="D4593" s="90">
        <v>433.63</v>
      </c>
    </row>
    <row r="4594" spans="1:4">
      <c r="A4594" s="90">
        <v>95639</v>
      </c>
      <c r="B4594" s="157" t="s">
        <v>22338</v>
      </c>
      <c r="C4594" s="91" t="s">
        <v>243</v>
      </c>
      <c r="D4594" s="90">
        <v>549.42999999999995</v>
      </c>
    </row>
    <row r="4595" spans="1:4">
      <c r="A4595" s="90">
        <v>95641</v>
      </c>
      <c r="B4595" s="157" t="s">
        <v>22339</v>
      </c>
      <c r="C4595" s="91" t="s">
        <v>243</v>
      </c>
      <c r="D4595" s="90">
        <v>190.24</v>
      </c>
    </row>
    <row r="4596" spans="1:4">
      <c r="A4596" s="90">
        <v>95642</v>
      </c>
      <c r="B4596" s="157" t="s">
        <v>22340</v>
      </c>
      <c r="C4596" s="91" t="s">
        <v>243</v>
      </c>
      <c r="D4596" s="90">
        <v>281.26</v>
      </c>
    </row>
    <row r="4597" spans="1:4">
      <c r="A4597" s="90">
        <v>95643</v>
      </c>
      <c r="B4597" s="157" t="s">
        <v>22341</v>
      </c>
      <c r="C4597" s="91" t="s">
        <v>243</v>
      </c>
      <c r="D4597" s="90">
        <v>368.04</v>
      </c>
    </row>
    <row r="4598" spans="1:4">
      <c r="A4598" s="90">
        <v>95644</v>
      </c>
      <c r="B4598" s="157" t="s">
        <v>22342</v>
      </c>
      <c r="C4598" s="91" t="s">
        <v>243</v>
      </c>
      <c r="D4598" s="90">
        <v>138.13</v>
      </c>
    </row>
    <row r="4599" spans="1:4">
      <c r="A4599" s="90">
        <v>95645</v>
      </c>
      <c r="B4599" s="157" t="s">
        <v>22343</v>
      </c>
      <c r="C4599" s="91" t="s">
        <v>243</v>
      </c>
      <c r="D4599" s="90">
        <v>253.12</v>
      </c>
    </row>
    <row r="4600" spans="1:4">
      <c r="A4600" s="90">
        <v>95646</v>
      </c>
      <c r="B4600" s="157" t="s">
        <v>22344</v>
      </c>
      <c r="C4600" s="91" t="s">
        <v>243</v>
      </c>
      <c r="D4600" s="90">
        <v>377.15</v>
      </c>
    </row>
    <row r="4601" spans="1:4">
      <c r="A4601" s="90">
        <v>95647</v>
      </c>
      <c r="B4601" s="157" t="s">
        <v>22345</v>
      </c>
      <c r="C4601" s="91" t="s">
        <v>243</v>
      </c>
      <c r="D4601" s="90">
        <v>494.62</v>
      </c>
    </row>
    <row r="4602" spans="1:4">
      <c r="A4602" s="90">
        <v>95673</v>
      </c>
      <c r="B4602" s="157" t="s">
        <v>22346</v>
      </c>
      <c r="C4602" s="91" t="s">
        <v>243</v>
      </c>
      <c r="D4602" s="90">
        <v>151.55000000000001</v>
      </c>
    </row>
    <row r="4603" spans="1:4">
      <c r="A4603" s="90">
        <v>95674</v>
      </c>
      <c r="B4603" s="157" t="s">
        <v>22347</v>
      </c>
      <c r="C4603" s="91" t="s">
        <v>243</v>
      </c>
      <c r="D4603" s="90">
        <v>161.59</v>
      </c>
    </row>
    <row r="4604" spans="1:4">
      <c r="A4604" s="90">
        <v>95675</v>
      </c>
      <c r="B4604" s="157" t="s">
        <v>3550</v>
      </c>
      <c r="C4604" s="91" t="s">
        <v>243</v>
      </c>
      <c r="D4604" s="90">
        <v>198.12</v>
      </c>
    </row>
    <row r="4605" spans="1:4">
      <c r="A4605" s="90">
        <v>95676</v>
      </c>
      <c r="B4605" s="157" t="s">
        <v>22348</v>
      </c>
      <c r="C4605" s="91" t="s">
        <v>243</v>
      </c>
      <c r="D4605" s="90">
        <v>70.58</v>
      </c>
    </row>
    <row r="4606" spans="1:4">
      <c r="A4606" s="90">
        <v>97741</v>
      </c>
      <c r="B4606" s="157" t="s">
        <v>23626</v>
      </c>
      <c r="C4606" s="91" t="s">
        <v>243</v>
      </c>
      <c r="D4606" s="90">
        <v>106.37</v>
      </c>
    </row>
    <row r="4607" spans="1:4">
      <c r="A4607" s="90">
        <v>72285</v>
      </c>
      <c r="B4607" s="157" t="s">
        <v>3551</v>
      </c>
      <c r="C4607" s="91" t="s">
        <v>243</v>
      </c>
      <c r="D4607" s="90">
        <v>70.34</v>
      </c>
    </row>
    <row r="4608" spans="1:4">
      <c r="A4608" s="90">
        <v>90436</v>
      </c>
      <c r="B4608" s="157" t="s">
        <v>3552</v>
      </c>
      <c r="C4608" s="91" t="s">
        <v>243</v>
      </c>
      <c r="D4608" s="90">
        <v>10.130000000000001</v>
      </c>
    </row>
    <row r="4609" spans="1:4">
      <c r="A4609" s="90">
        <v>90437</v>
      </c>
      <c r="B4609" s="157" t="s">
        <v>137</v>
      </c>
      <c r="C4609" s="91" t="s">
        <v>243</v>
      </c>
      <c r="D4609" s="90">
        <v>24.62</v>
      </c>
    </row>
    <row r="4610" spans="1:4">
      <c r="A4610" s="90">
        <v>90438</v>
      </c>
      <c r="B4610" s="157" t="s">
        <v>147</v>
      </c>
      <c r="C4610" s="91" t="s">
        <v>243</v>
      </c>
      <c r="D4610" s="90">
        <v>35.29</v>
      </c>
    </row>
    <row r="4611" spans="1:4">
      <c r="A4611" s="90">
        <v>90439</v>
      </c>
      <c r="B4611" s="157" t="s">
        <v>3553</v>
      </c>
      <c r="C4611" s="91" t="s">
        <v>243</v>
      </c>
      <c r="D4611" s="90">
        <v>44.18</v>
      </c>
    </row>
    <row r="4612" spans="1:4">
      <c r="A4612" s="90">
        <v>90440</v>
      </c>
      <c r="B4612" s="157" t="s">
        <v>3554</v>
      </c>
      <c r="C4612" s="91" t="s">
        <v>243</v>
      </c>
      <c r="D4612" s="90">
        <v>70.78</v>
      </c>
    </row>
    <row r="4613" spans="1:4">
      <c r="A4613" s="90">
        <v>90441</v>
      </c>
      <c r="B4613" s="157" t="s">
        <v>3555</v>
      </c>
      <c r="C4613" s="91" t="s">
        <v>243</v>
      </c>
      <c r="D4613" s="90">
        <v>90.41</v>
      </c>
    </row>
    <row r="4614" spans="1:4">
      <c r="A4614" s="90">
        <v>90443</v>
      </c>
      <c r="B4614" s="157" t="s">
        <v>3556</v>
      </c>
      <c r="C4614" s="91" t="s">
        <v>32</v>
      </c>
      <c r="D4614" s="90">
        <v>9.2100000000000009</v>
      </c>
    </row>
    <row r="4615" spans="1:4">
      <c r="A4615" s="90">
        <v>90444</v>
      </c>
      <c r="B4615" s="157" t="s">
        <v>3557</v>
      </c>
      <c r="C4615" s="91" t="s">
        <v>32</v>
      </c>
      <c r="D4615" s="90">
        <v>18.96</v>
      </c>
    </row>
    <row r="4616" spans="1:4">
      <c r="A4616" s="90">
        <v>90445</v>
      </c>
      <c r="B4616" s="157" t="s">
        <v>3558</v>
      </c>
      <c r="C4616" s="91" t="s">
        <v>32</v>
      </c>
      <c r="D4616" s="90">
        <v>20.23</v>
      </c>
    </row>
    <row r="4617" spans="1:4">
      <c r="A4617" s="90">
        <v>90446</v>
      </c>
      <c r="B4617" s="157" t="s">
        <v>3559</v>
      </c>
      <c r="C4617" s="91" t="s">
        <v>32</v>
      </c>
      <c r="D4617" s="90">
        <v>21.98</v>
      </c>
    </row>
    <row r="4618" spans="1:4">
      <c r="A4618" s="90">
        <v>90447</v>
      </c>
      <c r="B4618" s="157" t="s">
        <v>3560</v>
      </c>
      <c r="C4618" s="91" t="s">
        <v>32</v>
      </c>
      <c r="D4618" s="90">
        <v>4.4800000000000004</v>
      </c>
    </row>
    <row r="4619" spans="1:4">
      <c r="A4619" s="90">
        <v>90451</v>
      </c>
      <c r="B4619" s="157" t="s">
        <v>3561</v>
      </c>
      <c r="C4619" s="91" t="s">
        <v>243</v>
      </c>
      <c r="D4619" s="90">
        <v>2.88</v>
      </c>
    </row>
    <row r="4620" spans="1:4">
      <c r="A4620" s="90">
        <v>90452</v>
      </c>
      <c r="B4620" s="157" t="s">
        <v>3562</v>
      </c>
      <c r="C4620" s="91" t="s">
        <v>243</v>
      </c>
      <c r="D4620" s="90">
        <v>9.99</v>
      </c>
    </row>
    <row r="4621" spans="1:4">
      <c r="A4621" s="90">
        <v>90453</v>
      </c>
      <c r="B4621" s="157" t="s">
        <v>3563</v>
      </c>
      <c r="C4621" s="91" t="s">
        <v>243</v>
      </c>
      <c r="D4621" s="90">
        <v>1.84</v>
      </c>
    </row>
    <row r="4622" spans="1:4">
      <c r="A4622" s="90">
        <v>90454</v>
      </c>
      <c r="B4622" s="157" t="s">
        <v>138</v>
      </c>
      <c r="C4622" s="91" t="s">
        <v>243</v>
      </c>
      <c r="D4622" s="90">
        <v>3.21</v>
      </c>
    </row>
    <row r="4623" spans="1:4">
      <c r="A4623" s="90">
        <v>90455</v>
      </c>
      <c r="B4623" s="157" t="s">
        <v>148</v>
      </c>
      <c r="C4623" s="91" t="s">
        <v>243</v>
      </c>
      <c r="D4623" s="90">
        <v>4.3099999999999996</v>
      </c>
    </row>
    <row r="4624" spans="1:4">
      <c r="A4624" s="90">
        <v>90456</v>
      </c>
      <c r="B4624" s="157" t="s">
        <v>3564</v>
      </c>
      <c r="C4624" s="91" t="s">
        <v>243</v>
      </c>
      <c r="D4624" s="90">
        <v>2.96</v>
      </c>
    </row>
    <row r="4625" spans="1:4">
      <c r="A4625" s="90">
        <v>90457</v>
      </c>
      <c r="B4625" s="157" t="s">
        <v>3565</v>
      </c>
      <c r="C4625" s="91" t="s">
        <v>243</v>
      </c>
      <c r="D4625" s="90">
        <v>6.74</v>
      </c>
    </row>
    <row r="4626" spans="1:4">
      <c r="A4626" s="90">
        <v>90458</v>
      </c>
      <c r="B4626" s="157" t="s">
        <v>3566</v>
      </c>
      <c r="C4626" s="91" t="s">
        <v>243</v>
      </c>
      <c r="D4626" s="90">
        <v>19.13</v>
      </c>
    </row>
    <row r="4627" spans="1:4">
      <c r="A4627" s="90">
        <v>90459</v>
      </c>
      <c r="B4627" s="157" t="s">
        <v>3567</v>
      </c>
      <c r="C4627" s="91" t="s">
        <v>243</v>
      </c>
      <c r="D4627" s="90">
        <v>26.98</v>
      </c>
    </row>
    <row r="4628" spans="1:4">
      <c r="A4628" s="90">
        <v>90460</v>
      </c>
      <c r="B4628" s="157" t="s">
        <v>21796</v>
      </c>
      <c r="C4628" s="91" t="s">
        <v>32</v>
      </c>
      <c r="D4628" s="90">
        <v>25.84</v>
      </c>
    </row>
    <row r="4629" spans="1:4">
      <c r="A4629" s="90">
        <v>90461</v>
      </c>
      <c r="B4629" s="157" t="s">
        <v>21797</v>
      </c>
      <c r="C4629" s="91" t="s">
        <v>32</v>
      </c>
      <c r="D4629" s="90">
        <v>13.86</v>
      </c>
    </row>
    <row r="4630" spans="1:4">
      <c r="A4630" s="90">
        <v>90462</v>
      </c>
      <c r="B4630" s="157" t="s">
        <v>21798</v>
      </c>
      <c r="C4630" s="91" t="s">
        <v>32</v>
      </c>
      <c r="D4630" s="90">
        <v>3.05</v>
      </c>
    </row>
    <row r="4631" spans="1:4">
      <c r="A4631" s="90">
        <v>90463</v>
      </c>
      <c r="B4631" s="157" t="s">
        <v>21799</v>
      </c>
      <c r="C4631" s="91" t="s">
        <v>32</v>
      </c>
      <c r="D4631" s="90">
        <v>2.41</v>
      </c>
    </row>
    <row r="4632" spans="1:4">
      <c r="A4632" s="90">
        <v>90466</v>
      </c>
      <c r="B4632" s="157" t="s">
        <v>3568</v>
      </c>
      <c r="C4632" s="91" t="s">
        <v>32</v>
      </c>
      <c r="D4632" s="90">
        <v>8.98</v>
      </c>
    </row>
    <row r="4633" spans="1:4">
      <c r="A4633" s="90">
        <v>90467</v>
      </c>
      <c r="B4633" s="157" t="s">
        <v>3569</v>
      </c>
      <c r="C4633" s="91" t="s">
        <v>32</v>
      </c>
      <c r="D4633" s="90">
        <v>14.18</v>
      </c>
    </row>
    <row r="4634" spans="1:4">
      <c r="A4634" s="90">
        <v>90468</v>
      </c>
      <c r="B4634" s="157" t="s">
        <v>3570</v>
      </c>
      <c r="C4634" s="91" t="s">
        <v>32</v>
      </c>
      <c r="D4634" s="90">
        <v>3.81</v>
      </c>
    </row>
    <row r="4635" spans="1:4">
      <c r="A4635" s="90">
        <v>90469</v>
      </c>
      <c r="B4635" s="157" t="s">
        <v>3571</v>
      </c>
      <c r="C4635" s="91" t="s">
        <v>32</v>
      </c>
      <c r="D4635" s="90">
        <v>6.1</v>
      </c>
    </row>
    <row r="4636" spans="1:4">
      <c r="A4636" s="90">
        <v>90470</v>
      </c>
      <c r="B4636" s="157" t="s">
        <v>3572</v>
      </c>
      <c r="C4636" s="91" t="s">
        <v>32</v>
      </c>
      <c r="D4636" s="90">
        <v>8.2899999999999991</v>
      </c>
    </row>
    <row r="4637" spans="1:4">
      <c r="A4637" s="90">
        <v>91166</v>
      </c>
      <c r="B4637" s="157" t="s">
        <v>3573</v>
      </c>
      <c r="C4637" s="91" t="s">
        <v>32</v>
      </c>
      <c r="D4637" s="90">
        <v>2.48</v>
      </c>
    </row>
    <row r="4638" spans="1:4">
      <c r="A4638" s="90">
        <v>91167</v>
      </c>
      <c r="B4638" s="157" t="s">
        <v>3574</v>
      </c>
      <c r="C4638" s="91" t="s">
        <v>32</v>
      </c>
      <c r="D4638" s="90">
        <v>6.86</v>
      </c>
    </row>
    <row r="4639" spans="1:4">
      <c r="A4639" s="90">
        <v>91168</v>
      </c>
      <c r="B4639" s="157" t="s">
        <v>3575</v>
      </c>
      <c r="C4639" s="91" t="s">
        <v>32</v>
      </c>
      <c r="D4639" s="90">
        <v>5.15</v>
      </c>
    </row>
    <row r="4640" spans="1:4">
      <c r="A4640" s="90">
        <v>91169</v>
      </c>
      <c r="B4640" s="157" t="s">
        <v>3576</v>
      </c>
      <c r="C4640" s="91" t="s">
        <v>32</v>
      </c>
      <c r="D4640" s="90">
        <v>6.13</v>
      </c>
    </row>
    <row r="4641" spans="1:4">
      <c r="A4641" s="90">
        <v>91170</v>
      </c>
      <c r="B4641" s="157" t="s">
        <v>22349</v>
      </c>
      <c r="C4641" s="91" t="s">
        <v>32</v>
      </c>
      <c r="D4641" s="90">
        <v>1.77</v>
      </c>
    </row>
    <row r="4642" spans="1:4">
      <c r="A4642" s="90">
        <v>91171</v>
      </c>
      <c r="B4642" s="157" t="s">
        <v>3577</v>
      </c>
      <c r="C4642" s="91" t="s">
        <v>32</v>
      </c>
      <c r="D4642" s="90">
        <v>2.19</v>
      </c>
    </row>
    <row r="4643" spans="1:4">
      <c r="A4643" s="90">
        <v>91172</v>
      </c>
      <c r="B4643" s="157" t="s">
        <v>3578</v>
      </c>
      <c r="C4643" s="91" t="s">
        <v>32</v>
      </c>
      <c r="D4643" s="90">
        <v>3.23</v>
      </c>
    </row>
    <row r="4644" spans="1:4">
      <c r="A4644" s="90">
        <v>91173</v>
      </c>
      <c r="B4644" s="157" t="s">
        <v>3579</v>
      </c>
      <c r="C4644" s="91" t="s">
        <v>32</v>
      </c>
      <c r="D4644" s="90">
        <v>0.89</v>
      </c>
    </row>
    <row r="4645" spans="1:4">
      <c r="A4645" s="90">
        <v>91174</v>
      </c>
      <c r="B4645" s="157" t="s">
        <v>3580</v>
      </c>
      <c r="C4645" s="91" t="s">
        <v>32</v>
      </c>
      <c r="D4645" s="90">
        <v>1.73</v>
      </c>
    </row>
    <row r="4646" spans="1:4">
      <c r="A4646" s="90">
        <v>91175</v>
      </c>
      <c r="B4646" s="157" t="s">
        <v>3581</v>
      </c>
      <c r="C4646" s="91" t="s">
        <v>32</v>
      </c>
      <c r="D4646" s="90">
        <v>2.84</v>
      </c>
    </row>
    <row r="4647" spans="1:4">
      <c r="A4647" s="90">
        <v>91176</v>
      </c>
      <c r="B4647" s="157" t="s">
        <v>21800</v>
      </c>
      <c r="C4647" s="91" t="s">
        <v>32</v>
      </c>
      <c r="D4647" s="90">
        <v>33.630000000000003</v>
      </c>
    </row>
    <row r="4648" spans="1:4">
      <c r="A4648" s="90">
        <v>91177</v>
      </c>
      <c r="B4648" s="157" t="s">
        <v>21801</v>
      </c>
      <c r="C4648" s="91" t="s">
        <v>32</v>
      </c>
      <c r="D4648" s="90">
        <v>14.9</v>
      </c>
    </row>
    <row r="4649" spans="1:4">
      <c r="A4649" s="90">
        <v>91178</v>
      </c>
      <c r="B4649" s="157" t="s">
        <v>21802</v>
      </c>
      <c r="C4649" s="91" t="s">
        <v>32</v>
      </c>
      <c r="D4649" s="90">
        <v>13.68</v>
      </c>
    </row>
    <row r="4650" spans="1:4">
      <c r="A4650" s="90">
        <v>91179</v>
      </c>
      <c r="B4650" s="157" t="s">
        <v>21803</v>
      </c>
      <c r="C4650" s="91" t="s">
        <v>32</v>
      </c>
      <c r="D4650" s="90">
        <v>8.6300000000000008</v>
      </c>
    </row>
    <row r="4651" spans="1:4">
      <c r="A4651" s="90">
        <v>91180</v>
      </c>
      <c r="B4651" s="157" t="s">
        <v>22350</v>
      </c>
      <c r="C4651" s="91" t="s">
        <v>32</v>
      </c>
      <c r="D4651" s="90">
        <v>6.59</v>
      </c>
    </row>
    <row r="4652" spans="1:4">
      <c r="A4652" s="90">
        <v>91181</v>
      </c>
      <c r="B4652" s="157" t="s">
        <v>21804</v>
      </c>
      <c r="C4652" s="91" t="s">
        <v>32</v>
      </c>
      <c r="D4652" s="90">
        <v>6.96</v>
      </c>
    </row>
    <row r="4653" spans="1:4">
      <c r="A4653" s="90">
        <v>91182</v>
      </c>
      <c r="B4653" s="157" t="s">
        <v>3582</v>
      </c>
      <c r="C4653" s="91" t="s">
        <v>32</v>
      </c>
      <c r="D4653" s="90">
        <v>19.64</v>
      </c>
    </row>
    <row r="4654" spans="1:4">
      <c r="A4654" s="90">
        <v>91183</v>
      </c>
      <c r="B4654" s="157" t="s">
        <v>3583</v>
      </c>
      <c r="C4654" s="91" t="s">
        <v>32</v>
      </c>
      <c r="D4654" s="90">
        <v>9.6999999999999993</v>
      </c>
    </row>
    <row r="4655" spans="1:4">
      <c r="A4655" s="90">
        <v>91184</v>
      </c>
      <c r="B4655" s="157" t="s">
        <v>3584</v>
      </c>
      <c r="C4655" s="91" t="s">
        <v>32</v>
      </c>
      <c r="D4655" s="90">
        <v>9.0500000000000007</v>
      </c>
    </row>
    <row r="4656" spans="1:4">
      <c r="A4656" s="90">
        <v>91185</v>
      </c>
      <c r="B4656" s="157" t="s">
        <v>3585</v>
      </c>
      <c r="C4656" s="91" t="s">
        <v>32</v>
      </c>
      <c r="D4656" s="90">
        <v>5.03</v>
      </c>
    </row>
    <row r="4657" spans="1:4">
      <c r="A4657" s="90">
        <v>91186</v>
      </c>
      <c r="B4657" s="157" t="s">
        <v>139</v>
      </c>
      <c r="C4657" s="91" t="s">
        <v>32</v>
      </c>
      <c r="D4657" s="90">
        <v>4.1399999999999997</v>
      </c>
    </row>
    <row r="4658" spans="1:4">
      <c r="A4658" s="90">
        <v>91187</v>
      </c>
      <c r="B4658" s="157" t="s">
        <v>149</v>
      </c>
      <c r="C4658" s="91" t="s">
        <v>32</v>
      </c>
      <c r="D4658" s="90">
        <v>4.7699999999999996</v>
      </c>
    </row>
    <row r="4659" spans="1:4">
      <c r="A4659" s="90">
        <v>91188</v>
      </c>
      <c r="B4659" s="157" t="s">
        <v>3586</v>
      </c>
      <c r="C4659" s="91" t="s">
        <v>243</v>
      </c>
      <c r="D4659" s="90">
        <v>4.71</v>
      </c>
    </row>
    <row r="4660" spans="1:4">
      <c r="A4660" s="90">
        <v>91189</v>
      </c>
      <c r="B4660" s="157" t="s">
        <v>3587</v>
      </c>
      <c r="C4660" s="91" t="s">
        <v>243</v>
      </c>
      <c r="D4660" s="90">
        <v>29.93</v>
      </c>
    </row>
    <row r="4661" spans="1:4">
      <c r="A4661" s="90">
        <v>91190</v>
      </c>
      <c r="B4661" s="157" t="s">
        <v>3588</v>
      </c>
      <c r="C4661" s="91" t="s">
        <v>243</v>
      </c>
      <c r="D4661" s="90">
        <v>3.48</v>
      </c>
    </row>
    <row r="4662" spans="1:4">
      <c r="A4662" s="90">
        <v>91191</v>
      </c>
      <c r="B4662" s="157" t="s">
        <v>140</v>
      </c>
      <c r="C4662" s="91" t="s">
        <v>243</v>
      </c>
      <c r="D4662" s="90">
        <v>3.7</v>
      </c>
    </row>
    <row r="4663" spans="1:4">
      <c r="A4663" s="90">
        <v>91192</v>
      </c>
      <c r="B4663" s="157" t="s">
        <v>150</v>
      </c>
      <c r="C4663" s="91" t="s">
        <v>243</v>
      </c>
      <c r="D4663" s="90">
        <v>4.1100000000000003</v>
      </c>
    </row>
    <row r="4664" spans="1:4">
      <c r="A4664" s="90">
        <v>91222</v>
      </c>
      <c r="B4664" s="157" t="s">
        <v>3589</v>
      </c>
      <c r="C4664" s="91" t="s">
        <v>32</v>
      </c>
      <c r="D4664" s="90">
        <v>9.91</v>
      </c>
    </row>
    <row r="4665" spans="1:4">
      <c r="A4665" s="90">
        <v>94480</v>
      </c>
      <c r="B4665" s="157" t="s">
        <v>22351</v>
      </c>
      <c r="C4665" s="91" t="s">
        <v>243</v>
      </c>
      <c r="D4665" s="160">
        <v>1848.66</v>
      </c>
    </row>
    <row r="4666" spans="1:4">
      <c r="A4666" s="90">
        <v>94481</v>
      </c>
      <c r="B4666" s="157" t="s">
        <v>22352</v>
      </c>
      <c r="C4666" s="91" t="s">
        <v>243</v>
      </c>
      <c r="D4666" s="160">
        <v>1296.69</v>
      </c>
    </row>
    <row r="4667" spans="1:4">
      <c r="A4667" s="90">
        <v>94482</v>
      </c>
      <c r="B4667" s="157" t="s">
        <v>22353</v>
      </c>
      <c r="C4667" s="91" t="s">
        <v>243</v>
      </c>
      <c r="D4667" s="160">
        <v>1027.52</v>
      </c>
    </row>
    <row r="4668" spans="1:4">
      <c r="A4668" s="90">
        <v>94483</v>
      </c>
      <c r="B4668" s="157" t="s">
        <v>22354</v>
      </c>
      <c r="C4668" s="91" t="s">
        <v>243</v>
      </c>
      <c r="D4668" s="90">
        <v>866.82</v>
      </c>
    </row>
    <row r="4669" spans="1:4">
      <c r="A4669" s="90">
        <v>95541</v>
      </c>
      <c r="B4669" s="157" t="s">
        <v>237</v>
      </c>
      <c r="C4669" s="91" t="s">
        <v>243</v>
      </c>
      <c r="D4669" s="90">
        <v>3.28</v>
      </c>
    </row>
    <row r="4670" spans="1:4">
      <c r="A4670" s="90">
        <v>95573</v>
      </c>
      <c r="B4670" s="157" t="s">
        <v>22355</v>
      </c>
      <c r="C4670" s="91" t="s">
        <v>243</v>
      </c>
      <c r="D4670" s="90">
        <v>34.49</v>
      </c>
    </row>
    <row r="4671" spans="1:4">
      <c r="A4671" s="90">
        <v>95574</v>
      </c>
      <c r="B4671" s="157" t="s">
        <v>22356</v>
      </c>
      <c r="C4671" s="91" t="s">
        <v>243</v>
      </c>
      <c r="D4671" s="90">
        <v>26.08</v>
      </c>
    </row>
    <row r="4672" spans="1:4">
      <c r="A4672" s="90">
        <v>96559</v>
      </c>
      <c r="B4672" s="157" t="s">
        <v>21805</v>
      </c>
      <c r="C4672" s="91" t="s">
        <v>28</v>
      </c>
      <c r="D4672" s="90">
        <v>73.150000000000006</v>
      </c>
    </row>
    <row r="4673" spans="1:4">
      <c r="A4673" s="90">
        <v>96560</v>
      </c>
      <c r="B4673" s="157" t="s">
        <v>21806</v>
      </c>
      <c r="C4673" s="91" t="s">
        <v>28</v>
      </c>
      <c r="D4673" s="90">
        <v>36.07</v>
      </c>
    </row>
    <row r="4674" spans="1:4">
      <c r="A4674" s="90">
        <v>96561</v>
      </c>
      <c r="B4674" s="157" t="s">
        <v>21807</v>
      </c>
      <c r="C4674" s="91" t="s">
        <v>28</v>
      </c>
      <c r="D4674" s="90">
        <v>21.56</v>
      </c>
    </row>
    <row r="4675" spans="1:4">
      <c r="A4675" s="90">
        <v>96562</v>
      </c>
      <c r="B4675" s="157" t="s">
        <v>21808</v>
      </c>
      <c r="C4675" s="91" t="s">
        <v>32</v>
      </c>
      <c r="D4675" s="90">
        <v>37.04</v>
      </c>
    </row>
    <row r="4676" spans="1:4">
      <c r="A4676" s="90">
        <v>96563</v>
      </c>
      <c r="B4676" s="157" t="s">
        <v>21809</v>
      </c>
      <c r="C4676" s="91" t="s">
        <v>32</v>
      </c>
      <c r="D4676" s="90">
        <v>39.08</v>
      </c>
    </row>
    <row r="4677" spans="1:4">
      <c r="A4677" s="90">
        <v>98113</v>
      </c>
      <c r="B4677" s="157" t="s">
        <v>23627</v>
      </c>
      <c r="C4677" s="91" t="s">
        <v>243</v>
      </c>
      <c r="D4677" s="160">
        <v>1786.04</v>
      </c>
    </row>
    <row r="4678" spans="1:4">
      <c r="A4678" s="159" t="s">
        <v>436</v>
      </c>
      <c r="B4678" s="157" t="s">
        <v>3590</v>
      </c>
      <c r="C4678" s="91" t="s">
        <v>243</v>
      </c>
      <c r="D4678" s="90">
        <v>398.45</v>
      </c>
    </row>
    <row r="4679" spans="1:4">
      <c r="A4679" s="159" t="s">
        <v>437</v>
      </c>
      <c r="B4679" s="157" t="s">
        <v>3591</v>
      </c>
      <c r="C4679" s="91" t="s">
        <v>243</v>
      </c>
      <c r="D4679" s="90">
        <v>517.98</v>
      </c>
    </row>
    <row r="4680" spans="1:4">
      <c r="A4680" s="159" t="s">
        <v>438</v>
      </c>
      <c r="B4680" s="157" t="s">
        <v>3592</v>
      </c>
      <c r="C4680" s="91" t="s">
        <v>243</v>
      </c>
      <c r="D4680" s="90">
        <v>162.15</v>
      </c>
    </row>
    <row r="4681" spans="1:4">
      <c r="A4681" s="159" t="s">
        <v>439</v>
      </c>
      <c r="B4681" s="157" t="s">
        <v>3593</v>
      </c>
      <c r="C4681" s="91" t="s">
        <v>243</v>
      </c>
      <c r="D4681" s="90">
        <v>259.44</v>
      </c>
    </row>
    <row r="4682" spans="1:4">
      <c r="A4682" s="159" t="s">
        <v>440</v>
      </c>
      <c r="B4682" s="157" t="s">
        <v>3594</v>
      </c>
      <c r="C4682" s="91" t="s">
        <v>243</v>
      </c>
      <c r="D4682" s="90">
        <v>518.88</v>
      </c>
    </row>
    <row r="4683" spans="1:4">
      <c r="A4683" s="159" t="s">
        <v>441</v>
      </c>
      <c r="B4683" s="157" t="s">
        <v>3595</v>
      </c>
      <c r="C4683" s="91" t="s">
        <v>243</v>
      </c>
      <c r="D4683" s="90">
        <v>778.32</v>
      </c>
    </row>
    <row r="4684" spans="1:4">
      <c r="A4684" s="159" t="s">
        <v>442</v>
      </c>
      <c r="B4684" s="157" t="s">
        <v>3596</v>
      </c>
      <c r="C4684" s="91" t="s">
        <v>243</v>
      </c>
      <c r="D4684" s="160">
        <v>1059.75</v>
      </c>
    </row>
    <row r="4685" spans="1:4">
      <c r="A4685" s="159" t="s">
        <v>443</v>
      </c>
      <c r="B4685" s="157" t="s">
        <v>3597</v>
      </c>
      <c r="C4685" s="91" t="s">
        <v>243</v>
      </c>
      <c r="D4685" s="160">
        <v>1441.26</v>
      </c>
    </row>
    <row r="4686" spans="1:4">
      <c r="A4686" s="159" t="s">
        <v>444</v>
      </c>
      <c r="B4686" s="157" t="s">
        <v>3598</v>
      </c>
      <c r="C4686" s="91" t="s">
        <v>243</v>
      </c>
      <c r="D4686" s="160">
        <v>1610.82</v>
      </c>
    </row>
    <row r="4687" spans="1:4">
      <c r="A4687" s="159" t="s">
        <v>445</v>
      </c>
      <c r="B4687" s="157" t="s">
        <v>3599</v>
      </c>
      <c r="C4687" s="91" t="s">
        <v>243</v>
      </c>
      <c r="D4687" s="90">
        <v>423.9</v>
      </c>
    </row>
    <row r="4688" spans="1:4">
      <c r="A4688" s="159" t="s">
        <v>446</v>
      </c>
      <c r="B4688" s="157" t="s">
        <v>3600</v>
      </c>
      <c r="C4688" s="91" t="s">
        <v>243</v>
      </c>
      <c r="D4688" s="90">
        <v>551.07000000000005</v>
      </c>
    </row>
    <row r="4689" spans="1:4">
      <c r="A4689" s="159" t="s">
        <v>447</v>
      </c>
      <c r="B4689" s="157" t="s">
        <v>3601</v>
      </c>
      <c r="C4689" s="91" t="s">
        <v>243</v>
      </c>
      <c r="D4689" s="90">
        <v>847.8</v>
      </c>
    </row>
    <row r="4690" spans="1:4">
      <c r="A4690" s="159" t="s">
        <v>448</v>
      </c>
      <c r="B4690" s="157" t="s">
        <v>3602</v>
      </c>
      <c r="C4690" s="91" t="s">
        <v>243</v>
      </c>
      <c r="D4690" s="160">
        <v>1356.48</v>
      </c>
    </row>
    <row r="4691" spans="1:4">
      <c r="A4691" s="159" t="s">
        <v>449</v>
      </c>
      <c r="B4691" s="157" t="s">
        <v>3603</v>
      </c>
      <c r="C4691" s="91" t="s">
        <v>243</v>
      </c>
      <c r="D4691" s="90">
        <v>162.15</v>
      </c>
    </row>
    <row r="4692" spans="1:4">
      <c r="A4692" s="159" t="s">
        <v>450</v>
      </c>
      <c r="B4692" s="157" t="s">
        <v>3604</v>
      </c>
      <c r="C4692" s="91" t="s">
        <v>243</v>
      </c>
      <c r="D4692" s="90">
        <v>324.3</v>
      </c>
    </row>
    <row r="4693" spans="1:4">
      <c r="A4693" s="159" t="s">
        <v>451</v>
      </c>
      <c r="B4693" s="157" t="s">
        <v>3605</v>
      </c>
      <c r="C4693" s="91" t="s">
        <v>243</v>
      </c>
      <c r="D4693" s="90">
        <v>648.6</v>
      </c>
    </row>
    <row r="4694" spans="1:4">
      <c r="A4694" s="90">
        <v>73612</v>
      </c>
      <c r="B4694" s="157" t="s">
        <v>3606</v>
      </c>
      <c r="C4694" s="91" t="s">
        <v>243</v>
      </c>
      <c r="D4694" s="90">
        <v>314.8</v>
      </c>
    </row>
    <row r="4695" spans="1:4">
      <c r="A4695" s="90">
        <v>73660</v>
      </c>
      <c r="B4695" s="157" t="s">
        <v>3607</v>
      </c>
      <c r="C4695" s="91" t="s">
        <v>28</v>
      </c>
      <c r="D4695" s="90">
        <v>67.88</v>
      </c>
    </row>
    <row r="4696" spans="1:4">
      <c r="A4696" s="90">
        <v>73693</v>
      </c>
      <c r="B4696" s="157" t="s">
        <v>3608</v>
      </c>
      <c r="C4696" s="91" t="s">
        <v>28</v>
      </c>
      <c r="D4696" s="90">
        <v>18.510000000000002</v>
      </c>
    </row>
    <row r="4697" spans="1:4">
      <c r="A4697" s="90">
        <v>73694</v>
      </c>
      <c r="B4697" s="157" t="s">
        <v>3609</v>
      </c>
      <c r="C4697" s="91" t="s">
        <v>243</v>
      </c>
      <c r="D4697" s="90">
        <v>115.95</v>
      </c>
    </row>
    <row r="4698" spans="1:4">
      <c r="A4698" s="90">
        <v>73695</v>
      </c>
      <c r="B4698" s="157" t="s">
        <v>3610</v>
      </c>
      <c r="C4698" s="91" t="s">
        <v>243</v>
      </c>
      <c r="D4698" s="90">
        <v>59.62</v>
      </c>
    </row>
    <row r="4699" spans="1:4">
      <c r="A4699" s="159" t="s">
        <v>452</v>
      </c>
      <c r="B4699" s="157" t="s">
        <v>3611</v>
      </c>
      <c r="C4699" s="91" t="s">
        <v>243</v>
      </c>
      <c r="D4699" s="90">
        <v>314.8</v>
      </c>
    </row>
    <row r="4700" spans="1:4">
      <c r="A4700" s="159" t="s">
        <v>453</v>
      </c>
      <c r="B4700" s="157" t="s">
        <v>3612</v>
      </c>
      <c r="C4700" s="91" t="s">
        <v>28</v>
      </c>
      <c r="D4700" s="90">
        <v>821.39</v>
      </c>
    </row>
    <row r="4701" spans="1:4">
      <c r="A4701" s="159" t="s">
        <v>454</v>
      </c>
      <c r="B4701" s="157" t="s">
        <v>3613</v>
      </c>
      <c r="C4701" s="91" t="s">
        <v>29</v>
      </c>
      <c r="D4701" s="90">
        <v>66.430000000000007</v>
      </c>
    </row>
    <row r="4702" spans="1:4">
      <c r="A4702" s="159" t="s">
        <v>455</v>
      </c>
      <c r="B4702" s="157" t="s">
        <v>3614</v>
      </c>
      <c r="C4702" s="91" t="s">
        <v>29</v>
      </c>
      <c r="D4702" s="90">
        <v>156.56</v>
      </c>
    </row>
    <row r="4703" spans="1:4">
      <c r="A4703" s="159" t="s">
        <v>456</v>
      </c>
      <c r="B4703" s="157" t="s">
        <v>3615</v>
      </c>
      <c r="C4703" s="91" t="s">
        <v>29</v>
      </c>
      <c r="D4703" s="90">
        <v>66.430000000000007</v>
      </c>
    </row>
    <row r="4704" spans="1:4">
      <c r="A4704" s="159" t="s">
        <v>457</v>
      </c>
      <c r="B4704" s="157" t="s">
        <v>3616</v>
      </c>
      <c r="C4704" s="91" t="s">
        <v>29</v>
      </c>
      <c r="D4704" s="90">
        <v>72.77</v>
      </c>
    </row>
    <row r="4705" spans="1:4">
      <c r="A4705" s="159" t="s">
        <v>458</v>
      </c>
      <c r="B4705" s="157" t="s">
        <v>3617</v>
      </c>
      <c r="C4705" s="91" t="s">
        <v>29</v>
      </c>
      <c r="D4705" s="90">
        <v>66.430000000000007</v>
      </c>
    </row>
    <row r="4706" spans="1:4">
      <c r="A4706" s="159" t="s">
        <v>459</v>
      </c>
      <c r="B4706" s="157" t="s">
        <v>3618</v>
      </c>
      <c r="C4706" s="91" t="s">
        <v>243</v>
      </c>
      <c r="D4706" s="90">
        <v>67.989999999999995</v>
      </c>
    </row>
    <row r="4707" spans="1:4">
      <c r="A4707" s="159" t="s">
        <v>460</v>
      </c>
      <c r="B4707" s="157" t="s">
        <v>3619</v>
      </c>
      <c r="C4707" s="91" t="s">
        <v>243</v>
      </c>
      <c r="D4707" s="90">
        <v>65.930000000000007</v>
      </c>
    </row>
    <row r="4708" spans="1:4">
      <c r="A4708" s="159" t="s">
        <v>461</v>
      </c>
      <c r="B4708" s="157" t="s">
        <v>3620</v>
      </c>
      <c r="C4708" s="91" t="s">
        <v>32</v>
      </c>
      <c r="D4708" s="90">
        <v>19.72</v>
      </c>
    </row>
    <row r="4709" spans="1:4">
      <c r="A4709" s="90">
        <v>83878</v>
      </c>
      <c r="B4709" s="157" t="s">
        <v>3621</v>
      </c>
      <c r="C4709" s="91" t="s">
        <v>243</v>
      </c>
      <c r="D4709" s="90">
        <v>38.880000000000003</v>
      </c>
    </row>
    <row r="4710" spans="1:4">
      <c r="A4710" s="90">
        <v>83879</v>
      </c>
      <c r="B4710" s="157" t="s">
        <v>3622</v>
      </c>
      <c r="C4710" s="91" t="s">
        <v>243</v>
      </c>
      <c r="D4710" s="90">
        <v>45.68</v>
      </c>
    </row>
    <row r="4711" spans="1:4">
      <c r="A4711" s="90">
        <v>73658</v>
      </c>
      <c r="B4711" s="157" t="s">
        <v>3623</v>
      </c>
      <c r="C4711" s="91" t="s">
        <v>243</v>
      </c>
      <c r="D4711" s="90">
        <v>457.12</v>
      </c>
    </row>
    <row r="4712" spans="1:4">
      <c r="A4712" s="90">
        <v>93350</v>
      </c>
      <c r="B4712" s="157" t="s">
        <v>3624</v>
      </c>
      <c r="C4712" s="91" t="s">
        <v>243</v>
      </c>
      <c r="D4712" s="90">
        <v>654.12</v>
      </c>
    </row>
    <row r="4713" spans="1:4">
      <c r="A4713" s="90">
        <v>93351</v>
      </c>
      <c r="B4713" s="157" t="s">
        <v>3625</v>
      </c>
      <c r="C4713" s="91" t="s">
        <v>243</v>
      </c>
      <c r="D4713" s="90">
        <v>533.28</v>
      </c>
    </row>
    <row r="4714" spans="1:4">
      <c r="A4714" s="90">
        <v>93352</v>
      </c>
      <c r="B4714" s="157" t="s">
        <v>3626</v>
      </c>
      <c r="C4714" s="91" t="s">
        <v>243</v>
      </c>
      <c r="D4714" s="90">
        <v>413.44</v>
      </c>
    </row>
    <row r="4715" spans="1:4">
      <c r="A4715" s="90">
        <v>93353</v>
      </c>
      <c r="B4715" s="157" t="s">
        <v>3627</v>
      </c>
      <c r="C4715" s="91" t="s">
        <v>243</v>
      </c>
      <c r="D4715" s="90">
        <v>296.45</v>
      </c>
    </row>
    <row r="4716" spans="1:4">
      <c r="A4716" s="90">
        <v>93354</v>
      </c>
      <c r="B4716" s="157" t="s">
        <v>3628</v>
      </c>
      <c r="C4716" s="91" t="s">
        <v>243</v>
      </c>
      <c r="D4716" s="90">
        <v>427.35</v>
      </c>
    </row>
    <row r="4717" spans="1:4">
      <c r="A4717" s="90">
        <v>93355</v>
      </c>
      <c r="B4717" s="157" t="s">
        <v>3629</v>
      </c>
      <c r="C4717" s="91" t="s">
        <v>243</v>
      </c>
      <c r="D4717" s="90">
        <v>354.54</v>
      </c>
    </row>
    <row r="4718" spans="1:4">
      <c r="A4718" s="90">
        <v>93356</v>
      </c>
      <c r="B4718" s="157" t="s">
        <v>3630</v>
      </c>
      <c r="C4718" s="91" t="s">
        <v>243</v>
      </c>
      <c r="D4718" s="90">
        <v>281.39</v>
      </c>
    </row>
    <row r="4719" spans="1:4">
      <c r="A4719" s="90">
        <v>93357</v>
      </c>
      <c r="B4719" s="157" t="s">
        <v>3631</v>
      </c>
      <c r="C4719" s="91" t="s">
        <v>243</v>
      </c>
      <c r="D4719" s="90">
        <v>209.75</v>
      </c>
    </row>
    <row r="4720" spans="1:4">
      <c r="A4720" s="90">
        <v>83335</v>
      </c>
      <c r="B4720" s="157" t="s">
        <v>3632</v>
      </c>
      <c r="C4720" s="91" t="s">
        <v>29</v>
      </c>
      <c r="D4720" s="90">
        <v>37.51</v>
      </c>
    </row>
    <row r="4721" spans="1:4">
      <c r="A4721" s="90">
        <v>88548</v>
      </c>
      <c r="B4721" s="157" t="s">
        <v>3633</v>
      </c>
      <c r="C4721" s="91" t="s">
        <v>29</v>
      </c>
      <c r="D4721" s="90">
        <v>20.87</v>
      </c>
    </row>
    <row r="4722" spans="1:4">
      <c r="A4722" s="159" t="s">
        <v>462</v>
      </c>
      <c r="B4722" s="157" t="s">
        <v>3634</v>
      </c>
      <c r="C4722" s="91" t="s">
        <v>28</v>
      </c>
      <c r="D4722" s="90">
        <v>0.32</v>
      </c>
    </row>
    <row r="4723" spans="1:4">
      <c r="A4723" s="159" t="s">
        <v>463</v>
      </c>
      <c r="B4723" s="157" t="s">
        <v>3635</v>
      </c>
      <c r="C4723" s="91" t="s">
        <v>29</v>
      </c>
      <c r="D4723" s="90">
        <v>2.96</v>
      </c>
    </row>
    <row r="4724" spans="1:4">
      <c r="A4724" s="159" t="s">
        <v>464</v>
      </c>
      <c r="B4724" s="157" t="s">
        <v>3636</v>
      </c>
      <c r="C4724" s="91" t="s">
        <v>28</v>
      </c>
      <c r="D4724" s="90">
        <v>0.2</v>
      </c>
    </row>
    <row r="4725" spans="1:4">
      <c r="A4725" s="159" t="s">
        <v>465</v>
      </c>
      <c r="B4725" s="157" t="s">
        <v>3637</v>
      </c>
      <c r="C4725" s="91" t="s">
        <v>29</v>
      </c>
      <c r="D4725" s="90">
        <v>4.54</v>
      </c>
    </row>
    <row r="4726" spans="1:4">
      <c r="A4726" s="159" t="s">
        <v>466</v>
      </c>
      <c r="B4726" s="157" t="s">
        <v>3638</v>
      </c>
      <c r="C4726" s="91" t="s">
        <v>29</v>
      </c>
      <c r="D4726" s="90">
        <v>1.45</v>
      </c>
    </row>
    <row r="4727" spans="1:4">
      <c r="A4727" s="159" t="s">
        <v>467</v>
      </c>
      <c r="B4727" s="157" t="s">
        <v>3639</v>
      </c>
      <c r="C4727" s="91" t="s">
        <v>29</v>
      </c>
      <c r="D4727" s="90">
        <v>2.81</v>
      </c>
    </row>
    <row r="4728" spans="1:4">
      <c r="A4728" s="159" t="s">
        <v>468</v>
      </c>
      <c r="B4728" s="157" t="s">
        <v>3640</v>
      </c>
      <c r="C4728" s="91" t="s">
        <v>29</v>
      </c>
      <c r="D4728" s="90">
        <v>1.43</v>
      </c>
    </row>
    <row r="4729" spans="1:4">
      <c r="A4729" s="90">
        <v>79472</v>
      </c>
      <c r="B4729" s="157" t="s">
        <v>3641</v>
      </c>
      <c r="C4729" s="91" t="s">
        <v>28</v>
      </c>
      <c r="D4729" s="90">
        <v>0.43</v>
      </c>
    </row>
    <row r="4730" spans="1:4">
      <c r="A4730" s="90">
        <v>79473</v>
      </c>
      <c r="B4730" s="157" t="s">
        <v>3642</v>
      </c>
      <c r="C4730" s="91" t="s">
        <v>29</v>
      </c>
      <c r="D4730" s="90">
        <v>5.16</v>
      </c>
    </row>
    <row r="4731" spans="1:4">
      <c r="A4731" s="90">
        <v>79480</v>
      </c>
      <c r="B4731" s="157" t="s">
        <v>3643</v>
      </c>
      <c r="C4731" s="91" t="s">
        <v>29</v>
      </c>
      <c r="D4731" s="90">
        <v>2.12</v>
      </c>
    </row>
    <row r="4732" spans="1:4">
      <c r="A4732" s="90">
        <v>83336</v>
      </c>
      <c r="B4732" s="157" t="s">
        <v>3644</v>
      </c>
      <c r="C4732" s="91" t="s">
        <v>29</v>
      </c>
      <c r="D4732" s="90">
        <v>3.93</v>
      </c>
    </row>
    <row r="4733" spans="1:4">
      <c r="A4733" s="90">
        <v>83338</v>
      </c>
      <c r="B4733" s="157" t="s">
        <v>3645</v>
      </c>
      <c r="C4733" s="91" t="s">
        <v>29</v>
      </c>
      <c r="D4733" s="90">
        <v>2.2000000000000002</v>
      </c>
    </row>
    <row r="4734" spans="1:4">
      <c r="A4734" s="90">
        <v>89885</v>
      </c>
      <c r="B4734" s="157" t="s">
        <v>3646</v>
      </c>
      <c r="C4734" s="91" t="s">
        <v>29</v>
      </c>
      <c r="D4734" s="90">
        <v>7.52</v>
      </c>
    </row>
    <row r="4735" spans="1:4">
      <c r="A4735" s="90">
        <v>89886</v>
      </c>
      <c r="B4735" s="157" t="s">
        <v>3647</v>
      </c>
      <c r="C4735" s="91" t="s">
        <v>29</v>
      </c>
      <c r="D4735" s="90">
        <v>7.55</v>
      </c>
    </row>
    <row r="4736" spans="1:4">
      <c r="A4736" s="90">
        <v>89887</v>
      </c>
      <c r="B4736" s="157" t="s">
        <v>3648</v>
      </c>
      <c r="C4736" s="91" t="s">
        <v>29</v>
      </c>
      <c r="D4736" s="90">
        <v>7.83</v>
      </c>
    </row>
    <row r="4737" spans="1:4">
      <c r="A4737" s="90">
        <v>89888</v>
      </c>
      <c r="B4737" s="157" t="s">
        <v>3649</v>
      </c>
      <c r="C4737" s="91" t="s">
        <v>29</v>
      </c>
      <c r="D4737" s="90">
        <v>7.75</v>
      </c>
    </row>
    <row r="4738" spans="1:4">
      <c r="A4738" s="90">
        <v>89889</v>
      </c>
      <c r="B4738" s="157" t="s">
        <v>3650</v>
      </c>
      <c r="C4738" s="91" t="s">
        <v>29</v>
      </c>
      <c r="D4738" s="90">
        <v>8.0399999999999991</v>
      </c>
    </row>
    <row r="4739" spans="1:4">
      <c r="A4739" s="90">
        <v>89890</v>
      </c>
      <c r="B4739" s="157" t="s">
        <v>3651</v>
      </c>
      <c r="C4739" s="91" t="s">
        <v>29</v>
      </c>
      <c r="D4739" s="90">
        <v>11.24</v>
      </c>
    </row>
    <row r="4740" spans="1:4">
      <c r="A4740" s="90">
        <v>89893</v>
      </c>
      <c r="B4740" s="157" t="s">
        <v>3652</v>
      </c>
      <c r="C4740" s="91" t="s">
        <v>29</v>
      </c>
      <c r="D4740" s="90">
        <v>13.86</v>
      </c>
    </row>
    <row r="4741" spans="1:4">
      <c r="A4741" s="90">
        <v>89894</v>
      </c>
      <c r="B4741" s="157" t="s">
        <v>3653</v>
      </c>
      <c r="C4741" s="91" t="s">
        <v>29</v>
      </c>
      <c r="D4741" s="90">
        <v>15.43</v>
      </c>
    </row>
    <row r="4742" spans="1:4">
      <c r="A4742" s="90">
        <v>89895</v>
      </c>
      <c r="B4742" s="157" t="s">
        <v>3654</v>
      </c>
      <c r="C4742" s="91" t="s">
        <v>29</v>
      </c>
      <c r="D4742" s="90">
        <v>18.79</v>
      </c>
    </row>
    <row r="4743" spans="1:4">
      <c r="A4743" s="90">
        <v>89903</v>
      </c>
      <c r="B4743" s="157" t="s">
        <v>3655</v>
      </c>
      <c r="C4743" s="91" t="s">
        <v>29</v>
      </c>
      <c r="D4743" s="90">
        <v>6.66</v>
      </c>
    </row>
    <row r="4744" spans="1:4">
      <c r="A4744" s="90">
        <v>89904</v>
      </c>
      <c r="B4744" s="157" t="s">
        <v>3656</v>
      </c>
      <c r="C4744" s="91" t="s">
        <v>29</v>
      </c>
      <c r="D4744" s="90">
        <v>6.69</v>
      </c>
    </row>
    <row r="4745" spans="1:4">
      <c r="A4745" s="90">
        <v>89905</v>
      </c>
      <c r="B4745" s="157" t="s">
        <v>3657</v>
      </c>
      <c r="C4745" s="91" t="s">
        <v>29</v>
      </c>
      <c r="D4745" s="90">
        <v>6.93</v>
      </c>
    </row>
    <row r="4746" spans="1:4">
      <c r="A4746" s="90">
        <v>89906</v>
      </c>
      <c r="B4746" s="157" t="s">
        <v>3658</v>
      </c>
      <c r="C4746" s="91" t="s">
        <v>29</v>
      </c>
      <c r="D4746" s="90">
        <v>6.84</v>
      </c>
    </row>
    <row r="4747" spans="1:4">
      <c r="A4747" s="90">
        <v>89907</v>
      </c>
      <c r="B4747" s="157" t="s">
        <v>3659</v>
      </c>
      <c r="C4747" s="91" t="s">
        <v>29</v>
      </c>
      <c r="D4747" s="90">
        <v>7.69</v>
      </c>
    </row>
    <row r="4748" spans="1:4">
      <c r="A4748" s="90">
        <v>89908</v>
      </c>
      <c r="B4748" s="157" t="s">
        <v>3660</v>
      </c>
      <c r="C4748" s="91" t="s">
        <v>29</v>
      </c>
      <c r="D4748" s="90">
        <v>10.56</v>
      </c>
    </row>
    <row r="4749" spans="1:4">
      <c r="A4749" s="90">
        <v>89911</v>
      </c>
      <c r="B4749" s="157" t="s">
        <v>3661</v>
      </c>
      <c r="C4749" s="91" t="s">
        <v>29</v>
      </c>
      <c r="D4749" s="90">
        <v>12.92</v>
      </c>
    </row>
    <row r="4750" spans="1:4">
      <c r="A4750" s="90">
        <v>89912</v>
      </c>
      <c r="B4750" s="157" t="s">
        <v>3662</v>
      </c>
      <c r="C4750" s="91" t="s">
        <v>29</v>
      </c>
      <c r="D4750" s="90">
        <v>13.79</v>
      </c>
    </row>
    <row r="4751" spans="1:4">
      <c r="A4751" s="90">
        <v>89913</v>
      </c>
      <c r="B4751" s="157" t="s">
        <v>3663</v>
      </c>
      <c r="C4751" s="91" t="s">
        <v>29</v>
      </c>
      <c r="D4751" s="90">
        <v>16.809999999999999</v>
      </c>
    </row>
    <row r="4752" spans="1:4">
      <c r="A4752" s="90">
        <v>89921</v>
      </c>
      <c r="B4752" s="157" t="s">
        <v>3664</v>
      </c>
      <c r="C4752" s="91" t="s">
        <v>29</v>
      </c>
      <c r="D4752" s="90">
        <v>6.16</v>
      </c>
    </row>
    <row r="4753" spans="1:4">
      <c r="A4753" s="90">
        <v>89922</v>
      </c>
      <c r="B4753" s="157" t="s">
        <v>3665</v>
      </c>
      <c r="C4753" s="91" t="s">
        <v>29</v>
      </c>
      <c r="D4753" s="90">
        <v>6.2</v>
      </c>
    </row>
    <row r="4754" spans="1:4">
      <c r="A4754" s="90">
        <v>89923</v>
      </c>
      <c r="B4754" s="157" t="s">
        <v>3666</v>
      </c>
      <c r="C4754" s="91" t="s">
        <v>29</v>
      </c>
      <c r="D4754" s="90">
        <v>6.47</v>
      </c>
    </row>
    <row r="4755" spans="1:4">
      <c r="A4755" s="90">
        <v>89924</v>
      </c>
      <c r="B4755" s="157" t="s">
        <v>3667</v>
      </c>
      <c r="C4755" s="91" t="s">
        <v>29</v>
      </c>
      <c r="D4755" s="90">
        <v>6.39</v>
      </c>
    </row>
    <row r="4756" spans="1:4">
      <c r="A4756" s="90">
        <v>89925</v>
      </c>
      <c r="B4756" s="157" t="s">
        <v>3668</v>
      </c>
      <c r="C4756" s="91" t="s">
        <v>29</v>
      </c>
      <c r="D4756" s="90">
        <v>6.68</v>
      </c>
    </row>
    <row r="4757" spans="1:4">
      <c r="A4757" s="90">
        <v>89926</v>
      </c>
      <c r="B4757" s="157" t="s">
        <v>3669</v>
      </c>
      <c r="C4757" s="91" t="s">
        <v>29</v>
      </c>
      <c r="D4757" s="90">
        <v>10.14</v>
      </c>
    </row>
    <row r="4758" spans="1:4">
      <c r="A4758" s="90">
        <v>89929</v>
      </c>
      <c r="B4758" s="157" t="s">
        <v>3670</v>
      </c>
      <c r="C4758" s="91" t="s">
        <v>29</v>
      </c>
      <c r="D4758" s="90">
        <v>13.03</v>
      </c>
    </row>
    <row r="4759" spans="1:4">
      <c r="A4759" s="90">
        <v>89930</v>
      </c>
      <c r="B4759" s="157" t="s">
        <v>3671</v>
      </c>
      <c r="C4759" s="91" t="s">
        <v>29</v>
      </c>
      <c r="D4759" s="90">
        <v>13.98</v>
      </c>
    </row>
    <row r="4760" spans="1:4">
      <c r="A4760" s="90">
        <v>89931</v>
      </c>
      <c r="B4760" s="157" t="s">
        <v>3672</v>
      </c>
      <c r="C4760" s="91" t="s">
        <v>29</v>
      </c>
      <c r="D4760" s="90">
        <v>17.62</v>
      </c>
    </row>
    <row r="4761" spans="1:4">
      <c r="A4761" s="90">
        <v>89939</v>
      </c>
      <c r="B4761" s="157" t="s">
        <v>3673</v>
      </c>
      <c r="C4761" s="91" t="s">
        <v>29</v>
      </c>
      <c r="D4761" s="90">
        <v>5.77</v>
      </c>
    </row>
    <row r="4762" spans="1:4">
      <c r="A4762" s="90">
        <v>89940</v>
      </c>
      <c r="B4762" s="157" t="s">
        <v>3674</v>
      </c>
      <c r="C4762" s="91" t="s">
        <v>29</v>
      </c>
      <c r="D4762" s="90">
        <v>5.79</v>
      </c>
    </row>
    <row r="4763" spans="1:4">
      <c r="A4763" s="90">
        <v>89941</v>
      </c>
      <c r="B4763" s="157" t="s">
        <v>3675</v>
      </c>
      <c r="C4763" s="91" t="s">
        <v>29</v>
      </c>
      <c r="D4763" s="90">
        <v>6.04</v>
      </c>
    </row>
    <row r="4764" spans="1:4">
      <c r="A4764" s="90">
        <v>89942</v>
      </c>
      <c r="B4764" s="157" t="s">
        <v>3676</v>
      </c>
      <c r="C4764" s="91" t="s">
        <v>29</v>
      </c>
      <c r="D4764" s="90">
        <v>5.97</v>
      </c>
    </row>
    <row r="4765" spans="1:4">
      <c r="A4765" s="90">
        <v>89943</v>
      </c>
      <c r="B4765" s="157" t="s">
        <v>3677</v>
      </c>
      <c r="C4765" s="91" t="s">
        <v>29</v>
      </c>
      <c r="D4765" s="90">
        <v>6.21</v>
      </c>
    </row>
    <row r="4766" spans="1:4">
      <c r="A4766" s="90">
        <v>89944</v>
      </c>
      <c r="B4766" s="157" t="s">
        <v>3678</v>
      </c>
      <c r="C4766" s="91" t="s">
        <v>29</v>
      </c>
      <c r="D4766" s="90">
        <v>9.31</v>
      </c>
    </row>
    <row r="4767" spans="1:4">
      <c r="A4767" s="90">
        <v>89947</v>
      </c>
      <c r="B4767" s="157" t="s">
        <v>3679</v>
      </c>
      <c r="C4767" s="91" t="s">
        <v>29</v>
      </c>
      <c r="D4767" s="90">
        <v>11.51</v>
      </c>
    </row>
    <row r="4768" spans="1:4">
      <c r="A4768" s="90">
        <v>89948</v>
      </c>
      <c r="B4768" s="157" t="s">
        <v>3680</v>
      </c>
      <c r="C4768" s="91" t="s">
        <v>29</v>
      </c>
      <c r="D4768" s="90">
        <v>12.76</v>
      </c>
    </row>
    <row r="4769" spans="1:4">
      <c r="A4769" s="90">
        <v>89949</v>
      </c>
      <c r="B4769" s="157" t="s">
        <v>3681</v>
      </c>
      <c r="C4769" s="91" t="s">
        <v>29</v>
      </c>
      <c r="D4769" s="90">
        <v>15.6</v>
      </c>
    </row>
    <row r="4770" spans="1:4">
      <c r="A4770" s="90">
        <v>96520</v>
      </c>
      <c r="B4770" s="157" t="s">
        <v>21810</v>
      </c>
      <c r="C4770" s="91" t="s">
        <v>29</v>
      </c>
      <c r="D4770" s="90">
        <v>67.73</v>
      </c>
    </row>
    <row r="4771" spans="1:4">
      <c r="A4771" s="90">
        <v>96521</v>
      </c>
      <c r="B4771" s="157" t="s">
        <v>21811</v>
      </c>
      <c r="C4771" s="91" t="s">
        <v>29</v>
      </c>
      <c r="D4771" s="90">
        <v>29.69</v>
      </c>
    </row>
    <row r="4772" spans="1:4">
      <c r="A4772" s="90">
        <v>96522</v>
      </c>
      <c r="B4772" s="157" t="s">
        <v>21812</v>
      </c>
      <c r="C4772" s="91" t="s">
        <v>29</v>
      </c>
      <c r="D4772" s="90">
        <v>98.4</v>
      </c>
    </row>
    <row r="4773" spans="1:4">
      <c r="A4773" s="90">
        <v>96523</v>
      </c>
      <c r="B4773" s="157" t="s">
        <v>21813</v>
      </c>
      <c r="C4773" s="91" t="s">
        <v>29</v>
      </c>
      <c r="D4773" s="90">
        <v>62.35</v>
      </c>
    </row>
    <row r="4774" spans="1:4">
      <c r="A4774" s="90">
        <v>96524</v>
      </c>
      <c r="B4774" s="157" t="s">
        <v>21814</v>
      </c>
      <c r="C4774" s="91" t="s">
        <v>29</v>
      </c>
      <c r="D4774" s="90">
        <v>125.65</v>
      </c>
    </row>
    <row r="4775" spans="1:4">
      <c r="A4775" s="90">
        <v>96525</v>
      </c>
      <c r="B4775" s="157" t="s">
        <v>21815</v>
      </c>
      <c r="C4775" s="91" t="s">
        <v>29</v>
      </c>
      <c r="D4775" s="90">
        <v>30.47</v>
      </c>
    </row>
    <row r="4776" spans="1:4">
      <c r="A4776" s="90">
        <v>96526</v>
      </c>
      <c r="B4776" s="157" t="s">
        <v>21816</v>
      </c>
      <c r="C4776" s="91" t="s">
        <v>29</v>
      </c>
      <c r="D4776" s="90">
        <v>199.17</v>
      </c>
    </row>
    <row r="4777" spans="1:4">
      <c r="A4777" s="90">
        <v>96527</v>
      </c>
      <c r="B4777" s="157" t="s">
        <v>21817</v>
      </c>
      <c r="C4777" s="91" t="s">
        <v>29</v>
      </c>
      <c r="D4777" s="90">
        <v>81.709999999999994</v>
      </c>
    </row>
    <row r="4778" spans="1:4">
      <c r="A4778" s="90">
        <v>96528</v>
      </c>
      <c r="B4778" s="157" t="s">
        <v>21818</v>
      </c>
      <c r="C4778" s="91" t="s">
        <v>28</v>
      </c>
      <c r="D4778" s="90">
        <v>121.78</v>
      </c>
    </row>
    <row r="4779" spans="1:4">
      <c r="A4779" s="90">
        <v>98116</v>
      </c>
      <c r="B4779" s="157" t="s">
        <v>23628</v>
      </c>
      <c r="C4779" s="91" t="s">
        <v>29</v>
      </c>
      <c r="D4779" s="90">
        <v>11.75</v>
      </c>
    </row>
    <row r="4780" spans="1:4">
      <c r="A4780" s="90">
        <v>98117</v>
      </c>
      <c r="B4780" s="157" t="s">
        <v>23629</v>
      </c>
      <c r="C4780" s="91" t="s">
        <v>29</v>
      </c>
      <c r="D4780" s="90">
        <v>11.01</v>
      </c>
    </row>
    <row r="4781" spans="1:4">
      <c r="A4781" s="90">
        <v>98118</v>
      </c>
      <c r="B4781" s="157" t="s">
        <v>23630</v>
      </c>
      <c r="C4781" s="91" t="s">
        <v>29</v>
      </c>
      <c r="D4781" s="90">
        <v>11.07</v>
      </c>
    </row>
    <row r="4782" spans="1:4">
      <c r="A4782" s="90">
        <v>98119</v>
      </c>
      <c r="B4782" s="157" t="s">
        <v>23631</v>
      </c>
      <c r="C4782" s="91" t="s">
        <v>29</v>
      </c>
      <c r="D4782" s="90">
        <v>9.76</v>
      </c>
    </row>
    <row r="4783" spans="1:4">
      <c r="A4783" s="90">
        <v>72915</v>
      </c>
      <c r="B4783" s="157" t="s">
        <v>3682</v>
      </c>
      <c r="C4783" s="91" t="s">
        <v>29</v>
      </c>
      <c r="D4783" s="90">
        <v>9.51</v>
      </c>
    </row>
    <row r="4784" spans="1:4">
      <c r="A4784" s="90">
        <v>72917</v>
      </c>
      <c r="B4784" s="157" t="s">
        <v>3683</v>
      </c>
      <c r="C4784" s="91" t="s">
        <v>29</v>
      </c>
      <c r="D4784" s="90">
        <v>10.87</v>
      </c>
    </row>
    <row r="4785" spans="1:4">
      <c r="A4785" s="90">
        <v>72918</v>
      </c>
      <c r="B4785" s="157" t="s">
        <v>3684</v>
      </c>
      <c r="C4785" s="91" t="s">
        <v>29</v>
      </c>
      <c r="D4785" s="90">
        <v>12.69</v>
      </c>
    </row>
    <row r="4786" spans="1:4">
      <c r="A4786" s="159" t="s">
        <v>469</v>
      </c>
      <c r="B4786" s="157" t="s">
        <v>3685</v>
      </c>
      <c r="C4786" s="91" t="s">
        <v>29</v>
      </c>
      <c r="D4786" s="90">
        <v>132.69999999999999</v>
      </c>
    </row>
    <row r="4787" spans="1:4">
      <c r="A4787" s="159" t="s">
        <v>470</v>
      </c>
      <c r="B4787" s="157" t="s">
        <v>3686</v>
      </c>
      <c r="C4787" s="91" t="s">
        <v>29</v>
      </c>
      <c r="D4787" s="90">
        <v>199.05</v>
      </c>
    </row>
    <row r="4788" spans="1:4">
      <c r="A4788" s="90">
        <v>83343</v>
      </c>
      <c r="B4788" s="157" t="s">
        <v>3687</v>
      </c>
      <c r="C4788" s="91" t="s">
        <v>29</v>
      </c>
      <c r="D4788" s="90">
        <v>12.34</v>
      </c>
    </row>
    <row r="4789" spans="1:4">
      <c r="A4789" s="90">
        <v>90082</v>
      </c>
      <c r="B4789" s="157" t="s">
        <v>23632</v>
      </c>
      <c r="C4789" s="91" t="s">
        <v>29</v>
      </c>
      <c r="D4789" s="90">
        <v>7.42</v>
      </c>
    </row>
    <row r="4790" spans="1:4">
      <c r="A4790" s="90">
        <v>90084</v>
      </c>
      <c r="B4790" s="157" t="s">
        <v>3688</v>
      </c>
      <c r="C4790" s="91" t="s">
        <v>29</v>
      </c>
      <c r="D4790" s="90">
        <v>7.21</v>
      </c>
    </row>
    <row r="4791" spans="1:4">
      <c r="A4791" s="90">
        <v>90085</v>
      </c>
      <c r="B4791" s="157" t="s">
        <v>3689</v>
      </c>
      <c r="C4791" s="91" t="s">
        <v>29</v>
      </c>
      <c r="D4791" s="90">
        <v>6.78</v>
      </c>
    </row>
    <row r="4792" spans="1:4">
      <c r="A4792" s="90">
        <v>90086</v>
      </c>
      <c r="B4792" s="157" t="s">
        <v>3690</v>
      </c>
      <c r="C4792" s="91" t="s">
        <v>29</v>
      </c>
      <c r="D4792" s="90">
        <v>6.87</v>
      </c>
    </row>
    <row r="4793" spans="1:4">
      <c r="A4793" s="90">
        <v>90087</v>
      </c>
      <c r="B4793" s="157" t="s">
        <v>3691</v>
      </c>
      <c r="C4793" s="91" t="s">
        <v>29</v>
      </c>
      <c r="D4793" s="90">
        <v>6</v>
      </c>
    </row>
    <row r="4794" spans="1:4">
      <c r="A4794" s="90">
        <v>90088</v>
      </c>
      <c r="B4794" s="157" t="s">
        <v>3692</v>
      </c>
      <c r="C4794" s="91" t="s">
        <v>29</v>
      </c>
      <c r="D4794" s="90">
        <v>6.12</v>
      </c>
    </row>
    <row r="4795" spans="1:4">
      <c r="A4795" s="90">
        <v>90090</v>
      </c>
      <c r="B4795" s="157" t="s">
        <v>3693</v>
      </c>
      <c r="C4795" s="91" t="s">
        <v>29</v>
      </c>
      <c r="D4795" s="90">
        <v>5.87</v>
      </c>
    </row>
    <row r="4796" spans="1:4">
      <c r="A4796" s="90">
        <v>90091</v>
      </c>
      <c r="B4796" s="157" t="s">
        <v>23633</v>
      </c>
      <c r="C4796" s="91" t="s">
        <v>29</v>
      </c>
      <c r="D4796" s="90">
        <v>4.43</v>
      </c>
    </row>
    <row r="4797" spans="1:4">
      <c r="A4797" s="90">
        <v>90092</v>
      </c>
      <c r="B4797" s="157" t="s">
        <v>3694</v>
      </c>
      <c r="C4797" s="91" t="s">
        <v>29</v>
      </c>
      <c r="D4797" s="90">
        <v>4.3</v>
      </c>
    </row>
    <row r="4798" spans="1:4">
      <c r="A4798" s="90">
        <v>90093</v>
      </c>
      <c r="B4798" s="157" t="s">
        <v>3695</v>
      </c>
      <c r="C4798" s="91" t="s">
        <v>29</v>
      </c>
      <c r="D4798" s="90">
        <v>4.04</v>
      </c>
    </row>
    <row r="4799" spans="1:4">
      <c r="A4799" s="90">
        <v>90094</v>
      </c>
      <c r="B4799" s="157" t="s">
        <v>3696</v>
      </c>
      <c r="C4799" s="91" t="s">
        <v>29</v>
      </c>
      <c r="D4799" s="90">
        <v>4.08</v>
      </c>
    </row>
    <row r="4800" spans="1:4">
      <c r="A4800" s="90">
        <v>90095</v>
      </c>
      <c r="B4800" s="157" t="s">
        <v>3697</v>
      </c>
      <c r="C4800" s="91" t="s">
        <v>29</v>
      </c>
      <c r="D4800" s="90">
        <v>3.58</v>
      </c>
    </row>
    <row r="4801" spans="1:4">
      <c r="A4801" s="90">
        <v>90096</v>
      </c>
      <c r="B4801" s="157" t="s">
        <v>3698</v>
      </c>
      <c r="C4801" s="91" t="s">
        <v>29</v>
      </c>
      <c r="D4801" s="90">
        <v>3.66</v>
      </c>
    </row>
    <row r="4802" spans="1:4">
      <c r="A4802" s="90">
        <v>90098</v>
      </c>
      <c r="B4802" s="157" t="s">
        <v>3699</v>
      </c>
      <c r="C4802" s="91" t="s">
        <v>29</v>
      </c>
      <c r="D4802" s="90">
        <v>3.5</v>
      </c>
    </row>
    <row r="4803" spans="1:4">
      <c r="A4803" s="90">
        <v>90099</v>
      </c>
      <c r="B4803" s="157" t="s">
        <v>3700</v>
      </c>
      <c r="C4803" s="91" t="s">
        <v>29</v>
      </c>
      <c r="D4803" s="90">
        <v>10.19</v>
      </c>
    </row>
    <row r="4804" spans="1:4">
      <c r="A4804" s="90">
        <v>90100</v>
      </c>
      <c r="B4804" s="157" t="s">
        <v>3701</v>
      </c>
      <c r="C4804" s="91" t="s">
        <v>29</v>
      </c>
      <c r="D4804" s="90">
        <v>8.66</v>
      </c>
    </row>
    <row r="4805" spans="1:4">
      <c r="A4805" s="90">
        <v>90101</v>
      </c>
      <c r="B4805" s="157" t="s">
        <v>3702</v>
      </c>
      <c r="C4805" s="91" t="s">
        <v>29</v>
      </c>
      <c r="D4805" s="90">
        <v>8.5500000000000007</v>
      </c>
    </row>
    <row r="4806" spans="1:4">
      <c r="A4806" s="90">
        <v>90102</v>
      </c>
      <c r="B4806" s="157" t="s">
        <v>3703</v>
      </c>
      <c r="C4806" s="91" t="s">
        <v>29</v>
      </c>
      <c r="D4806" s="90">
        <v>7.78</v>
      </c>
    </row>
    <row r="4807" spans="1:4">
      <c r="A4807" s="90">
        <v>90105</v>
      </c>
      <c r="B4807" s="157" t="s">
        <v>3704</v>
      </c>
      <c r="C4807" s="91" t="s">
        <v>29</v>
      </c>
      <c r="D4807" s="90">
        <v>6.09</v>
      </c>
    </row>
    <row r="4808" spans="1:4">
      <c r="A4808" s="90">
        <v>90106</v>
      </c>
      <c r="B4808" s="157" t="s">
        <v>109</v>
      </c>
      <c r="C4808" s="91" t="s">
        <v>29</v>
      </c>
      <c r="D4808" s="90">
        <v>5.17</v>
      </c>
    </row>
    <row r="4809" spans="1:4">
      <c r="A4809" s="90">
        <v>90107</v>
      </c>
      <c r="B4809" s="157" t="s">
        <v>23634</v>
      </c>
      <c r="C4809" s="91" t="s">
        <v>29</v>
      </c>
      <c r="D4809" s="90">
        <v>5.0999999999999996</v>
      </c>
    </row>
    <row r="4810" spans="1:4">
      <c r="A4810" s="90">
        <v>90108</v>
      </c>
      <c r="B4810" s="157" t="s">
        <v>3705</v>
      </c>
      <c r="C4810" s="91" t="s">
        <v>29</v>
      </c>
      <c r="D4810" s="90">
        <v>4.6399999999999997</v>
      </c>
    </row>
    <row r="4811" spans="1:4">
      <c r="A4811" s="90">
        <v>93358</v>
      </c>
      <c r="B4811" s="157" t="s">
        <v>23635</v>
      </c>
      <c r="C4811" s="91" t="s">
        <v>29</v>
      </c>
      <c r="D4811" s="90">
        <v>52.49</v>
      </c>
    </row>
    <row r="4812" spans="1:4">
      <c r="A4812" s="90">
        <v>79482</v>
      </c>
      <c r="B4812" s="157" t="s">
        <v>3706</v>
      </c>
      <c r="C4812" s="91" t="s">
        <v>29</v>
      </c>
      <c r="D4812" s="90">
        <v>70.5</v>
      </c>
    </row>
    <row r="4813" spans="1:4">
      <c r="A4813" s="90">
        <v>94304</v>
      </c>
      <c r="B4813" s="157" t="s">
        <v>3707</v>
      </c>
      <c r="C4813" s="91" t="s">
        <v>29</v>
      </c>
      <c r="D4813" s="90">
        <v>24.09</v>
      </c>
    </row>
    <row r="4814" spans="1:4">
      <c r="A4814" s="90">
        <v>94305</v>
      </c>
      <c r="B4814" s="157" t="s">
        <v>3708</v>
      </c>
      <c r="C4814" s="91" t="s">
        <v>29</v>
      </c>
      <c r="D4814" s="90">
        <v>21.52</v>
      </c>
    </row>
    <row r="4815" spans="1:4">
      <c r="A4815" s="90">
        <v>94306</v>
      </c>
      <c r="B4815" s="157" t="s">
        <v>3709</v>
      </c>
      <c r="C4815" s="91" t="s">
        <v>29</v>
      </c>
      <c r="D4815" s="90">
        <v>18.239999999999998</v>
      </c>
    </row>
    <row r="4816" spans="1:4">
      <c r="A4816" s="90">
        <v>94307</v>
      </c>
      <c r="B4816" s="157" t="s">
        <v>3710</v>
      </c>
      <c r="C4816" s="91" t="s">
        <v>29</v>
      </c>
      <c r="D4816" s="90">
        <v>18.98</v>
      </c>
    </row>
    <row r="4817" spans="1:4">
      <c r="A4817" s="90">
        <v>94308</v>
      </c>
      <c r="B4817" s="157" t="s">
        <v>3711</v>
      </c>
      <c r="C4817" s="91" t="s">
        <v>29</v>
      </c>
      <c r="D4817" s="90">
        <v>17.010000000000002</v>
      </c>
    </row>
    <row r="4818" spans="1:4">
      <c r="A4818" s="90">
        <v>94309</v>
      </c>
      <c r="B4818" s="157" t="s">
        <v>3712</v>
      </c>
      <c r="C4818" s="91" t="s">
        <v>29</v>
      </c>
      <c r="D4818" s="90">
        <v>17.91</v>
      </c>
    </row>
    <row r="4819" spans="1:4">
      <c r="A4819" s="90">
        <v>94310</v>
      </c>
      <c r="B4819" s="157" t="s">
        <v>3713</v>
      </c>
      <c r="C4819" s="91" t="s">
        <v>29</v>
      </c>
      <c r="D4819" s="90">
        <v>16.399999999999999</v>
      </c>
    </row>
    <row r="4820" spans="1:4">
      <c r="A4820" s="90">
        <v>94315</v>
      </c>
      <c r="B4820" s="157" t="s">
        <v>3714</v>
      </c>
      <c r="C4820" s="91" t="s">
        <v>29</v>
      </c>
      <c r="D4820" s="90">
        <v>30.25</v>
      </c>
    </row>
    <row r="4821" spans="1:4">
      <c r="A4821" s="90">
        <v>94316</v>
      </c>
      <c r="B4821" s="157" t="s">
        <v>3715</v>
      </c>
      <c r="C4821" s="91" t="s">
        <v>29</v>
      </c>
      <c r="D4821" s="90">
        <v>24</v>
      </c>
    </row>
    <row r="4822" spans="1:4">
      <c r="A4822" s="90">
        <v>94317</v>
      </c>
      <c r="B4822" s="157" t="s">
        <v>3716</v>
      </c>
      <c r="C4822" s="91" t="s">
        <v>29</v>
      </c>
      <c r="D4822" s="90">
        <v>21.23</v>
      </c>
    </row>
    <row r="4823" spans="1:4">
      <c r="A4823" s="90">
        <v>94318</v>
      </c>
      <c r="B4823" s="157" t="s">
        <v>3717</v>
      </c>
      <c r="C4823" s="91" t="s">
        <v>29</v>
      </c>
      <c r="D4823" s="90">
        <v>17.670000000000002</v>
      </c>
    </row>
    <row r="4824" spans="1:4">
      <c r="A4824" s="90">
        <v>94319</v>
      </c>
      <c r="B4824" s="157" t="s">
        <v>3718</v>
      </c>
      <c r="C4824" s="91" t="s">
        <v>29</v>
      </c>
      <c r="D4824" s="90">
        <v>32.31</v>
      </c>
    </row>
    <row r="4825" spans="1:4">
      <c r="A4825" s="90">
        <v>94327</v>
      </c>
      <c r="B4825" s="157" t="s">
        <v>3719</v>
      </c>
      <c r="C4825" s="91" t="s">
        <v>29</v>
      </c>
      <c r="D4825" s="90">
        <v>74.569999999999993</v>
      </c>
    </row>
    <row r="4826" spans="1:4">
      <c r="A4826" s="90">
        <v>94328</v>
      </c>
      <c r="B4826" s="157" t="s">
        <v>3720</v>
      </c>
      <c r="C4826" s="91" t="s">
        <v>29</v>
      </c>
      <c r="D4826" s="90">
        <v>72</v>
      </c>
    </row>
    <row r="4827" spans="1:4">
      <c r="A4827" s="90">
        <v>94329</v>
      </c>
      <c r="B4827" s="157" t="s">
        <v>3721</v>
      </c>
      <c r="C4827" s="91" t="s">
        <v>29</v>
      </c>
      <c r="D4827" s="90">
        <v>68.72</v>
      </c>
    </row>
    <row r="4828" spans="1:4">
      <c r="A4828" s="90">
        <v>94330</v>
      </c>
      <c r="B4828" s="157" t="s">
        <v>3722</v>
      </c>
      <c r="C4828" s="91" t="s">
        <v>29</v>
      </c>
      <c r="D4828" s="90">
        <v>69.459999999999994</v>
      </c>
    </row>
    <row r="4829" spans="1:4">
      <c r="A4829" s="90">
        <v>94331</v>
      </c>
      <c r="B4829" s="157" t="s">
        <v>3723</v>
      </c>
      <c r="C4829" s="91" t="s">
        <v>29</v>
      </c>
      <c r="D4829" s="90">
        <v>67.489999999999995</v>
      </c>
    </row>
    <row r="4830" spans="1:4">
      <c r="A4830" s="90">
        <v>94332</v>
      </c>
      <c r="B4830" s="157" t="s">
        <v>3724</v>
      </c>
      <c r="C4830" s="91" t="s">
        <v>29</v>
      </c>
      <c r="D4830" s="90">
        <v>68.39</v>
      </c>
    </row>
    <row r="4831" spans="1:4">
      <c r="A4831" s="90">
        <v>94333</v>
      </c>
      <c r="B4831" s="157" t="s">
        <v>3725</v>
      </c>
      <c r="C4831" s="91" t="s">
        <v>29</v>
      </c>
      <c r="D4831" s="90">
        <v>66.88</v>
      </c>
    </row>
    <row r="4832" spans="1:4">
      <c r="A4832" s="90">
        <v>94338</v>
      </c>
      <c r="B4832" s="157" t="s">
        <v>3726</v>
      </c>
      <c r="C4832" s="91" t="s">
        <v>29</v>
      </c>
      <c r="D4832" s="90">
        <v>80.73</v>
      </c>
    </row>
    <row r="4833" spans="1:4">
      <c r="A4833" s="90">
        <v>94339</v>
      </c>
      <c r="B4833" s="157" t="s">
        <v>3727</v>
      </c>
      <c r="C4833" s="91" t="s">
        <v>29</v>
      </c>
      <c r="D4833" s="90">
        <v>74.48</v>
      </c>
    </row>
    <row r="4834" spans="1:4">
      <c r="A4834" s="90">
        <v>94340</v>
      </c>
      <c r="B4834" s="157" t="s">
        <v>3728</v>
      </c>
      <c r="C4834" s="91" t="s">
        <v>29</v>
      </c>
      <c r="D4834" s="90">
        <v>71.709999999999994</v>
      </c>
    </row>
    <row r="4835" spans="1:4">
      <c r="A4835" s="90">
        <v>94341</v>
      </c>
      <c r="B4835" s="157" t="s">
        <v>3729</v>
      </c>
      <c r="C4835" s="91" t="s">
        <v>29</v>
      </c>
      <c r="D4835" s="90">
        <v>68.150000000000006</v>
      </c>
    </row>
    <row r="4836" spans="1:4">
      <c r="A4836" s="90">
        <v>94342</v>
      </c>
      <c r="B4836" s="157" t="s">
        <v>3730</v>
      </c>
      <c r="C4836" s="91" t="s">
        <v>29</v>
      </c>
      <c r="D4836" s="90">
        <v>82.79</v>
      </c>
    </row>
    <row r="4837" spans="1:4">
      <c r="A4837" s="90">
        <v>96385</v>
      </c>
      <c r="B4837" s="157" t="s">
        <v>23636</v>
      </c>
      <c r="C4837" s="91" t="s">
        <v>29</v>
      </c>
      <c r="D4837" s="90">
        <v>5.08</v>
      </c>
    </row>
    <row r="4838" spans="1:4">
      <c r="A4838" s="90">
        <v>96386</v>
      </c>
      <c r="B4838" s="157" t="s">
        <v>23637</v>
      </c>
      <c r="C4838" s="91" t="s">
        <v>29</v>
      </c>
      <c r="D4838" s="90">
        <v>4.88</v>
      </c>
    </row>
    <row r="4839" spans="1:4">
      <c r="A4839" s="90">
        <v>83346</v>
      </c>
      <c r="B4839" s="157" t="s">
        <v>3731</v>
      </c>
      <c r="C4839" s="91" t="s">
        <v>29</v>
      </c>
      <c r="D4839" s="90">
        <v>0.9</v>
      </c>
    </row>
    <row r="4840" spans="1:4">
      <c r="A4840" s="90">
        <v>93360</v>
      </c>
      <c r="B4840" s="157" t="s">
        <v>23638</v>
      </c>
      <c r="C4840" s="91" t="s">
        <v>29</v>
      </c>
      <c r="D4840" s="90">
        <v>14.03</v>
      </c>
    </row>
    <row r="4841" spans="1:4">
      <c r="A4841" s="90">
        <v>93361</v>
      </c>
      <c r="B4841" s="157" t="s">
        <v>23639</v>
      </c>
      <c r="C4841" s="91" t="s">
        <v>29</v>
      </c>
      <c r="D4841" s="90">
        <v>11.54</v>
      </c>
    </row>
    <row r="4842" spans="1:4">
      <c r="A4842" s="90">
        <v>93362</v>
      </c>
      <c r="B4842" s="157" t="s">
        <v>23640</v>
      </c>
      <c r="C4842" s="91" t="s">
        <v>29</v>
      </c>
      <c r="D4842" s="90">
        <v>8.19</v>
      </c>
    </row>
    <row r="4843" spans="1:4">
      <c r="A4843" s="90">
        <v>93363</v>
      </c>
      <c r="B4843" s="157" t="s">
        <v>23641</v>
      </c>
      <c r="C4843" s="91" t="s">
        <v>29</v>
      </c>
      <c r="D4843" s="90">
        <v>8.93</v>
      </c>
    </row>
    <row r="4844" spans="1:4">
      <c r="A4844" s="90">
        <v>93364</v>
      </c>
      <c r="B4844" s="157" t="s">
        <v>3732</v>
      </c>
      <c r="C4844" s="91" t="s">
        <v>29</v>
      </c>
      <c r="D4844" s="90">
        <v>6.95</v>
      </c>
    </row>
    <row r="4845" spans="1:4">
      <c r="A4845" s="90">
        <v>93365</v>
      </c>
      <c r="B4845" s="157" t="s">
        <v>23642</v>
      </c>
      <c r="C4845" s="91" t="s">
        <v>29</v>
      </c>
      <c r="D4845" s="90">
        <v>7.79</v>
      </c>
    </row>
    <row r="4846" spans="1:4">
      <c r="A4846" s="90">
        <v>93366</v>
      </c>
      <c r="B4846" s="157" t="s">
        <v>23643</v>
      </c>
      <c r="C4846" s="91" t="s">
        <v>29</v>
      </c>
      <c r="D4846" s="90">
        <v>6.36</v>
      </c>
    </row>
    <row r="4847" spans="1:4">
      <c r="A4847" s="90">
        <v>93367</v>
      </c>
      <c r="B4847" s="157" t="s">
        <v>23644</v>
      </c>
      <c r="C4847" s="91" t="s">
        <v>29</v>
      </c>
      <c r="D4847" s="90">
        <v>13.14</v>
      </c>
    </row>
    <row r="4848" spans="1:4">
      <c r="A4848" s="90">
        <v>93368</v>
      </c>
      <c r="B4848" s="157" t="s">
        <v>23645</v>
      </c>
      <c r="C4848" s="91" t="s">
        <v>29</v>
      </c>
      <c r="D4848" s="90">
        <v>10.59</v>
      </c>
    </row>
    <row r="4849" spans="1:4">
      <c r="A4849" s="90">
        <v>93369</v>
      </c>
      <c r="B4849" s="157" t="s">
        <v>3733</v>
      </c>
      <c r="C4849" s="91" t="s">
        <v>29</v>
      </c>
      <c r="D4849" s="90">
        <v>7.31</v>
      </c>
    </row>
    <row r="4850" spans="1:4">
      <c r="A4850" s="90">
        <v>93370</v>
      </c>
      <c r="B4850" s="157" t="s">
        <v>23646</v>
      </c>
      <c r="C4850" s="91" t="s">
        <v>29</v>
      </c>
      <c r="D4850" s="90">
        <v>8.0500000000000007</v>
      </c>
    </row>
    <row r="4851" spans="1:4">
      <c r="A4851" s="90">
        <v>93371</v>
      </c>
      <c r="B4851" s="157" t="s">
        <v>3734</v>
      </c>
      <c r="C4851" s="91" t="s">
        <v>29</v>
      </c>
      <c r="D4851" s="90">
        <v>6.08</v>
      </c>
    </row>
    <row r="4852" spans="1:4">
      <c r="A4852" s="90">
        <v>93372</v>
      </c>
      <c r="B4852" s="157" t="s">
        <v>23647</v>
      </c>
      <c r="C4852" s="91" t="s">
        <v>29</v>
      </c>
      <c r="D4852" s="90">
        <v>6.98</v>
      </c>
    </row>
    <row r="4853" spans="1:4">
      <c r="A4853" s="90">
        <v>93373</v>
      </c>
      <c r="B4853" s="157" t="s">
        <v>3735</v>
      </c>
      <c r="C4853" s="91" t="s">
        <v>29</v>
      </c>
      <c r="D4853" s="90">
        <v>5.49</v>
      </c>
    </row>
    <row r="4854" spans="1:4">
      <c r="A4854" s="90">
        <v>93374</v>
      </c>
      <c r="B4854" s="157" t="s">
        <v>3736</v>
      </c>
      <c r="C4854" s="91" t="s">
        <v>29</v>
      </c>
      <c r="D4854" s="90">
        <v>17.489999999999998</v>
      </c>
    </row>
    <row r="4855" spans="1:4">
      <c r="A4855" s="90">
        <v>93375</v>
      </c>
      <c r="B4855" s="157" t="s">
        <v>23648</v>
      </c>
      <c r="C4855" s="91" t="s">
        <v>29</v>
      </c>
      <c r="D4855" s="90">
        <v>13.44</v>
      </c>
    </row>
    <row r="4856" spans="1:4">
      <c r="A4856" s="90">
        <v>93376</v>
      </c>
      <c r="B4856" s="157" t="s">
        <v>23649</v>
      </c>
      <c r="C4856" s="91" t="s">
        <v>29</v>
      </c>
      <c r="D4856" s="90">
        <v>10.93</v>
      </c>
    </row>
    <row r="4857" spans="1:4">
      <c r="A4857" s="90">
        <v>93377</v>
      </c>
      <c r="B4857" s="157" t="s">
        <v>3737</v>
      </c>
      <c r="C4857" s="91" t="s">
        <v>29</v>
      </c>
      <c r="D4857" s="90">
        <v>7.19</v>
      </c>
    </row>
    <row r="4858" spans="1:4">
      <c r="A4858" s="90">
        <v>93378</v>
      </c>
      <c r="B4858" s="157" t="s">
        <v>23650</v>
      </c>
      <c r="C4858" s="91" t="s">
        <v>29</v>
      </c>
      <c r="D4858" s="90">
        <v>16.39</v>
      </c>
    </row>
    <row r="4859" spans="1:4">
      <c r="A4859" s="90">
        <v>93379</v>
      </c>
      <c r="B4859" s="157" t="s">
        <v>23651</v>
      </c>
      <c r="C4859" s="91" t="s">
        <v>29</v>
      </c>
      <c r="D4859" s="90">
        <v>12.61</v>
      </c>
    </row>
    <row r="4860" spans="1:4">
      <c r="A4860" s="90">
        <v>93380</v>
      </c>
      <c r="B4860" s="157" t="s">
        <v>23652</v>
      </c>
      <c r="C4860" s="91" t="s">
        <v>29</v>
      </c>
      <c r="D4860" s="90">
        <v>10.29</v>
      </c>
    </row>
    <row r="4861" spans="1:4">
      <c r="A4861" s="90">
        <v>93381</v>
      </c>
      <c r="B4861" s="157" t="s">
        <v>3738</v>
      </c>
      <c r="C4861" s="91" t="s">
        <v>29</v>
      </c>
      <c r="D4861" s="90">
        <v>6.74</v>
      </c>
    </row>
    <row r="4862" spans="1:4">
      <c r="A4862" s="90">
        <v>93382</v>
      </c>
      <c r="B4862" s="157" t="s">
        <v>3739</v>
      </c>
      <c r="C4862" s="91" t="s">
        <v>29</v>
      </c>
      <c r="D4862" s="90">
        <v>21.38</v>
      </c>
    </row>
    <row r="4863" spans="1:4">
      <c r="A4863" s="90">
        <v>96995</v>
      </c>
      <c r="B4863" s="157" t="s">
        <v>23653</v>
      </c>
      <c r="C4863" s="91" t="s">
        <v>29</v>
      </c>
      <c r="D4863" s="90">
        <v>31.82</v>
      </c>
    </row>
    <row r="4864" spans="1:4">
      <c r="A4864" s="90">
        <v>72838</v>
      </c>
      <c r="B4864" s="157" t="s">
        <v>3740</v>
      </c>
      <c r="C4864" s="91" t="s">
        <v>3741</v>
      </c>
      <c r="D4864" s="90">
        <v>0.88</v>
      </c>
    </row>
    <row r="4865" spans="1:4">
      <c r="A4865" s="90">
        <v>72839</v>
      </c>
      <c r="B4865" s="157" t="s">
        <v>3742</v>
      </c>
      <c r="C4865" s="91" t="s">
        <v>3741</v>
      </c>
      <c r="D4865" s="90">
        <v>0.71</v>
      </c>
    </row>
    <row r="4866" spans="1:4">
      <c r="A4866" s="90">
        <v>72840</v>
      </c>
      <c r="B4866" s="157" t="s">
        <v>3743</v>
      </c>
      <c r="C4866" s="91" t="s">
        <v>3741</v>
      </c>
      <c r="D4866" s="90">
        <v>0.59</v>
      </c>
    </row>
    <row r="4867" spans="1:4">
      <c r="A4867" s="90">
        <v>72844</v>
      </c>
      <c r="B4867" s="157" t="s">
        <v>3744</v>
      </c>
      <c r="C4867" s="91" t="s">
        <v>3745</v>
      </c>
      <c r="D4867" s="90">
        <v>0.77</v>
      </c>
    </row>
    <row r="4868" spans="1:4">
      <c r="A4868" s="90">
        <v>72845</v>
      </c>
      <c r="B4868" s="157" t="s">
        <v>3746</v>
      </c>
      <c r="C4868" s="91" t="s">
        <v>3745</v>
      </c>
      <c r="D4868" s="90">
        <v>4.6399999999999997</v>
      </c>
    </row>
    <row r="4869" spans="1:4">
      <c r="A4869" s="90">
        <v>72846</v>
      </c>
      <c r="B4869" s="157" t="s">
        <v>3747</v>
      </c>
      <c r="C4869" s="91" t="s">
        <v>3745</v>
      </c>
      <c r="D4869" s="90">
        <v>3.83</v>
      </c>
    </row>
    <row r="4870" spans="1:4">
      <c r="A4870" s="90">
        <v>72847</v>
      </c>
      <c r="B4870" s="157" t="s">
        <v>3748</v>
      </c>
      <c r="C4870" s="91" t="s">
        <v>3745</v>
      </c>
      <c r="D4870" s="90">
        <v>8.25</v>
      </c>
    </row>
    <row r="4871" spans="1:4">
      <c r="A4871" s="90">
        <v>72848</v>
      </c>
      <c r="B4871" s="157" t="s">
        <v>3749</v>
      </c>
      <c r="C4871" s="91" t="s">
        <v>3745</v>
      </c>
      <c r="D4871" s="90">
        <v>2.06</v>
      </c>
    </row>
    <row r="4872" spans="1:4">
      <c r="A4872" s="90">
        <v>72849</v>
      </c>
      <c r="B4872" s="157" t="s">
        <v>3750</v>
      </c>
      <c r="C4872" s="91" t="s">
        <v>3745</v>
      </c>
      <c r="D4872" s="90">
        <v>2.64</v>
      </c>
    </row>
    <row r="4873" spans="1:4">
      <c r="A4873" s="90">
        <v>72850</v>
      </c>
      <c r="B4873" s="157" t="s">
        <v>3751</v>
      </c>
      <c r="C4873" s="91" t="s">
        <v>3745</v>
      </c>
      <c r="D4873" s="90">
        <v>11.15</v>
      </c>
    </row>
    <row r="4874" spans="1:4">
      <c r="A4874" s="90">
        <v>72882</v>
      </c>
      <c r="B4874" s="157" t="s">
        <v>3740</v>
      </c>
      <c r="C4874" s="91" t="s">
        <v>3752</v>
      </c>
      <c r="D4874" s="90">
        <v>1.32</v>
      </c>
    </row>
    <row r="4875" spans="1:4">
      <c r="A4875" s="90">
        <v>72883</v>
      </c>
      <c r="B4875" s="157" t="s">
        <v>3742</v>
      </c>
      <c r="C4875" s="91" t="s">
        <v>3752</v>
      </c>
      <c r="D4875" s="90">
        <v>1.05</v>
      </c>
    </row>
    <row r="4876" spans="1:4">
      <c r="A4876" s="90">
        <v>72884</v>
      </c>
      <c r="B4876" s="157" t="s">
        <v>3743</v>
      </c>
      <c r="C4876" s="91" t="s">
        <v>3752</v>
      </c>
      <c r="D4876" s="90">
        <v>0.88</v>
      </c>
    </row>
    <row r="4877" spans="1:4">
      <c r="A4877" s="90">
        <v>72888</v>
      </c>
      <c r="B4877" s="157" t="s">
        <v>3744</v>
      </c>
      <c r="C4877" s="91" t="s">
        <v>29</v>
      </c>
      <c r="D4877" s="90">
        <v>1.1499999999999999</v>
      </c>
    </row>
    <row r="4878" spans="1:4">
      <c r="A4878" s="90">
        <v>72890</v>
      </c>
      <c r="B4878" s="157" t="s">
        <v>3753</v>
      </c>
      <c r="C4878" s="91" t="s">
        <v>29</v>
      </c>
      <c r="D4878" s="90">
        <v>6.97</v>
      </c>
    </row>
    <row r="4879" spans="1:4">
      <c r="A4879" s="90">
        <v>72891</v>
      </c>
      <c r="B4879" s="157" t="s">
        <v>3754</v>
      </c>
      <c r="C4879" s="91" t="s">
        <v>29</v>
      </c>
      <c r="D4879" s="90">
        <v>5.74</v>
      </c>
    </row>
    <row r="4880" spans="1:4">
      <c r="A4880" s="90">
        <v>72892</v>
      </c>
      <c r="B4880" s="157" t="s">
        <v>3755</v>
      </c>
      <c r="C4880" s="91" t="s">
        <v>29</v>
      </c>
      <c r="D4880" s="90">
        <v>12.38</v>
      </c>
    </row>
    <row r="4881" spans="1:4">
      <c r="A4881" s="90">
        <v>72893</v>
      </c>
      <c r="B4881" s="157" t="s">
        <v>3756</v>
      </c>
      <c r="C4881" s="91" t="s">
        <v>29</v>
      </c>
      <c r="D4881" s="90">
        <v>3.08</v>
      </c>
    </row>
    <row r="4882" spans="1:4">
      <c r="A4882" s="90">
        <v>72894</v>
      </c>
      <c r="B4882" s="157" t="s">
        <v>3757</v>
      </c>
      <c r="C4882" s="91" t="s">
        <v>29</v>
      </c>
      <c r="D4882" s="90">
        <v>3.96</v>
      </c>
    </row>
    <row r="4883" spans="1:4">
      <c r="A4883" s="90">
        <v>72895</v>
      </c>
      <c r="B4883" s="157" t="s">
        <v>3758</v>
      </c>
      <c r="C4883" s="91" t="s">
        <v>29</v>
      </c>
      <c r="D4883" s="90">
        <v>20.89</v>
      </c>
    </row>
    <row r="4884" spans="1:4">
      <c r="A4884" s="90">
        <v>72897</v>
      </c>
      <c r="B4884" s="157" t="s">
        <v>238</v>
      </c>
      <c r="C4884" s="91" t="s">
        <v>29</v>
      </c>
      <c r="D4884" s="90">
        <v>17.54</v>
      </c>
    </row>
    <row r="4885" spans="1:4">
      <c r="A4885" s="90">
        <v>72898</v>
      </c>
      <c r="B4885" s="157" t="s">
        <v>3759</v>
      </c>
      <c r="C4885" s="91" t="s">
        <v>29</v>
      </c>
      <c r="D4885" s="90">
        <v>3.78</v>
      </c>
    </row>
    <row r="4886" spans="1:4">
      <c r="A4886" s="90">
        <v>72899</v>
      </c>
      <c r="B4886" s="157" t="s">
        <v>3760</v>
      </c>
      <c r="C4886" s="91" t="s">
        <v>29</v>
      </c>
      <c r="D4886" s="90">
        <v>5.4</v>
      </c>
    </row>
    <row r="4887" spans="1:4">
      <c r="A4887" s="90">
        <v>72900</v>
      </c>
      <c r="B4887" s="157" t="s">
        <v>3761</v>
      </c>
      <c r="C4887" s="91" t="s">
        <v>29</v>
      </c>
      <c r="D4887" s="90">
        <v>5.94</v>
      </c>
    </row>
    <row r="4888" spans="1:4">
      <c r="A4888" s="159" t="s">
        <v>471</v>
      </c>
      <c r="B4888" s="157" t="s">
        <v>44</v>
      </c>
      <c r="C4888" s="91" t="s">
        <v>29</v>
      </c>
      <c r="D4888" s="90">
        <v>1.65</v>
      </c>
    </row>
    <row r="4889" spans="1:4">
      <c r="A4889" s="90">
        <v>83356</v>
      </c>
      <c r="B4889" s="157" t="s">
        <v>3762</v>
      </c>
      <c r="C4889" s="91" t="s">
        <v>3752</v>
      </c>
      <c r="D4889" s="90">
        <v>0.78</v>
      </c>
    </row>
    <row r="4890" spans="1:4">
      <c r="A4890" s="90">
        <v>83358</v>
      </c>
      <c r="B4890" s="157" t="s">
        <v>3763</v>
      </c>
      <c r="C4890" s="91" t="s">
        <v>3752</v>
      </c>
      <c r="D4890" s="90">
        <v>1.62</v>
      </c>
    </row>
    <row r="4891" spans="1:4">
      <c r="A4891" s="90">
        <v>95303</v>
      </c>
      <c r="B4891" s="157" t="s">
        <v>3764</v>
      </c>
      <c r="C4891" s="91" t="s">
        <v>3752</v>
      </c>
      <c r="D4891" s="90">
        <v>1</v>
      </c>
    </row>
    <row r="4892" spans="1:4">
      <c r="A4892" s="90">
        <v>97912</v>
      </c>
      <c r="B4892" s="157" t="s">
        <v>23654</v>
      </c>
      <c r="C4892" s="91" t="s">
        <v>3752</v>
      </c>
      <c r="D4892" s="90">
        <v>2.16</v>
      </c>
    </row>
    <row r="4893" spans="1:4">
      <c r="A4893" s="90">
        <v>97913</v>
      </c>
      <c r="B4893" s="157" t="s">
        <v>23655</v>
      </c>
      <c r="C4893" s="91" t="s">
        <v>3752</v>
      </c>
      <c r="D4893" s="90">
        <v>1.65</v>
      </c>
    </row>
    <row r="4894" spans="1:4">
      <c r="A4894" s="90">
        <v>97914</v>
      </c>
      <c r="B4894" s="157" t="s">
        <v>23656</v>
      </c>
      <c r="C4894" s="91" t="s">
        <v>3752</v>
      </c>
      <c r="D4894" s="90">
        <v>1.55</v>
      </c>
    </row>
    <row r="4895" spans="1:4">
      <c r="A4895" s="90">
        <v>97915</v>
      </c>
      <c r="B4895" s="157" t="s">
        <v>23657</v>
      </c>
      <c r="C4895" s="91" t="s">
        <v>3752</v>
      </c>
      <c r="D4895" s="90">
        <v>1.1000000000000001</v>
      </c>
    </row>
    <row r="4896" spans="1:4">
      <c r="A4896" s="90">
        <v>97916</v>
      </c>
      <c r="B4896" s="157" t="s">
        <v>23658</v>
      </c>
      <c r="C4896" s="91" t="s">
        <v>3741</v>
      </c>
      <c r="D4896" s="90">
        <v>1.44</v>
      </c>
    </row>
    <row r="4897" spans="1:4">
      <c r="A4897" s="90">
        <v>97917</v>
      </c>
      <c r="B4897" s="157" t="s">
        <v>23659</v>
      </c>
      <c r="C4897" s="91" t="s">
        <v>3741</v>
      </c>
      <c r="D4897" s="90">
        <v>1.1000000000000001</v>
      </c>
    </row>
    <row r="4898" spans="1:4">
      <c r="A4898" s="90">
        <v>97918</v>
      </c>
      <c r="B4898" s="157" t="s">
        <v>23660</v>
      </c>
      <c r="C4898" s="91" t="s">
        <v>3741</v>
      </c>
      <c r="D4898" s="90">
        <v>1.03</v>
      </c>
    </row>
    <row r="4899" spans="1:4">
      <c r="A4899" s="90">
        <v>97919</v>
      </c>
      <c r="B4899" s="157" t="s">
        <v>23661</v>
      </c>
      <c r="C4899" s="91" t="s">
        <v>3741</v>
      </c>
      <c r="D4899" s="90">
        <v>0.73</v>
      </c>
    </row>
    <row r="4900" spans="1:4">
      <c r="A4900" s="90">
        <v>94097</v>
      </c>
      <c r="B4900" s="157" t="s">
        <v>239</v>
      </c>
      <c r="C4900" s="91" t="s">
        <v>28</v>
      </c>
      <c r="D4900" s="90">
        <v>4.0999999999999996</v>
      </c>
    </row>
    <row r="4901" spans="1:4">
      <c r="A4901" s="90">
        <v>94098</v>
      </c>
      <c r="B4901" s="157" t="s">
        <v>3765</v>
      </c>
      <c r="C4901" s="91" t="s">
        <v>28</v>
      </c>
      <c r="D4901" s="90">
        <v>4.67</v>
      </c>
    </row>
    <row r="4902" spans="1:4">
      <c r="A4902" s="90">
        <v>94099</v>
      </c>
      <c r="B4902" s="157" t="s">
        <v>3766</v>
      </c>
      <c r="C4902" s="91" t="s">
        <v>28</v>
      </c>
      <c r="D4902" s="90">
        <v>2.0499999999999998</v>
      </c>
    </row>
    <row r="4903" spans="1:4">
      <c r="A4903" s="90">
        <v>94100</v>
      </c>
      <c r="B4903" s="157" t="s">
        <v>3767</v>
      </c>
      <c r="C4903" s="91" t="s">
        <v>28</v>
      </c>
      <c r="D4903" s="90">
        <v>2.62</v>
      </c>
    </row>
    <row r="4904" spans="1:4">
      <c r="A4904" s="90">
        <v>94102</v>
      </c>
      <c r="B4904" s="157" t="s">
        <v>3768</v>
      </c>
      <c r="C4904" s="91" t="s">
        <v>29</v>
      </c>
      <c r="D4904" s="90">
        <v>155.25</v>
      </c>
    </row>
    <row r="4905" spans="1:4">
      <c r="A4905" s="90">
        <v>94103</v>
      </c>
      <c r="B4905" s="157" t="s">
        <v>202</v>
      </c>
      <c r="C4905" s="91" t="s">
        <v>29</v>
      </c>
      <c r="D4905" s="90">
        <v>195.33</v>
      </c>
    </row>
    <row r="4906" spans="1:4">
      <c r="A4906" s="90">
        <v>94104</v>
      </c>
      <c r="B4906" s="157" t="s">
        <v>3769</v>
      </c>
      <c r="C4906" s="91" t="s">
        <v>29</v>
      </c>
      <c r="D4906" s="90">
        <v>158.47999999999999</v>
      </c>
    </row>
    <row r="4907" spans="1:4">
      <c r="A4907" s="90">
        <v>94105</v>
      </c>
      <c r="B4907" s="157" t="s">
        <v>3770</v>
      </c>
      <c r="C4907" s="91" t="s">
        <v>29</v>
      </c>
      <c r="D4907" s="90">
        <v>198.59</v>
      </c>
    </row>
    <row r="4908" spans="1:4">
      <c r="A4908" s="90">
        <v>94106</v>
      </c>
      <c r="B4908" s="157" t="s">
        <v>3771</v>
      </c>
      <c r="C4908" s="91" t="s">
        <v>29</v>
      </c>
      <c r="D4908" s="90">
        <v>138.66999999999999</v>
      </c>
    </row>
    <row r="4909" spans="1:4">
      <c r="A4909" s="90">
        <v>94107</v>
      </c>
      <c r="B4909" s="157" t="s">
        <v>3772</v>
      </c>
      <c r="C4909" s="91" t="s">
        <v>29</v>
      </c>
      <c r="D4909" s="90">
        <v>178.76</v>
      </c>
    </row>
    <row r="4910" spans="1:4">
      <c r="A4910" s="90">
        <v>94108</v>
      </c>
      <c r="B4910" s="157" t="s">
        <v>3773</v>
      </c>
      <c r="C4910" s="91" t="s">
        <v>29</v>
      </c>
      <c r="D4910" s="90">
        <v>141.91</v>
      </c>
    </row>
    <row r="4911" spans="1:4">
      <c r="A4911" s="90">
        <v>94110</v>
      </c>
      <c r="B4911" s="157" t="s">
        <v>3774</v>
      </c>
      <c r="C4911" s="91" t="s">
        <v>29</v>
      </c>
      <c r="D4911" s="90">
        <v>181.99</v>
      </c>
    </row>
    <row r="4912" spans="1:4">
      <c r="A4912" s="90">
        <v>94111</v>
      </c>
      <c r="B4912" s="157" t="s">
        <v>3775</v>
      </c>
      <c r="C4912" s="91" t="s">
        <v>29</v>
      </c>
      <c r="D4912" s="90">
        <v>135.43</v>
      </c>
    </row>
    <row r="4913" spans="1:4">
      <c r="A4913" s="90">
        <v>94112</v>
      </c>
      <c r="B4913" s="157" t="s">
        <v>3776</v>
      </c>
      <c r="C4913" s="91" t="s">
        <v>29</v>
      </c>
      <c r="D4913" s="90">
        <v>170.91</v>
      </c>
    </row>
    <row r="4914" spans="1:4">
      <c r="A4914" s="90">
        <v>94113</v>
      </c>
      <c r="B4914" s="157" t="s">
        <v>3777</v>
      </c>
      <c r="C4914" s="91" t="s">
        <v>29</v>
      </c>
      <c r="D4914" s="90">
        <v>140.84</v>
      </c>
    </row>
    <row r="4915" spans="1:4">
      <c r="A4915" s="90">
        <v>94114</v>
      </c>
      <c r="B4915" s="157" t="s">
        <v>3778</v>
      </c>
      <c r="C4915" s="91" t="s">
        <v>29</v>
      </c>
      <c r="D4915" s="90">
        <v>177</v>
      </c>
    </row>
    <row r="4916" spans="1:4">
      <c r="A4916" s="90">
        <v>94115</v>
      </c>
      <c r="B4916" s="157" t="s">
        <v>3779</v>
      </c>
      <c r="C4916" s="91" t="s">
        <v>29</v>
      </c>
      <c r="D4916" s="90">
        <v>109.85</v>
      </c>
    </row>
    <row r="4917" spans="1:4">
      <c r="A4917" s="90">
        <v>94116</v>
      </c>
      <c r="B4917" s="157" t="s">
        <v>3780</v>
      </c>
      <c r="C4917" s="91" t="s">
        <v>29</v>
      </c>
      <c r="D4917" s="90">
        <v>141.63999999999999</v>
      </c>
    </row>
    <row r="4918" spans="1:4">
      <c r="A4918" s="90">
        <v>94117</v>
      </c>
      <c r="B4918" s="157" t="s">
        <v>3781</v>
      </c>
      <c r="C4918" s="91" t="s">
        <v>29</v>
      </c>
      <c r="D4918" s="90">
        <v>114.89</v>
      </c>
    </row>
    <row r="4919" spans="1:4">
      <c r="A4919" s="90">
        <v>94118</v>
      </c>
      <c r="B4919" s="157" t="s">
        <v>3782</v>
      </c>
      <c r="C4919" s="91" t="s">
        <v>29</v>
      </c>
      <c r="D4919" s="90">
        <v>147.57</v>
      </c>
    </row>
    <row r="4920" spans="1:4">
      <c r="A4920" s="90">
        <v>6514</v>
      </c>
      <c r="B4920" s="157" t="s">
        <v>3783</v>
      </c>
      <c r="C4920" s="91" t="s">
        <v>29</v>
      </c>
      <c r="D4920" s="90">
        <v>104.01</v>
      </c>
    </row>
    <row r="4921" spans="1:4">
      <c r="A4921" s="90">
        <v>88549</v>
      </c>
      <c r="B4921" s="157" t="s">
        <v>3784</v>
      </c>
      <c r="C4921" s="91" t="s">
        <v>29</v>
      </c>
      <c r="D4921" s="90">
        <v>84.29</v>
      </c>
    </row>
    <row r="4922" spans="1:4">
      <c r="A4922" s="90">
        <v>41721</v>
      </c>
      <c r="B4922" s="157" t="s">
        <v>3785</v>
      </c>
      <c r="C4922" s="91" t="s">
        <v>29</v>
      </c>
      <c r="D4922" s="90">
        <v>2.93</v>
      </c>
    </row>
    <row r="4923" spans="1:4">
      <c r="A4923" s="90">
        <v>41722</v>
      </c>
      <c r="B4923" s="157" t="s">
        <v>3786</v>
      </c>
      <c r="C4923" s="91" t="s">
        <v>29</v>
      </c>
      <c r="D4923" s="90">
        <v>4.25</v>
      </c>
    </row>
    <row r="4924" spans="1:4">
      <c r="A4924" s="159" t="s">
        <v>472</v>
      </c>
      <c r="B4924" s="157" t="s">
        <v>3787</v>
      </c>
      <c r="C4924" s="91" t="s">
        <v>29</v>
      </c>
      <c r="D4924" s="90">
        <v>3.98</v>
      </c>
    </row>
    <row r="4925" spans="1:4">
      <c r="A4925" s="159" t="s">
        <v>473</v>
      </c>
      <c r="B4925" s="157" t="s">
        <v>3788</v>
      </c>
      <c r="C4925" s="91" t="s">
        <v>29</v>
      </c>
      <c r="D4925" s="90">
        <v>5.04</v>
      </c>
    </row>
    <row r="4926" spans="1:4">
      <c r="A4926" s="159" t="s">
        <v>474</v>
      </c>
      <c r="B4926" s="157" t="s">
        <v>3789</v>
      </c>
      <c r="C4926" s="91" t="s">
        <v>29</v>
      </c>
      <c r="D4926" s="90">
        <v>1.56</v>
      </c>
    </row>
    <row r="4927" spans="1:4">
      <c r="A4927" s="90">
        <v>83344</v>
      </c>
      <c r="B4927" s="157" t="s">
        <v>3790</v>
      </c>
      <c r="C4927" s="91" t="s">
        <v>29</v>
      </c>
      <c r="D4927" s="90">
        <v>0.83</v>
      </c>
    </row>
    <row r="4928" spans="1:4">
      <c r="A4928" s="90">
        <v>95606</v>
      </c>
      <c r="B4928" s="157" t="s">
        <v>3791</v>
      </c>
      <c r="C4928" s="91" t="s">
        <v>29</v>
      </c>
      <c r="D4928" s="90">
        <v>1.21</v>
      </c>
    </row>
    <row r="4929" spans="1:4">
      <c r="A4929" s="90">
        <v>72131</v>
      </c>
      <c r="B4929" s="157" t="s">
        <v>205</v>
      </c>
      <c r="C4929" s="91" t="s">
        <v>28</v>
      </c>
      <c r="D4929" s="90">
        <v>101.3</v>
      </c>
    </row>
    <row r="4930" spans="1:4">
      <c r="A4930" s="90">
        <v>72132</v>
      </c>
      <c r="B4930" s="157" t="s">
        <v>3792</v>
      </c>
      <c r="C4930" s="91" t="s">
        <v>28</v>
      </c>
      <c r="D4930" s="90">
        <v>52.1</v>
      </c>
    </row>
    <row r="4931" spans="1:4">
      <c r="A4931" s="90">
        <v>72133</v>
      </c>
      <c r="B4931" s="157" t="s">
        <v>3793</v>
      </c>
      <c r="C4931" s="91" t="s">
        <v>28</v>
      </c>
      <c r="D4931" s="90">
        <v>181.21</v>
      </c>
    </row>
    <row r="4932" spans="1:4">
      <c r="A4932" s="90">
        <v>87471</v>
      </c>
      <c r="B4932" s="157" t="s">
        <v>3794</v>
      </c>
      <c r="C4932" s="91" t="s">
        <v>28</v>
      </c>
      <c r="D4932" s="90">
        <v>33.81</v>
      </c>
    </row>
    <row r="4933" spans="1:4">
      <c r="A4933" s="90">
        <v>87472</v>
      </c>
      <c r="B4933" s="157" t="s">
        <v>3795</v>
      </c>
      <c r="C4933" s="91" t="s">
        <v>28</v>
      </c>
      <c r="D4933" s="90">
        <v>34.49</v>
      </c>
    </row>
    <row r="4934" spans="1:4">
      <c r="A4934" s="90">
        <v>87473</v>
      </c>
      <c r="B4934" s="157" t="s">
        <v>3796</v>
      </c>
      <c r="C4934" s="91" t="s">
        <v>28</v>
      </c>
      <c r="D4934" s="90">
        <v>47.01</v>
      </c>
    </row>
    <row r="4935" spans="1:4">
      <c r="A4935" s="90">
        <v>87474</v>
      </c>
      <c r="B4935" s="157" t="s">
        <v>3797</v>
      </c>
      <c r="C4935" s="91" t="s">
        <v>28</v>
      </c>
      <c r="D4935" s="90">
        <v>47.78</v>
      </c>
    </row>
    <row r="4936" spans="1:4">
      <c r="A4936" s="90">
        <v>87475</v>
      </c>
      <c r="B4936" s="157" t="s">
        <v>3798</v>
      </c>
      <c r="C4936" s="91" t="s">
        <v>28</v>
      </c>
      <c r="D4936" s="90">
        <v>54.93</v>
      </c>
    </row>
    <row r="4937" spans="1:4">
      <c r="A4937" s="90">
        <v>87476</v>
      </c>
      <c r="B4937" s="157" t="s">
        <v>3799</v>
      </c>
      <c r="C4937" s="91" t="s">
        <v>28</v>
      </c>
      <c r="D4937" s="90">
        <v>55.83</v>
      </c>
    </row>
    <row r="4938" spans="1:4">
      <c r="A4938" s="90">
        <v>87477</v>
      </c>
      <c r="B4938" s="157" t="s">
        <v>3800</v>
      </c>
      <c r="C4938" s="91" t="s">
        <v>28</v>
      </c>
      <c r="D4938" s="90">
        <v>30.23</v>
      </c>
    </row>
    <row r="4939" spans="1:4">
      <c r="A4939" s="90">
        <v>87478</v>
      </c>
      <c r="B4939" s="157" t="s">
        <v>3801</v>
      </c>
      <c r="C4939" s="91" t="s">
        <v>28</v>
      </c>
      <c r="D4939" s="90">
        <v>30.91</v>
      </c>
    </row>
    <row r="4940" spans="1:4">
      <c r="A4940" s="90">
        <v>87479</v>
      </c>
      <c r="B4940" s="157" t="s">
        <v>3802</v>
      </c>
      <c r="C4940" s="91" t="s">
        <v>28</v>
      </c>
      <c r="D4940" s="90">
        <v>42.83</v>
      </c>
    </row>
    <row r="4941" spans="1:4">
      <c r="A4941" s="90">
        <v>87480</v>
      </c>
      <c r="B4941" s="157" t="s">
        <v>3803</v>
      </c>
      <c r="C4941" s="91" t="s">
        <v>28</v>
      </c>
      <c r="D4941" s="90">
        <v>43.6</v>
      </c>
    </row>
    <row r="4942" spans="1:4">
      <c r="A4942" s="90">
        <v>87481</v>
      </c>
      <c r="B4942" s="157" t="s">
        <v>3804</v>
      </c>
      <c r="C4942" s="91" t="s">
        <v>28</v>
      </c>
      <c r="D4942" s="90">
        <v>50.77</v>
      </c>
    </row>
    <row r="4943" spans="1:4">
      <c r="A4943" s="90">
        <v>87482</v>
      </c>
      <c r="B4943" s="157" t="s">
        <v>3805</v>
      </c>
      <c r="C4943" s="91" t="s">
        <v>28</v>
      </c>
      <c r="D4943" s="90">
        <v>51.67</v>
      </c>
    </row>
    <row r="4944" spans="1:4">
      <c r="A4944" s="90">
        <v>87483</v>
      </c>
      <c r="B4944" s="157" t="s">
        <v>3806</v>
      </c>
      <c r="C4944" s="91" t="s">
        <v>28</v>
      </c>
      <c r="D4944" s="90">
        <v>39.08</v>
      </c>
    </row>
    <row r="4945" spans="1:4">
      <c r="A4945" s="90">
        <v>87484</v>
      </c>
      <c r="B4945" s="157" t="s">
        <v>3807</v>
      </c>
      <c r="C4945" s="91" t="s">
        <v>28</v>
      </c>
      <c r="D4945" s="90">
        <v>39.76</v>
      </c>
    </row>
    <row r="4946" spans="1:4">
      <c r="A4946" s="90">
        <v>87485</v>
      </c>
      <c r="B4946" s="157" t="s">
        <v>3808</v>
      </c>
      <c r="C4946" s="91" t="s">
        <v>28</v>
      </c>
      <c r="D4946" s="90">
        <v>52.37</v>
      </c>
    </row>
    <row r="4947" spans="1:4">
      <c r="A4947" s="90">
        <v>87487</v>
      </c>
      <c r="B4947" s="157" t="s">
        <v>3809</v>
      </c>
      <c r="C4947" s="91" t="s">
        <v>28</v>
      </c>
      <c r="D4947" s="90">
        <v>60.1</v>
      </c>
    </row>
    <row r="4948" spans="1:4">
      <c r="A4948" s="90">
        <v>87488</v>
      </c>
      <c r="B4948" s="157" t="s">
        <v>3810</v>
      </c>
      <c r="C4948" s="91" t="s">
        <v>28</v>
      </c>
      <c r="D4948" s="90">
        <v>61</v>
      </c>
    </row>
    <row r="4949" spans="1:4">
      <c r="A4949" s="90">
        <v>87489</v>
      </c>
      <c r="B4949" s="157" t="s">
        <v>3811</v>
      </c>
      <c r="C4949" s="91" t="s">
        <v>28</v>
      </c>
      <c r="D4949" s="90">
        <v>33.24</v>
      </c>
    </row>
    <row r="4950" spans="1:4">
      <c r="A4950" s="90">
        <v>87490</v>
      </c>
      <c r="B4950" s="157" t="s">
        <v>3812</v>
      </c>
      <c r="C4950" s="91" t="s">
        <v>28</v>
      </c>
      <c r="D4950" s="90">
        <v>33.92</v>
      </c>
    </row>
    <row r="4951" spans="1:4">
      <c r="A4951" s="90">
        <v>87491</v>
      </c>
      <c r="B4951" s="157" t="s">
        <v>3813</v>
      </c>
      <c r="C4951" s="91" t="s">
        <v>28</v>
      </c>
      <c r="D4951" s="90">
        <v>45.93</v>
      </c>
    </row>
    <row r="4952" spans="1:4">
      <c r="A4952" s="90">
        <v>87492</v>
      </c>
      <c r="B4952" s="157" t="s">
        <v>3814</v>
      </c>
      <c r="C4952" s="91" t="s">
        <v>28</v>
      </c>
      <c r="D4952" s="90">
        <v>46.7</v>
      </c>
    </row>
    <row r="4953" spans="1:4">
      <c r="A4953" s="90">
        <v>87493</v>
      </c>
      <c r="B4953" s="157" t="s">
        <v>3815</v>
      </c>
      <c r="C4953" s="91" t="s">
        <v>28</v>
      </c>
      <c r="D4953" s="90">
        <v>53.94</v>
      </c>
    </row>
    <row r="4954" spans="1:4">
      <c r="A4954" s="90">
        <v>87494</v>
      </c>
      <c r="B4954" s="157" t="s">
        <v>3816</v>
      </c>
      <c r="C4954" s="91" t="s">
        <v>28</v>
      </c>
      <c r="D4954" s="90">
        <v>54.84</v>
      </c>
    </row>
    <row r="4955" spans="1:4">
      <c r="A4955" s="90">
        <v>87495</v>
      </c>
      <c r="B4955" s="157" t="s">
        <v>3817</v>
      </c>
      <c r="C4955" s="91" t="s">
        <v>28</v>
      </c>
      <c r="D4955" s="90">
        <v>59.21</v>
      </c>
    </row>
    <row r="4956" spans="1:4">
      <c r="A4956" s="90">
        <v>87496</v>
      </c>
      <c r="B4956" s="157" t="s">
        <v>3818</v>
      </c>
      <c r="C4956" s="91" t="s">
        <v>28</v>
      </c>
      <c r="D4956" s="90">
        <v>59.85</v>
      </c>
    </row>
    <row r="4957" spans="1:4">
      <c r="A4957" s="90">
        <v>87497</v>
      </c>
      <c r="B4957" s="157" t="s">
        <v>3819</v>
      </c>
      <c r="C4957" s="91" t="s">
        <v>28</v>
      </c>
      <c r="D4957" s="90">
        <v>56.73</v>
      </c>
    </row>
    <row r="4958" spans="1:4">
      <c r="A4958" s="90">
        <v>87498</v>
      </c>
      <c r="B4958" s="157" t="s">
        <v>3820</v>
      </c>
      <c r="C4958" s="91" t="s">
        <v>28</v>
      </c>
      <c r="D4958" s="90">
        <v>57.55</v>
      </c>
    </row>
    <row r="4959" spans="1:4">
      <c r="A4959" s="90">
        <v>87499</v>
      </c>
      <c r="B4959" s="157" t="s">
        <v>3821</v>
      </c>
      <c r="C4959" s="91" t="s">
        <v>28</v>
      </c>
      <c r="D4959" s="90">
        <v>65.209999999999994</v>
      </c>
    </row>
    <row r="4960" spans="1:4">
      <c r="A4960" s="90">
        <v>87500</v>
      </c>
      <c r="B4960" s="157" t="s">
        <v>3822</v>
      </c>
      <c r="C4960" s="91" t="s">
        <v>28</v>
      </c>
      <c r="D4960" s="90">
        <v>65.91</v>
      </c>
    </row>
    <row r="4961" spans="1:4">
      <c r="A4961" s="90">
        <v>87501</v>
      </c>
      <c r="B4961" s="157" t="s">
        <v>3823</v>
      </c>
      <c r="C4961" s="91" t="s">
        <v>28</v>
      </c>
      <c r="D4961" s="90">
        <v>101.81</v>
      </c>
    </row>
    <row r="4962" spans="1:4">
      <c r="A4962" s="90">
        <v>87502</v>
      </c>
      <c r="B4962" s="157" t="s">
        <v>3824</v>
      </c>
      <c r="C4962" s="91" t="s">
        <v>28</v>
      </c>
      <c r="D4962" s="90">
        <v>102.7</v>
      </c>
    </row>
    <row r="4963" spans="1:4">
      <c r="A4963" s="90">
        <v>87503</v>
      </c>
      <c r="B4963" s="157" t="s">
        <v>3825</v>
      </c>
      <c r="C4963" s="91" t="s">
        <v>28</v>
      </c>
      <c r="D4963" s="90">
        <v>50.37</v>
      </c>
    </row>
    <row r="4964" spans="1:4">
      <c r="A4964" s="90">
        <v>87504</v>
      </c>
      <c r="B4964" s="157" t="s">
        <v>3826</v>
      </c>
      <c r="C4964" s="91" t="s">
        <v>28</v>
      </c>
      <c r="D4964" s="90">
        <v>51.01</v>
      </c>
    </row>
    <row r="4965" spans="1:4">
      <c r="A4965" s="90">
        <v>87505</v>
      </c>
      <c r="B4965" s="157" t="s">
        <v>3827</v>
      </c>
      <c r="C4965" s="91" t="s">
        <v>28</v>
      </c>
      <c r="D4965" s="90">
        <v>47.91</v>
      </c>
    </row>
    <row r="4966" spans="1:4">
      <c r="A4966" s="90">
        <v>87506</v>
      </c>
      <c r="B4966" s="157" t="s">
        <v>3828</v>
      </c>
      <c r="C4966" s="91" t="s">
        <v>28</v>
      </c>
      <c r="D4966" s="90">
        <v>48.73</v>
      </c>
    </row>
    <row r="4967" spans="1:4">
      <c r="A4967" s="90">
        <v>87507</v>
      </c>
      <c r="B4967" s="157" t="s">
        <v>3829</v>
      </c>
      <c r="C4967" s="91" t="s">
        <v>28</v>
      </c>
      <c r="D4967" s="90">
        <v>53.51</v>
      </c>
    </row>
    <row r="4968" spans="1:4">
      <c r="A4968" s="90">
        <v>87508</v>
      </c>
      <c r="B4968" s="157" t="s">
        <v>3830</v>
      </c>
      <c r="C4968" s="91" t="s">
        <v>28</v>
      </c>
      <c r="D4968" s="90">
        <v>54.21</v>
      </c>
    </row>
    <row r="4969" spans="1:4">
      <c r="A4969" s="90">
        <v>87509</v>
      </c>
      <c r="B4969" s="157" t="s">
        <v>3831</v>
      </c>
      <c r="C4969" s="91" t="s">
        <v>28</v>
      </c>
      <c r="D4969" s="90">
        <v>82.69</v>
      </c>
    </row>
    <row r="4970" spans="1:4">
      <c r="A4970" s="90">
        <v>87510</v>
      </c>
      <c r="B4970" s="157" t="s">
        <v>3832</v>
      </c>
      <c r="C4970" s="91" t="s">
        <v>28</v>
      </c>
      <c r="D4970" s="90">
        <v>83.58</v>
      </c>
    </row>
    <row r="4971" spans="1:4">
      <c r="A4971" s="90">
        <v>87511</v>
      </c>
      <c r="B4971" s="157" t="s">
        <v>3833</v>
      </c>
      <c r="C4971" s="91" t="s">
        <v>28</v>
      </c>
      <c r="D4971" s="90">
        <v>66.62</v>
      </c>
    </row>
    <row r="4972" spans="1:4">
      <c r="A4972" s="90">
        <v>87512</v>
      </c>
      <c r="B4972" s="157" t="s">
        <v>3834</v>
      </c>
      <c r="C4972" s="91" t="s">
        <v>28</v>
      </c>
      <c r="D4972" s="90">
        <v>67.260000000000005</v>
      </c>
    </row>
    <row r="4973" spans="1:4">
      <c r="A4973" s="90">
        <v>87513</v>
      </c>
      <c r="B4973" s="157" t="s">
        <v>3835</v>
      </c>
      <c r="C4973" s="91" t="s">
        <v>28</v>
      </c>
      <c r="D4973" s="90">
        <v>64.430000000000007</v>
      </c>
    </row>
    <row r="4974" spans="1:4">
      <c r="A4974" s="90">
        <v>87514</v>
      </c>
      <c r="B4974" s="157" t="s">
        <v>3836</v>
      </c>
      <c r="C4974" s="91" t="s">
        <v>28</v>
      </c>
      <c r="D4974" s="90">
        <v>65.25</v>
      </c>
    </row>
    <row r="4975" spans="1:4">
      <c r="A4975" s="90">
        <v>87515</v>
      </c>
      <c r="B4975" s="157" t="s">
        <v>3837</v>
      </c>
      <c r="C4975" s="91" t="s">
        <v>28</v>
      </c>
      <c r="D4975" s="90">
        <v>75.53</v>
      </c>
    </row>
    <row r="4976" spans="1:4">
      <c r="A4976" s="90">
        <v>87516</v>
      </c>
      <c r="B4976" s="157" t="s">
        <v>3838</v>
      </c>
      <c r="C4976" s="91" t="s">
        <v>28</v>
      </c>
      <c r="D4976" s="90">
        <v>76.23</v>
      </c>
    </row>
    <row r="4977" spans="1:4">
      <c r="A4977" s="90">
        <v>87517</v>
      </c>
      <c r="B4977" s="157" t="s">
        <v>3839</v>
      </c>
      <c r="C4977" s="91" t="s">
        <v>28</v>
      </c>
      <c r="D4977" s="90">
        <v>117.86</v>
      </c>
    </row>
    <row r="4978" spans="1:4">
      <c r="A4978" s="90">
        <v>87518</v>
      </c>
      <c r="B4978" s="157" t="s">
        <v>3840</v>
      </c>
      <c r="C4978" s="91" t="s">
        <v>28</v>
      </c>
      <c r="D4978" s="90">
        <v>118.75</v>
      </c>
    </row>
    <row r="4979" spans="1:4">
      <c r="A4979" s="90">
        <v>87519</v>
      </c>
      <c r="B4979" s="157" t="s">
        <v>3841</v>
      </c>
      <c r="C4979" s="91" t="s">
        <v>28</v>
      </c>
      <c r="D4979" s="90">
        <v>55.04</v>
      </c>
    </row>
    <row r="4980" spans="1:4">
      <c r="A4980" s="90">
        <v>87520</v>
      </c>
      <c r="B4980" s="157" t="s">
        <v>3842</v>
      </c>
      <c r="C4980" s="91" t="s">
        <v>28</v>
      </c>
      <c r="D4980" s="90">
        <v>55.68</v>
      </c>
    </row>
    <row r="4981" spans="1:4">
      <c r="A4981" s="90">
        <v>87521</v>
      </c>
      <c r="B4981" s="157" t="s">
        <v>3843</v>
      </c>
      <c r="C4981" s="91" t="s">
        <v>28</v>
      </c>
      <c r="D4981" s="90">
        <v>52.6</v>
      </c>
    </row>
    <row r="4982" spans="1:4">
      <c r="A4982" s="90">
        <v>87522</v>
      </c>
      <c r="B4982" s="157" t="s">
        <v>3844</v>
      </c>
      <c r="C4982" s="91" t="s">
        <v>28</v>
      </c>
      <c r="D4982" s="90">
        <v>53.42</v>
      </c>
    </row>
    <row r="4983" spans="1:4">
      <c r="A4983" s="90">
        <v>87523</v>
      </c>
      <c r="B4983" s="157" t="s">
        <v>3845</v>
      </c>
      <c r="C4983" s="91" t="s">
        <v>28</v>
      </c>
      <c r="D4983" s="90">
        <v>59.79</v>
      </c>
    </row>
    <row r="4984" spans="1:4">
      <c r="A4984" s="90">
        <v>87524</v>
      </c>
      <c r="B4984" s="157" t="s">
        <v>3846</v>
      </c>
      <c r="C4984" s="91" t="s">
        <v>28</v>
      </c>
      <c r="D4984" s="90">
        <v>60.49</v>
      </c>
    </row>
    <row r="4985" spans="1:4">
      <c r="A4985" s="90">
        <v>87525</v>
      </c>
      <c r="B4985" s="157" t="s">
        <v>3847</v>
      </c>
      <c r="C4985" s="91" t="s">
        <v>28</v>
      </c>
      <c r="D4985" s="90">
        <v>92.41</v>
      </c>
    </row>
    <row r="4986" spans="1:4">
      <c r="A4986" s="90">
        <v>87526</v>
      </c>
      <c r="B4986" s="157" t="s">
        <v>3848</v>
      </c>
      <c r="C4986" s="91" t="s">
        <v>28</v>
      </c>
      <c r="D4986" s="90">
        <v>93.3</v>
      </c>
    </row>
    <row r="4987" spans="1:4">
      <c r="A4987" s="90">
        <v>89043</v>
      </c>
      <c r="B4987" s="157" t="s">
        <v>3849</v>
      </c>
      <c r="C4987" s="91" t="s">
        <v>28</v>
      </c>
      <c r="D4987" s="90">
        <v>56.19</v>
      </c>
    </row>
    <row r="4988" spans="1:4">
      <c r="A4988" s="90">
        <v>89168</v>
      </c>
      <c r="B4988" s="157" t="s">
        <v>3850</v>
      </c>
      <c r="C4988" s="91" t="s">
        <v>28</v>
      </c>
      <c r="D4988" s="90">
        <v>57.9</v>
      </c>
    </row>
    <row r="4989" spans="1:4">
      <c r="A4989" s="90">
        <v>89977</v>
      </c>
      <c r="B4989" s="157" t="s">
        <v>3851</v>
      </c>
      <c r="C4989" s="91" t="s">
        <v>28</v>
      </c>
      <c r="D4989" s="90">
        <v>98.9</v>
      </c>
    </row>
    <row r="4990" spans="1:4">
      <c r="A4990" s="90">
        <v>90112</v>
      </c>
      <c r="B4990" s="157" t="s">
        <v>3852</v>
      </c>
      <c r="C4990" s="91" t="s">
        <v>28</v>
      </c>
      <c r="D4990" s="90">
        <v>53.14</v>
      </c>
    </row>
    <row r="4991" spans="1:4">
      <c r="A4991" s="90">
        <v>95474</v>
      </c>
      <c r="B4991" s="157" t="s">
        <v>3853</v>
      </c>
      <c r="C4991" s="91" t="s">
        <v>29</v>
      </c>
      <c r="D4991" s="90">
        <v>528.71</v>
      </c>
    </row>
    <row r="4992" spans="1:4">
      <c r="A4992" s="90">
        <v>89282</v>
      </c>
      <c r="B4992" s="157" t="s">
        <v>3854</v>
      </c>
      <c r="C4992" s="91" t="s">
        <v>28</v>
      </c>
      <c r="D4992" s="90">
        <v>42.82</v>
      </c>
    </row>
    <row r="4993" spans="1:4">
      <c r="A4993" s="90">
        <v>89283</v>
      </c>
      <c r="B4993" s="157" t="s">
        <v>3855</v>
      </c>
      <c r="C4993" s="91" t="s">
        <v>28</v>
      </c>
      <c r="D4993" s="90">
        <v>44.42</v>
      </c>
    </row>
    <row r="4994" spans="1:4">
      <c r="A4994" s="90">
        <v>89284</v>
      </c>
      <c r="B4994" s="157" t="s">
        <v>3856</v>
      </c>
      <c r="C4994" s="91" t="s">
        <v>28</v>
      </c>
      <c r="D4994" s="90">
        <v>38.549999999999997</v>
      </c>
    </row>
    <row r="4995" spans="1:4">
      <c r="A4995" s="90">
        <v>89285</v>
      </c>
      <c r="B4995" s="157" t="s">
        <v>3857</v>
      </c>
      <c r="C4995" s="91" t="s">
        <v>28</v>
      </c>
      <c r="D4995" s="90">
        <v>40.15</v>
      </c>
    </row>
    <row r="4996" spans="1:4">
      <c r="A4996" s="90">
        <v>89286</v>
      </c>
      <c r="B4996" s="157" t="s">
        <v>3858</v>
      </c>
      <c r="C4996" s="91" t="s">
        <v>28</v>
      </c>
      <c r="D4996" s="90">
        <v>46.5</v>
      </c>
    </row>
    <row r="4997" spans="1:4">
      <c r="A4997" s="90">
        <v>89287</v>
      </c>
      <c r="B4997" s="157" t="s">
        <v>3859</v>
      </c>
      <c r="C4997" s="91" t="s">
        <v>28</v>
      </c>
      <c r="D4997" s="90">
        <v>48.1</v>
      </c>
    </row>
    <row r="4998" spans="1:4">
      <c r="A4998" s="90">
        <v>89288</v>
      </c>
      <c r="B4998" s="157" t="s">
        <v>3860</v>
      </c>
      <c r="C4998" s="91" t="s">
        <v>28</v>
      </c>
      <c r="D4998" s="90">
        <v>40.729999999999997</v>
      </c>
    </row>
    <row r="4999" spans="1:4">
      <c r="A4999" s="90">
        <v>89289</v>
      </c>
      <c r="B4999" s="157" t="s">
        <v>3861</v>
      </c>
      <c r="C4999" s="91" t="s">
        <v>28</v>
      </c>
      <c r="D4999" s="90">
        <v>42.33</v>
      </c>
    </row>
    <row r="5000" spans="1:4">
      <c r="A5000" s="90">
        <v>89290</v>
      </c>
      <c r="B5000" s="157" t="s">
        <v>3862</v>
      </c>
      <c r="C5000" s="91" t="s">
        <v>28</v>
      </c>
      <c r="D5000" s="90">
        <v>50.23</v>
      </c>
    </row>
    <row r="5001" spans="1:4">
      <c r="A5001" s="90">
        <v>89291</v>
      </c>
      <c r="B5001" s="157" t="s">
        <v>3863</v>
      </c>
      <c r="C5001" s="91" t="s">
        <v>28</v>
      </c>
      <c r="D5001" s="90">
        <v>52</v>
      </c>
    </row>
    <row r="5002" spans="1:4">
      <c r="A5002" s="90">
        <v>89292</v>
      </c>
      <c r="B5002" s="157" t="s">
        <v>3864</v>
      </c>
      <c r="C5002" s="91" t="s">
        <v>28</v>
      </c>
      <c r="D5002" s="90">
        <v>45.99</v>
      </c>
    </row>
    <row r="5003" spans="1:4">
      <c r="A5003" s="90">
        <v>89293</v>
      </c>
      <c r="B5003" s="157" t="s">
        <v>3865</v>
      </c>
      <c r="C5003" s="91" t="s">
        <v>28</v>
      </c>
      <c r="D5003" s="90">
        <v>47.76</v>
      </c>
    </row>
    <row r="5004" spans="1:4">
      <c r="A5004" s="90">
        <v>89294</v>
      </c>
      <c r="B5004" s="157" t="s">
        <v>3866</v>
      </c>
      <c r="C5004" s="91" t="s">
        <v>28</v>
      </c>
      <c r="D5004" s="90">
        <v>55.23</v>
      </c>
    </row>
    <row r="5005" spans="1:4">
      <c r="A5005" s="90">
        <v>89295</v>
      </c>
      <c r="B5005" s="157" t="s">
        <v>3867</v>
      </c>
      <c r="C5005" s="91" t="s">
        <v>28</v>
      </c>
      <c r="D5005" s="90">
        <v>57</v>
      </c>
    </row>
    <row r="5006" spans="1:4">
      <c r="A5006" s="90">
        <v>89296</v>
      </c>
      <c r="B5006" s="157" t="s">
        <v>3868</v>
      </c>
      <c r="C5006" s="91" t="s">
        <v>28</v>
      </c>
      <c r="D5006" s="90">
        <v>48.88</v>
      </c>
    </row>
    <row r="5007" spans="1:4">
      <c r="A5007" s="90">
        <v>89297</v>
      </c>
      <c r="B5007" s="157" t="s">
        <v>3869</v>
      </c>
      <c r="C5007" s="91" t="s">
        <v>28</v>
      </c>
      <c r="D5007" s="90">
        <v>50.65</v>
      </c>
    </row>
    <row r="5008" spans="1:4">
      <c r="A5008" s="90">
        <v>89298</v>
      </c>
      <c r="B5008" s="157" t="s">
        <v>3870</v>
      </c>
      <c r="C5008" s="91" t="s">
        <v>28</v>
      </c>
      <c r="D5008" s="90">
        <v>51.49</v>
      </c>
    </row>
    <row r="5009" spans="1:4">
      <c r="A5009" s="90">
        <v>89299</v>
      </c>
      <c r="B5009" s="157" t="s">
        <v>3871</v>
      </c>
      <c r="C5009" s="91" t="s">
        <v>28</v>
      </c>
      <c r="D5009" s="90">
        <v>53.75</v>
      </c>
    </row>
    <row r="5010" spans="1:4">
      <c r="A5010" s="90">
        <v>89300</v>
      </c>
      <c r="B5010" s="157" t="s">
        <v>3872</v>
      </c>
      <c r="C5010" s="91" t="s">
        <v>28</v>
      </c>
      <c r="D5010" s="90">
        <v>47.22</v>
      </c>
    </row>
    <row r="5011" spans="1:4">
      <c r="A5011" s="90">
        <v>89301</v>
      </c>
      <c r="B5011" s="157" t="s">
        <v>3873</v>
      </c>
      <c r="C5011" s="91" t="s">
        <v>28</v>
      </c>
      <c r="D5011" s="90">
        <v>49.48</v>
      </c>
    </row>
    <row r="5012" spans="1:4">
      <c r="A5012" s="90">
        <v>89302</v>
      </c>
      <c r="B5012" s="157" t="s">
        <v>3874</v>
      </c>
      <c r="C5012" s="91" t="s">
        <v>28</v>
      </c>
      <c r="D5012" s="90">
        <v>57.79</v>
      </c>
    </row>
    <row r="5013" spans="1:4">
      <c r="A5013" s="90">
        <v>89303</v>
      </c>
      <c r="B5013" s="157" t="s">
        <v>3875</v>
      </c>
      <c r="C5013" s="91" t="s">
        <v>28</v>
      </c>
      <c r="D5013" s="90">
        <v>60.05</v>
      </c>
    </row>
    <row r="5014" spans="1:4">
      <c r="A5014" s="90">
        <v>89304</v>
      </c>
      <c r="B5014" s="157" t="s">
        <v>3876</v>
      </c>
      <c r="C5014" s="91" t="s">
        <v>28</v>
      </c>
      <c r="D5014" s="90">
        <v>51.02</v>
      </c>
    </row>
    <row r="5015" spans="1:4">
      <c r="A5015" s="90">
        <v>89305</v>
      </c>
      <c r="B5015" s="157" t="s">
        <v>3877</v>
      </c>
      <c r="C5015" s="91" t="s">
        <v>28</v>
      </c>
      <c r="D5015" s="90">
        <v>53.28</v>
      </c>
    </row>
    <row r="5016" spans="1:4">
      <c r="A5016" s="90">
        <v>89306</v>
      </c>
      <c r="B5016" s="157" t="s">
        <v>3878</v>
      </c>
      <c r="C5016" s="91" t="s">
        <v>28</v>
      </c>
      <c r="D5016" s="90">
        <v>59.05</v>
      </c>
    </row>
    <row r="5017" spans="1:4">
      <c r="A5017" s="90">
        <v>89307</v>
      </c>
      <c r="B5017" s="157" t="s">
        <v>3879</v>
      </c>
      <c r="C5017" s="91" t="s">
        <v>28</v>
      </c>
      <c r="D5017" s="90">
        <v>61.57</v>
      </c>
    </row>
    <row r="5018" spans="1:4">
      <c r="A5018" s="90">
        <v>89308</v>
      </c>
      <c r="B5018" s="157" t="s">
        <v>3880</v>
      </c>
      <c r="C5018" s="91" t="s">
        <v>28</v>
      </c>
      <c r="D5018" s="90">
        <v>54.81</v>
      </c>
    </row>
    <row r="5019" spans="1:4">
      <c r="A5019" s="90">
        <v>89309</v>
      </c>
      <c r="B5019" s="157" t="s">
        <v>3881</v>
      </c>
      <c r="C5019" s="91" t="s">
        <v>28</v>
      </c>
      <c r="D5019" s="90">
        <v>57.33</v>
      </c>
    </row>
    <row r="5020" spans="1:4">
      <c r="A5020" s="90">
        <v>89310</v>
      </c>
      <c r="B5020" s="157" t="s">
        <v>3882</v>
      </c>
      <c r="C5020" s="91" t="s">
        <v>28</v>
      </c>
      <c r="D5020" s="90">
        <v>66.63</v>
      </c>
    </row>
    <row r="5021" spans="1:4">
      <c r="A5021" s="90">
        <v>89311</v>
      </c>
      <c r="B5021" s="157" t="s">
        <v>3883</v>
      </c>
      <c r="C5021" s="91" t="s">
        <v>28</v>
      </c>
      <c r="D5021" s="90">
        <v>69.150000000000006</v>
      </c>
    </row>
    <row r="5022" spans="1:4">
      <c r="A5022" s="90">
        <v>89312</v>
      </c>
      <c r="B5022" s="157" t="s">
        <v>3884</v>
      </c>
      <c r="C5022" s="91" t="s">
        <v>28</v>
      </c>
      <c r="D5022" s="90">
        <v>59.34</v>
      </c>
    </row>
    <row r="5023" spans="1:4">
      <c r="A5023" s="90">
        <v>89313</v>
      </c>
      <c r="B5023" s="157" t="s">
        <v>3885</v>
      </c>
      <c r="C5023" s="91" t="s">
        <v>28</v>
      </c>
      <c r="D5023" s="90">
        <v>61.86</v>
      </c>
    </row>
    <row r="5024" spans="1:4">
      <c r="A5024" s="90">
        <v>95465</v>
      </c>
      <c r="B5024" s="157" t="s">
        <v>3886</v>
      </c>
      <c r="C5024" s="91" t="s">
        <v>28</v>
      </c>
      <c r="D5024" s="90">
        <v>106.06</v>
      </c>
    </row>
    <row r="5025" spans="1:4">
      <c r="A5025" s="90">
        <v>87447</v>
      </c>
      <c r="B5025" s="157" t="s">
        <v>3887</v>
      </c>
      <c r="C5025" s="91" t="s">
        <v>28</v>
      </c>
      <c r="D5025" s="90">
        <v>39.89</v>
      </c>
    </row>
    <row r="5026" spans="1:4">
      <c r="A5026" s="90">
        <v>87448</v>
      </c>
      <c r="B5026" s="157" t="s">
        <v>3888</v>
      </c>
      <c r="C5026" s="91" t="s">
        <v>28</v>
      </c>
      <c r="D5026" s="90">
        <v>40.130000000000003</v>
      </c>
    </row>
    <row r="5027" spans="1:4">
      <c r="A5027" s="90">
        <v>87449</v>
      </c>
      <c r="B5027" s="157" t="s">
        <v>3889</v>
      </c>
      <c r="C5027" s="91" t="s">
        <v>28</v>
      </c>
      <c r="D5027" s="90">
        <v>51.43</v>
      </c>
    </row>
    <row r="5028" spans="1:4">
      <c r="A5028" s="90">
        <v>87450</v>
      </c>
      <c r="B5028" s="157" t="s">
        <v>3890</v>
      </c>
      <c r="C5028" s="91" t="s">
        <v>28</v>
      </c>
      <c r="D5028" s="90">
        <v>52.1</v>
      </c>
    </row>
    <row r="5029" spans="1:4">
      <c r="A5029" s="90">
        <v>87451</v>
      </c>
      <c r="B5029" s="157" t="s">
        <v>3891</v>
      </c>
      <c r="C5029" s="91" t="s">
        <v>28</v>
      </c>
      <c r="D5029" s="90">
        <v>61.92</v>
      </c>
    </row>
    <row r="5030" spans="1:4">
      <c r="A5030" s="90">
        <v>87452</v>
      </c>
      <c r="B5030" s="157" t="s">
        <v>3892</v>
      </c>
      <c r="C5030" s="91" t="s">
        <v>28</v>
      </c>
      <c r="D5030" s="90">
        <v>62.21</v>
      </c>
    </row>
    <row r="5031" spans="1:4">
      <c r="A5031" s="90">
        <v>87453</v>
      </c>
      <c r="B5031" s="157" t="s">
        <v>3893</v>
      </c>
      <c r="C5031" s="91" t="s">
        <v>28</v>
      </c>
      <c r="D5031" s="90">
        <v>36.56</v>
      </c>
    </row>
    <row r="5032" spans="1:4">
      <c r="A5032" s="90">
        <v>87454</v>
      </c>
      <c r="B5032" s="157" t="s">
        <v>3894</v>
      </c>
      <c r="C5032" s="91" t="s">
        <v>28</v>
      </c>
      <c r="D5032" s="90">
        <v>37.14</v>
      </c>
    </row>
    <row r="5033" spans="1:4">
      <c r="A5033" s="90">
        <v>87455</v>
      </c>
      <c r="B5033" s="157" t="s">
        <v>3895</v>
      </c>
      <c r="C5033" s="91" t="s">
        <v>28</v>
      </c>
      <c r="D5033" s="90">
        <v>47.27</v>
      </c>
    </row>
    <row r="5034" spans="1:4">
      <c r="A5034" s="90">
        <v>87456</v>
      </c>
      <c r="B5034" s="157" t="s">
        <v>3896</v>
      </c>
      <c r="C5034" s="91" t="s">
        <v>28</v>
      </c>
      <c r="D5034" s="90">
        <v>48.17</v>
      </c>
    </row>
    <row r="5035" spans="1:4">
      <c r="A5035" s="90">
        <v>87457</v>
      </c>
      <c r="B5035" s="157" t="s">
        <v>3897</v>
      </c>
      <c r="C5035" s="91" t="s">
        <v>28</v>
      </c>
      <c r="D5035" s="90">
        <v>57.15</v>
      </c>
    </row>
    <row r="5036" spans="1:4">
      <c r="A5036" s="90">
        <v>87458</v>
      </c>
      <c r="B5036" s="157" t="s">
        <v>3898</v>
      </c>
      <c r="C5036" s="91" t="s">
        <v>28</v>
      </c>
      <c r="D5036" s="90">
        <v>58</v>
      </c>
    </row>
    <row r="5037" spans="1:4">
      <c r="A5037" s="90">
        <v>87459</v>
      </c>
      <c r="B5037" s="157" t="s">
        <v>3899</v>
      </c>
      <c r="C5037" s="91" t="s">
        <v>28</v>
      </c>
      <c r="D5037" s="90">
        <v>45.02</v>
      </c>
    </row>
    <row r="5038" spans="1:4">
      <c r="A5038" s="90">
        <v>87460</v>
      </c>
      <c r="B5038" s="157" t="s">
        <v>3900</v>
      </c>
      <c r="C5038" s="91" t="s">
        <v>28</v>
      </c>
      <c r="D5038" s="90">
        <v>45.6</v>
      </c>
    </row>
    <row r="5039" spans="1:4">
      <c r="A5039" s="90">
        <v>87461</v>
      </c>
      <c r="B5039" s="157" t="s">
        <v>3901</v>
      </c>
      <c r="C5039" s="91" t="s">
        <v>28</v>
      </c>
      <c r="D5039" s="90">
        <v>56.58</v>
      </c>
    </row>
    <row r="5040" spans="1:4">
      <c r="A5040" s="90">
        <v>87462</v>
      </c>
      <c r="B5040" s="157" t="s">
        <v>3902</v>
      </c>
      <c r="C5040" s="91" t="s">
        <v>28</v>
      </c>
      <c r="D5040" s="90">
        <v>57.25</v>
      </c>
    </row>
    <row r="5041" spans="1:4">
      <c r="A5041" s="90">
        <v>87463</v>
      </c>
      <c r="B5041" s="157" t="s">
        <v>3903</v>
      </c>
      <c r="C5041" s="91" t="s">
        <v>28</v>
      </c>
      <c r="D5041" s="90">
        <v>66.540000000000006</v>
      </c>
    </row>
    <row r="5042" spans="1:4">
      <c r="A5042" s="90">
        <v>87464</v>
      </c>
      <c r="B5042" s="157" t="s">
        <v>3904</v>
      </c>
      <c r="C5042" s="91" t="s">
        <v>28</v>
      </c>
      <c r="D5042" s="90">
        <v>67.39</v>
      </c>
    </row>
    <row r="5043" spans="1:4">
      <c r="A5043" s="90">
        <v>87465</v>
      </c>
      <c r="B5043" s="157" t="s">
        <v>3905</v>
      </c>
      <c r="C5043" s="91" t="s">
        <v>28</v>
      </c>
      <c r="D5043" s="90">
        <v>39.44</v>
      </c>
    </row>
    <row r="5044" spans="1:4">
      <c r="A5044" s="90">
        <v>87466</v>
      </c>
      <c r="B5044" s="157" t="s">
        <v>3906</v>
      </c>
      <c r="C5044" s="91" t="s">
        <v>28</v>
      </c>
      <c r="D5044" s="90">
        <v>40.020000000000003</v>
      </c>
    </row>
    <row r="5045" spans="1:4">
      <c r="A5045" s="90">
        <v>87467</v>
      </c>
      <c r="B5045" s="157" t="s">
        <v>3907</v>
      </c>
      <c r="C5045" s="91" t="s">
        <v>28</v>
      </c>
      <c r="D5045" s="90">
        <v>50.4</v>
      </c>
    </row>
    <row r="5046" spans="1:4">
      <c r="A5046" s="90">
        <v>87468</v>
      </c>
      <c r="B5046" s="157" t="s">
        <v>3908</v>
      </c>
      <c r="C5046" s="91" t="s">
        <v>28</v>
      </c>
      <c r="D5046" s="90">
        <v>51.07</v>
      </c>
    </row>
    <row r="5047" spans="1:4">
      <c r="A5047" s="90">
        <v>87469</v>
      </c>
      <c r="B5047" s="157" t="s">
        <v>3909</v>
      </c>
      <c r="C5047" s="91" t="s">
        <v>28</v>
      </c>
      <c r="D5047" s="90">
        <v>60.38</v>
      </c>
    </row>
    <row r="5048" spans="1:4">
      <c r="A5048" s="90">
        <v>87470</v>
      </c>
      <c r="B5048" s="157" t="s">
        <v>3910</v>
      </c>
      <c r="C5048" s="91" t="s">
        <v>28</v>
      </c>
      <c r="D5048" s="90">
        <v>61.23</v>
      </c>
    </row>
    <row r="5049" spans="1:4">
      <c r="A5049" s="90">
        <v>89044</v>
      </c>
      <c r="B5049" s="157" t="s">
        <v>3911</v>
      </c>
      <c r="C5049" s="91" t="s">
        <v>28</v>
      </c>
      <c r="D5049" s="90">
        <v>39.61</v>
      </c>
    </row>
    <row r="5050" spans="1:4">
      <c r="A5050" s="90">
        <v>89169</v>
      </c>
      <c r="B5050" s="157" t="s">
        <v>3912</v>
      </c>
      <c r="C5050" s="91" t="s">
        <v>28</v>
      </c>
      <c r="D5050" s="90">
        <v>40.32</v>
      </c>
    </row>
    <row r="5051" spans="1:4">
      <c r="A5051" s="90">
        <v>89978</v>
      </c>
      <c r="B5051" s="157" t="s">
        <v>3913</v>
      </c>
      <c r="C5051" s="91" t="s">
        <v>28</v>
      </c>
      <c r="D5051" s="90">
        <v>51.51</v>
      </c>
    </row>
    <row r="5052" spans="1:4">
      <c r="A5052" s="159" t="s">
        <v>475</v>
      </c>
      <c r="B5052" s="157" t="s">
        <v>3914</v>
      </c>
      <c r="C5052" s="91" t="s">
        <v>28</v>
      </c>
      <c r="D5052" s="90">
        <v>85.23</v>
      </c>
    </row>
    <row r="5053" spans="1:4">
      <c r="A5053" s="159" t="s">
        <v>476</v>
      </c>
      <c r="B5053" s="157" t="s">
        <v>3915</v>
      </c>
      <c r="C5053" s="91" t="s">
        <v>28</v>
      </c>
      <c r="D5053" s="90">
        <v>85.35</v>
      </c>
    </row>
    <row r="5054" spans="1:4">
      <c r="A5054" s="159" t="s">
        <v>477</v>
      </c>
      <c r="B5054" s="157" t="s">
        <v>3916</v>
      </c>
      <c r="C5054" s="91" t="s">
        <v>28</v>
      </c>
      <c r="D5054" s="90">
        <v>146.1</v>
      </c>
    </row>
    <row r="5055" spans="1:4">
      <c r="A5055" s="90">
        <v>89453</v>
      </c>
      <c r="B5055" s="157" t="s">
        <v>3917</v>
      </c>
      <c r="C5055" s="91" t="s">
        <v>28</v>
      </c>
      <c r="D5055" s="90">
        <v>44.18</v>
      </c>
    </row>
    <row r="5056" spans="1:4">
      <c r="A5056" s="90">
        <v>89454</v>
      </c>
      <c r="B5056" s="157" t="s">
        <v>3918</v>
      </c>
      <c r="C5056" s="91" t="s">
        <v>28</v>
      </c>
      <c r="D5056" s="90">
        <v>41.64</v>
      </c>
    </row>
    <row r="5057" spans="1:4">
      <c r="A5057" s="90">
        <v>89455</v>
      </c>
      <c r="B5057" s="157" t="s">
        <v>3919</v>
      </c>
      <c r="C5057" s="91" t="s">
        <v>28</v>
      </c>
      <c r="D5057" s="90">
        <v>53.84</v>
      </c>
    </row>
    <row r="5058" spans="1:4">
      <c r="A5058" s="90">
        <v>89456</v>
      </c>
      <c r="B5058" s="157" t="s">
        <v>3920</v>
      </c>
      <c r="C5058" s="91" t="s">
        <v>28</v>
      </c>
      <c r="D5058" s="90">
        <v>50.83</v>
      </c>
    </row>
    <row r="5059" spans="1:4">
      <c r="A5059" s="90">
        <v>89457</v>
      </c>
      <c r="B5059" s="157" t="s">
        <v>3921</v>
      </c>
      <c r="C5059" s="91" t="s">
        <v>28</v>
      </c>
      <c r="D5059" s="90">
        <v>47.25</v>
      </c>
    </row>
    <row r="5060" spans="1:4">
      <c r="A5060" s="90">
        <v>89458</v>
      </c>
      <c r="B5060" s="157" t="s">
        <v>3922</v>
      </c>
      <c r="C5060" s="91" t="s">
        <v>28</v>
      </c>
      <c r="D5060" s="90">
        <v>43.36</v>
      </c>
    </row>
    <row r="5061" spans="1:4">
      <c r="A5061" s="90">
        <v>89459</v>
      </c>
      <c r="B5061" s="157" t="s">
        <v>3923</v>
      </c>
      <c r="C5061" s="91" t="s">
        <v>28</v>
      </c>
      <c r="D5061" s="90">
        <v>57.97</v>
      </c>
    </row>
    <row r="5062" spans="1:4">
      <c r="A5062" s="90">
        <v>89460</v>
      </c>
      <c r="B5062" s="157" t="s">
        <v>3924</v>
      </c>
      <c r="C5062" s="91" t="s">
        <v>28</v>
      </c>
      <c r="D5062" s="90">
        <v>53.33</v>
      </c>
    </row>
    <row r="5063" spans="1:4">
      <c r="A5063" s="90">
        <v>89462</v>
      </c>
      <c r="B5063" s="157" t="s">
        <v>3925</v>
      </c>
      <c r="C5063" s="91" t="s">
        <v>28</v>
      </c>
      <c r="D5063" s="90">
        <v>50.98</v>
      </c>
    </row>
    <row r="5064" spans="1:4">
      <c r="A5064" s="90">
        <v>89463</v>
      </c>
      <c r="B5064" s="157" t="s">
        <v>3926</v>
      </c>
      <c r="C5064" s="91" t="s">
        <v>28</v>
      </c>
      <c r="D5064" s="90">
        <v>48.61</v>
      </c>
    </row>
    <row r="5065" spans="1:4">
      <c r="A5065" s="90">
        <v>89464</v>
      </c>
      <c r="B5065" s="157" t="s">
        <v>3927</v>
      </c>
      <c r="C5065" s="91" t="s">
        <v>28</v>
      </c>
      <c r="D5065" s="90">
        <v>66.33</v>
      </c>
    </row>
    <row r="5066" spans="1:4">
      <c r="A5066" s="90">
        <v>89465</v>
      </c>
      <c r="B5066" s="157" t="s">
        <v>3928</v>
      </c>
      <c r="C5066" s="91" t="s">
        <v>28</v>
      </c>
      <c r="D5066" s="90">
        <v>63.59</v>
      </c>
    </row>
    <row r="5067" spans="1:4">
      <c r="A5067" s="90">
        <v>89466</v>
      </c>
      <c r="B5067" s="157" t="s">
        <v>3929</v>
      </c>
      <c r="C5067" s="91" t="s">
        <v>28</v>
      </c>
      <c r="D5067" s="90">
        <v>54.35</v>
      </c>
    </row>
    <row r="5068" spans="1:4">
      <c r="A5068" s="90">
        <v>89467</v>
      </c>
      <c r="B5068" s="157" t="s">
        <v>3930</v>
      </c>
      <c r="C5068" s="91" t="s">
        <v>28</v>
      </c>
      <c r="D5068" s="90">
        <v>50.44</v>
      </c>
    </row>
    <row r="5069" spans="1:4">
      <c r="A5069" s="90">
        <v>89468</v>
      </c>
      <c r="B5069" s="157" t="s">
        <v>3931</v>
      </c>
      <c r="C5069" s="91" t="s">
        <v>28</v>
      </c>
      <c r="D5069" s="90">
        <v>70.36</v>
      </c>
    </row>
    <row r="5070" spans="1:4">
      <c r="A5070" s="90">
        <v>89469</v>
      </c>
      <c r="B5070" s="157" t="s">
        <v>3932</v>
      </c>
      <c r="C5070" s="91" t="s">
        <v>28</v>
      </c>
      <c r="D5070" s="90">
        <v>65.83</v>
      </c>
    </row>
    <row r="5071" spans="1:4">
      <c r="A5071" s="90">
        <v>89470</v>
      </c>
      <c r="B5071" s="157" t="s">
        <v>3933</v>
      </c>
      <c r="C5071" s="91" t="s">
        <v>28</v>
      </c>
      <c r="D5071" s="90">
        <v>54.64</v>
      </c>
    </row>
    <row r="5072" spans="1:4">
      <c r="A5072" s="90">
        <v>89471</v>
      </c>
      <c r="B5072" s="157" t="s">
        <v>3934</v>
      </c>
      <c r="C5072" s="91" t="s">
        <v>28</v>
      </c>
      <c r="D5072" s="90">
        <v>52.1</v>
      </c>
    </row>
    <row r="5073" spans="1:4">
      <c r="A5073" s="90">
        <v>89472</v>
      </c>
      <c r="B5073" s="157" t="s">
        <v>3935</v>
      </c>
      <c r="C5073" s="91" t="s">
        <v>28</v>
      </c>
      <c r="D5073" s="90">
        <v>63.92</v>
      </c>
    </row>
    <row r="5074" spans="1:4">
      <c r="A5074" s="90">
        <v>89473</v>
      </c>
      <c r="B5074" s="157" t="s">
        <v>3936</v>
      </c>
      <c r="C5074" s="91" t="s">
        <v>28</v>
      </c>
      <c r="D5074" s="90">
        <v>61.1</v>
      </c>
    </row>
    <row r="5075" spans="1:4">
      <c r="A5075" s="90">
        <v>89474</v>
      </c>
      <c r="B5075" s="157" t="s">
        <v>3937</v>
      </c>
      <c r="C5075" s="91" t="s">
        <v>28</v>
      </c>
      <c r="D5075" s="90">
        <v>60.6</v>
      </c>
    </row>
    <row r="5076" spans="1:4">
      <c r="A5076" s="90">
        <v>89475</v>
      </c>
      <c r="B5076" s="157" t="s">
        <v>3938</v>
      </c>
      <c r="C5076" s="91" t="s">
        <v>28</v>
      </c>
      <c r="D5076" s="90">
        <v>55.4</v>
      </c>
    </row>
    <row r="5077" spans="1:4">
      <c r="A5077" s="90">
        <v>89476</v>
      </c>
      <c r="B5077" s="157" t="s">
        <v>3939</v>
      </c>
      <c r="C5077" s="91" t="s">
        <v>28</v>
      </c>
      <c r="D5077" s="90">
        <v>71.14</v>
      </c>
    </row>
    <row r="5078" spans="1:4">
      <c r="A5078" s="90">
        <v>89477</v>
      </c>
      <c r="B5078" s="157" t="s">
        <v>3940</v>
      </c>
      <c r="C5078" s="91" t="s">
        <v>28</v>
      </c>
      <c r="D5078" s="90">
        <v>65.37</v>
      </c>
    </row>
    <row r="5079" spans="1:4">
      <c r="A5079" s="90">
        <v>89478</v>
      </c>
      <c r="B5079" s="157" t="s">
        <v>3941</v>
      </c>
      <c r="C5079" s="91" t="s">
        <v>28</v>
      </c>
      <c r="D5079" s="90">
        <v>61.64</v>
      </c>
    </row>
    <row r="5080" spans="1:4">
      <c r="A5080" s="90">
        <v>89479</v>
      </c>
      <c r="B5080" s="157" t="s">
        <v>3942</v>
      </c>
      <c r="C5080" s="91" t="s">
        <v>28</v>
      </c>
      <c r="D5080" s="90">
        <v>59.27</v>
      </c>
    </row>
    <row r="5081" spans="1:4">
      <c r="A5081" s="90">
        <v>89480</v>
      </c>
      <c r="B5081" s="157" t="s">
        <v>3943</v>
      </c>
      <c r="C5081" s="91" t="s">
        <v>28</v>
      </c>
      <c r="D5081" s="90">
        <v>76.599999999999994</v>
      </c>
    </row>
    <row r="5082" spans="1:4">
      <c r="A5082" s="90">
        <v>89483</v>
      </c>
      <c r="B5082" s="157" t="s">
        <v>3944</v>
      </c>
      <c r="C5082" s="91" t="s">
        <v>28</v>
      </c>
      <c r="D5082" s="90">
        <v>74.040000000000006</v>
      </c>
    </row>
    <row r="5083" spans="1:4">
      <c r="A5083" s="90">
        <v>89484</v>
      </c>
      <c r="B5083" s="157" t="s">
        <v>3945</v>
      </c>
      <c r="C5083" s="91" t="s">
        <v>28</v>
      </c>
      <c r="D5083" s="90">
        <v>67.91</v>
      </c>
    </row>
    <row r="5084" spans="1:4">
      <c r="A5084" s="90">
        <v>89486</v>
      </c>
      <c r="B5084" s="157" t="s">
        <v>3946</v>
      </c>
      <c r="C5084" s="91" t="s">
        <v>28</v>
      </c>
      <c r="D5084" s="90">
        <v>62.86</v>
      </c>
    </row>
    <row r="5085" spans="1:4">
      <c r="A5085" s="90">
        <v>89487</v>
      </c>
      <c r="B5085" s="157" t="s">
        <v>3947</v>
      </c>
      <c r="C5085" s="91" t="s">
        <v>28</v>
      </c>
      <c r="D5085" s="90">
        <v>83.71</v>
      </c>
    </row>
    <row r="5086" spans="1:4">
      <c r="A5086" s="90">
        <v>89488</v>
      </c>
      <c r="B5086" s="157" t="s">
        <v>3948</v>
      </c>
      <c r="C5086" s="91" t="s">
        <v>28</v>
      </c>
      <c r="D5086" s="90">
        <v>78.040000000000006</v>
      </c>
    </row>
    <row r="5087" spans="1:4">
      <c r="A5087" s="90">
        <v>91815</v>
      </c>
      <c r="B5087" s="157" t="s">
        <v>3949</v>
      </c>
      <c r="C5087" s="91" t="s">
        <v>28</v>
      </c>
      <c r="D5087" s="90">
        <v>44.01</v>
      </c>
    </row>
    <row r="5088" spans="1:4">
      <c r="A5088" s="90">
        <v>91816</v>
      </c>
      <c r="B5088" s="157" t="s">
        <v>3950</v>
      </c>
      <c r="C5088" s="91" t="s">
        <v>28</v>
      </c>
      <c r="D5088" s="90">
        <v>50.99</v>
      </c>
    </row>
    <row r="5089" spans="1:4">
      <c r="A5089" s="90">
        <v>72139</v>
      </c>
      <c r="B5089" s="157" t="s">
        <v>3951</v>
      </c>
      <c r="C5089" s="91" t="s">
        <v>28</v>
      </c>
      <c r="D5089" s="90">
        <v>419.36</v>
      </c>
    </row>
    <row r="5090" spans="1:4">
      <c r="A5090" s="90">
        <v>72175</v>
      </c>
      <c r="B5090" s="157" t="s">
        <v>3952</v>
      </c>
      <c r="C5090" s="91" t="s">
        <v>28</v>
      </c>
      <c r="D5090" s="90">
        <v>422.36</v>
      </c>
    </row>
    <row r="5091" spans="1:4">
      <c r="A5091" s="90">
        <v>72176</v>
      </c>
      <c r="B5091" s="157" t="s">
        <v>3953</v>
      </c>
      <c r="C5091" s="91" t="s">
        <v>28</v>
      </c>
      <c r="D5091" s="90">
        <v>425.36</v>
      </c>
    </row>
    <row r="5092" spans="1:4">
      <c r="A5092" s="90">
        <v>72178</v>
      </c>
      <c r="B5092" s="157" t="s">
        <v>3954</v>
      </c>
      <c r="C5092" s="91" t="s">
        <v>28</v>
      </c>
      <c r="D5092" s="90">
        <v>19.82</v>
      </c>
    </row>
    <row r="5093" spans="1:4">
      <c r="A5093" s="90">
        <v>72179</v>
      </c>
      <c r="B5093" s="157" t="s">
        <v>3955</v>
      </c>
      <c r="C5093" s="91" t="s">
        <v>28</v>
      </c>
      <c r="D5093" s="90">
        <v>45.92</v>
      </c>
    </row>
    <row r="5094" spans="1:4">
      <c r="A5094" s="90">
        <v>72180</v>
      </c>
      <c r="B5094" s="157" t="s">
        <v>3956</v>
      </c>
      <c r="C5094" s="91" t="s">
        <v>28</v>
      </c>
      <c r="D5094" s="90">
        <v>12.58</v>
      </c>
    </row>
    <row r="5095" spans="1:4">
      <c r="A5095" s="90">
        <v>72181</v>
      </c>
      <c r="B5095" s="157" t="s">
        <v>3957</v>
      </c>
      <c r="C5095" s="91" t="s">
        <v>28</v>
      </c>
      <c r="D5095" s="90">
        <v>25.52</v>
      </c>
    </row>
    <row r="5096" spans="1:4">
      <c r="A5096" s="159" t="s">
        <v>478</v>
      </c>
      <c r="B5096" s="157" t="s">
        <v>3958</v>
      </c>
      <c r="C5096" s="91" t="s">
        <v>28</v>
      </c>
      <c r="D5096" s="90">
        <v>250.59</v>
      </c>
    </row>
    <row r="5097" spans="1:4">
      <c r="A5097" s="159" t="s">
        <v>479</v>
      </c>
      <c r="B5097" s="157" t="s">
        <v>3959</v>
      </c>
      <c r="C5097" s="91" t="s">
        <v>28</v>
      </c>
      <c r="D5097" s="90">
        <v>195.28</v>
      </c>
    </row>
    <row r="5098" spans="1:4">
      <c r="A5098" s="159" t="s">
        <v>480</v>
      </c>
      <c r="B5098" s="157" t="s">
        <v>3960</v>
      </c>
      <c r="C5098" s="91" t="s">
        <v>28</v>
      </c>
      <c r="D5098" s="90">
        <v>579.65</v>
      </c>
    </row>
    <row r="5099" spans="1:4">
      <c r="A5099" s="90">
        <v>79627</v>
      </c>
      <c r="B5099" s="157" t="s">
        <v>3961</v>
      </c>
      <c r="C5099" s="91" t="s">
        <v>28</v>
      </c>
      <c r="D5099" s="90">
        <v>451.09</v>
      </c>
    </row>
    <row r="5100" spans="1:4">
      <c r="A5100" s="90">
        <v>96358</v>
      </c>
      <c r="B5100" s="157" t="s">
        <v>21614</v>
      </c>
      <c r="C5100" s="91" t="s">
        <v>28</v>
      </c>
      <c r="D5100" s="90">
        <v>75.319999999999993</v>
      </c>
    </row>
    <row r="5101" spans="1:4">
      <c r="A5101" s="90">
        <v>96359</v>
      </c>
      <c r="B5101" s="157" t="s">
        <v>21615</v>
      </c>
      <c r="C5101" s="91" t="s">
        <v>28</v>
      </c>
      <c r="D5101" s="90">
        <v>81.819999999999993</v>
      </c>
    </row>
    <row r="5102" spans="1:4">
      <c r="A5102" s="90">
        <v>96360</v>
      </c>
      <c r="B5102" s="157" t="s">
        <v>21616</v>
      </c>
      <c r="C5102" s="91" t="s">
        <v>28</v>
      </c>
      <c r="D5102" s="90">
        <v>92.89</v>
      </c>
    </row>
    <row r="5103" spans="1:4">
      <c r="A5103" s="90">
        <v>96361</v>
      </c>
      <c r="B5103" s="157" t="s">
        <v>21617</v>
      </c>
      <c r="C5103" s="91" t="s">
        <v>28</v>
      </c>
      <c r="D5103" s="90">
        <v>105.43</v>
      </c>
    </row>
    <row r="5104" spans="1:4">
      <c r="A5104" s="90">
        <v>96362</v>
      </c>
      <c r="B5104" s="157" t="s">
        <v>21618</v>
      </c>
      <c r="C5104" s="91" t="s">
        <v>28</v>
      </c>
      <c r="D5104" s="90">
        <v>100.24</v>
      </c>
    </row>
    <row r="5105" spans="1:4">
      <c r="A5105" s="90">
        <v>96363</v>
      </c>
      <c r="B5105" s="157" t="s">
        <v>21619</v>
      </c>
      <c r="C5105" s="91" t="s">
        <v>28</v>
      </c>
      <c r="D5105" s="90">
        <v>107.05</v>
      </c>
    </row>
    <row r="5106" spans="1:4">
      <c r="A5106" s="90">
        <v>96364</v>
      </c>
      <c r="B5106" s="157" t="s">
        <v>21620</v>
      </c>
      <c r="C5106" s="91" t="s">
        <v>28</v>
      </c>
      <c r="D5106" s="90">
        <v>117.81</v>
      </c>
    </row>
    <row r="5107" spans="1:4">
      <c r="A5107" s="90">
        <v>96365</v>
      </c>
      <c r="B5107" s="157" t="s">
        <v>21621</v>
      </c>
      <c r="C5107" s="91" t="s">
        <v>28</v>
      </c>
      <c r="D5107" s="90">
        <v>130.65</v>
      </c>
    </row>
    <row r="5108" spans="1:4">
      <c r="A5108" s="90">
        <v>96366</v>
      </c>
      <c r="B5108" s="157" t="s">
        <v>21622</v>
      </c>
      <c r="C5108" s="91" t="s">
        <v>28</v>
      </c>
      <c r="D5108" s="90">
        <v>125.16</v>
      </c>
    </row>
    <row r="5109" spans="1:4">
      <c r="A5109" s="90">
        <v>96367</v>
      </c>
      <c r="B5109" s="157" t="s">
        <v>21623</v>
      </c>
      <c r="C5109" s="91" t="s">
        <v>28</v>
      </c>
      <c r="D5109" s="90">
        <v>132.25</v>
      </c>
    </row>
    <row r="5110" spans="1:4">
      <c r="A5110" s="90">
        <v>96368</v>
      </c>
      <c r="B5110" s="157" t="s">
        <v>21624</v>
      </c>
      <c r="C5110" s="91" t="s">
        <v>28</v>
      </c>
      <c r="D5110" s="90">
        <v>142.72999999999999</v>
      </c>
    </row>
    <row r="5111" spans="1:4">
      <c r="A5111" s="90">
        <v>96369</v>
      </c>
      <c r="B5111" s="157" t="s">
        <v>21625</v>
      </c>
      <c r="C5111" s="91" t="s">
        <v>28</v>
      </c>
      <c r="D5111" s="90">
        <v>155.85</v>
      </c>
    </row>
    <row r="5112" spans="1:4">
      <c r="A5112" s="90">
        <v>96370</v>
      </c>
      <c r="B5112" s="157" t="s">
        <v>21626</v>
      </c>
      <c r="C5112" s="91" t="s">
        <v>28</v>
      </c>
      <c r="D5112" s="90">
        <v>46.88</v>
      </c>
    </row>
    <row r="5113" spans="1:4">
      <c r="A5113" s="90">
        <v>96371</v>
      </c>
      <c r="B5113" s="157" t="s">
        <v>21627</v>
      </c>
      <c r="C5113" s="91" t="s">
        <v>28</v>
      </c>
      <c r="D5113" s="90">
        <v>53.21</v>
      </c>
    </row>
    <row r="5114" spans="1:4">
      <c r="A5114" s="90">
        <v>96372</v>
      </c>
      <c r="B5114" s="157" t="s">
        <v>21628</v>
      </c>
      <c r="C5114" s="91" t="s">
        <v>28</v>
      </c>
      <c r="D5114" s="90">
        <v>15.49</v>
      </c>
    </row>
    <row r="5115" spans="1:4">
      <c r="A5115" s="90">
        <v>96373</v>
      </c>
      <c r="B5115" s="157" t="s">
        <v>21629</v>
      </c>
      <c r="C5115" s="91" t="s">
        <v>32</v>
      </c>
      <c r="D5115" s="90">
        <v>6.14</v>
      </c>
    </row>
    <row r="5116" spans="1:4">
      <c r="A5116" s="90">
        <v>96374</v>
      </c>
      <c r="B5116" s="157" t="s">
        <v>21630</v>
      </c>
      <c r="C5116" s="91" t="s">
        <v>32</v>
      </c>
      <c r="D5116" s="90">
        <v>28.41</v>
      </c>
    </row>
    <row r="5117" spans="1:4">
      <c r="A5117" s="159" t="s">
        <v>481</v>
      </c>
      <c r="B5117" s="157" t="s">
        <v>3962</v>
      </c>
      <c r="C5117" s="91" t="s">
        <v>28</v>
      </c>
      <c r="D5117" s="90">
        <v>46.14</v>
      </c>
    </row>
    <row r="5118" spans="1:4">
      <c r="A5118" s="159" t="s">
        <v>482</v>
      </c>
      <c r="B5118" s="157" t="s">
        <v>3963</v>
      </c>
      <c r="C5118" s="91" t="s">
        <v>28</v>
      </c>
      <c r="D5118" s="90">
        <v>94.17</v>
      </c>
    </row>
    <row r="5119" spans="1:4">
      <c r="A5119" s="159" t="s">
        <v>483</v>
      </c>
      <c r="B5119" s="157" t="s">
        <v>3964</v>
      </c>
      <c r="C5119" s="91" t="s">
        <v>28</v>
      </c>
      <c r="D5119" s="90">
        <v>47.97</v>
      </c>
    </row>
    <row r="5120" spans="1:4">
      <c r="A5120" s="159" t="s">
        <v>484</v>
      </c>
      <c r="B5120" s="157" t="s">
        <v>3965</v>
      </c>
      <c r="C5120" s="91" t="s">
        <v>28</v>
      </c>
      <c r="D5120" s="90">
        <v>35.35</v>
      </c>
    </row>
    <row r="5121" spans="1:4">
      <c r="A5121" s="90">
        <v>83694</v>
      </c>
      <c r="B5121" s="157" t="s">
        <v>3966</v>
      </c>
      <c r="C5121" s="91" t="s">
        <v>28</v>
      </c>
      <c r="D5121" s="90">
        <v>13.62</v>
      </c>
    </row>
    <row r="5122" spans="1:4">
      <c r="A5122" s="159" t="s">
        <v>485</v>
      </c>
      <c r="B5122" s="157" t="s">
        <v>3967</v>
      </c>
      <c r="C5122" s="91" t="s">
        <v>28</v>
      </c>
      <c r="D5122" s="90">
        <v>25.36</v>
      </c>
    </row>
    <row r="5123" spans="1:4">
      <c r="A5123" s="90">
        <v>83771</v>
      </c>
      <c r="B5123" s="157" t="s">
        <v>3968</v>
      </c>
      <c r="C5123" s="91" t="s">
        <v>29</v>
      </c>
      <c r="D5123" s="90">
        <v>6.85</v>
      </c>
    </row>
    <row r="5124" spans="1:4">
      <c r="A5124" s="90">
        <v>92970</v>
      </c>
      <c r="B5124" s="157" t="s">
        <v>3969</v>
      </c>
      <c r="C5124" s="91" t="s">
        <v>28</v>
      </c>
      <c r="D5124" s="90">
        <v>11.21</v>
      </c>
    </row>
    <row r="5125" spans="1:4">
      <c r="A5125" s="90">
        <v>72916</v>
      </c>
      <c r="B5125" s="157" t="s">
        <v>3970</v>
      </c>
      <c r="C5125" s="91" t="s">
        <v>29</v>
      </c>
      <c r="D5125" s="90">
        <v>25.08</v>
      </c>
    </row>
    <row r="5126" spans="1:4">
      <c r="A5126" s="90">
        <v>72919</v>
      </c>
      <c r="B5126" s="157" t="s">
        <v>3971</v>
      </c>
      <c r="C5126" s="91" t="s">
        <v>29</v>
      </c>
      <c r="D5126" s="90">
        <v>34.97</v>
      </c>
    </row>
    <row r="5127" spans="1:4">
      <c r="A5127" s="90">
        <v>72922</v>
      </c>
      <c r="B5127" s="157" t="s">
        <v>3972</v>
      </c>
      <c r="C5127" s="91" t="s">
        <v>29</v>
      </c>
      <c r="D5127" s="90">
        <v>47.21</v>
      </c>
    </row>
    <row r="5128" spans="1:4">
      <c r="A5128" s="90">
        <v>72923</v>
      </c>
      <c r="B5128" s="157" t="s">
        <v>3973</v>
      </c>
      <c r="C5128" s="91" t="s">
        <v>29</v>
      </c>
      <c r="D5128" s="90">
        <v>68.88</v>
      </c>
    </row>
    <row r="5129" spans="1:4">
      <c r="A5129" s="90">
        <v>72924</v>
      </c>
      <c r="B5129" s="157" t="s">
        <v>3974</v>
      </c>
      <c r="C5129" s="91" t="s">
        <v>29</v>
      </c>
      <c r="D5129" s="90">
        <v>58.92</v>
      </c>
    </row>
    <row r="5130" spans="1:4">
      <c r="A5130" s="90">
        <v>72961</v>
      </c>
      <c r="B5130" s="157" t="s">
        <v>3975</v>
      </c>
      <c r="C5130" s="91" t="s">
        <v>28</v>
      </c>
      <c r="D5130" s="90">
        <v>1.22</v>
      </c>
    </row>
    <row r="5131" spans="1:4">
      <c r="A5131" s="90">
        <v>96387</v>
      </c>
      <c r="B5131" s="157" t="s">
        <v>23662</v>
      </c>
      <c r="C5131" s="91" t="s">
        <v>29</v>
      </c>
      <c r="D5131" s="90">
        <v>6.36</v>
      </c>
    </row>
    <row r="5132" spans="1:4">
      <c r="A5132" s="90">
        <v>96388</v>
      </c>
      <c r="B5132" s="157" t="s">
        <v>23663</v>
      </c>
      <c r="C5132" s="91" t="s">
        <v>29</v>
      </c>
      <c r="D5132" s="90">
        <v>6.08</v>
      </c>
    </row>
    <row r="5133" spans="1:4">
      <c r="A5133" s="90">
        <v>96389</v>
      </c>
      <c r="B5133" s="157" t="s">
        <v>23664</v>
      </c>
      <c r="C5133" s="91" t="s">
        <v>29</v>
      </c>
      <c r="D5133" s="90">
        <v>25.13</v>
      </c>
    </row>
    <row r="5134" spans="1:4">
      <c r="A5134" s="90">
        <v>96390</v>
      </c>
      <c r="B5134" s="157" t="s">
        <v>23665</v>
      </c>
      <c r="C5134" s="91" t="s">
        <v>29</v>
      </c>
      <c r="D5134" s="90">
        <v>41.33</v>
      </c>
    </row>
    <row r="5135" spans="1:4">
      <c r="A5135" s="90">
        <v>96391</v>
      </c>
      <c r="B5135" s="157" t="s">
        <v>23666</v>
      </c>
      <c r="C5135" s="91" t="s">
        <v>29</v>
      </c>
      <c r="D5135" s="90">
        <v>57.35</v>
      </c>
    </row>
    <row r="5136" spans="1:4">
      <c r="A5136" s="90">
        <v>96392</v>
      </c>
      <c r="B5136" s="157" t="s">
        <v>23667</v>
      </c>
      <c r="C5136" s="91" t="s">
        <v>29</v>
      </c>
      <c r="D5136" s="90">
        <v>76.3</v>
      </c>
    </row>
    <row r="5137" spans="1:4">
      <c r="A5137" s="90">
        <v>96396</v>
      </c>
      <c r="B5137" s="157" t="s">
        <v>23668</v>
      </c>
      <c r="C5137" s="91" t="s">
        <v>29</v>
      </c>
      <c r="D5137" s="90">
        <v>117.83</v>
      </c>
    </row>
    <row r="5138" spans="1:4">
      <c r="A5138" s="90">
        <v>96397</v>
      </c>
      <c r="B5138" s="157" t="s">
        <v>23669</v>
      </c>
      <c r="C5138" s="91" t="s">
        <v>29</v>
      </c>
      <c r="D5138" s="90">
        <v>145.85</v>
      </c>
    </row>
    <row r="5139" spans="1:4">
      <c r="A5139" s="90">
        <v>96398</v>
      </c>
      <c r="B5139" s="157" t="s">
        <v>23670</v>
      </c>
      <c r="C5139" s="91" t="s">
        <v>29</v>
      </c>
      <c r="D5139" s="90">
        <v>157.57</v>
      </c>
    </row>
    <row r="5140" spans="1:4">
      <c r="A5140" s="90">
        <v>96399</v>
      </c>
      <c r="B5140" s="157" t="s">
        <v>23671</v>
      </c>
      <c r="C5140" s="91" t="s">
        <v>29</v>
      </c>
      <c r="D5140" s="90">
        <v>97.14</v>
      </c>
    </row>
    <row r="5141" spans="1:4">
      <c r="A5141" s="90">
        <v>96400</v>
      </c>
      <c r="B5141" s="157" t="s">
        <v>23672</v>
      </c>
      <c r="C5141" s="91" t="s">
        <v>29</v>
      </c>
      <c r="D5141" s="90">
        <v>106.04</v>
      </c>
    </row>
    <row r="5142" spans="1:4">
      <c r="A5142" s="90">
        <v>96401</v>
      </c>
      <c r="B5142" s="157" t="s">
        <v>23673</v>
      </c>
      <c r="C5142" s="91" t="s">
        <v>28</v>
      </c>
      <c r="D5142" s="90">
        <v>7.13</v>
      </c>
    </row>
    <row r="5143" spans="1:4">
      <c r="A5143" s="90">
        <v>96402</v>
      </c>
      <c r="B5143" s="157" t="s">
        <v>23674</v>
      </c>
      <c r="C5143" s="91" t="s">
        <v>28</v>
      </c>
      <c r="D5143" s="90">
        <v>1.48</v>
      </c>
    </row>
    <row r="5144" spans="1:4">
      <c r="A5144" s="90">
        <v>72799</v>
      </c>
      <c r="B5144" s="157" t="s">
        <v>3976</v>
      </c>
      <c r="C5144" s="91" t="s">
        <v>28</v>
      </c>
      <c r="D5144" s="90">
        <v>68.98</v>
      </c>
    </row>
    <row r="5145" spans="1:4">
      <c r="A5145" s="90">
        <v>72942</v>
      </c>
      <c r="B5145" s="157" t="s">
        <v>3977</v>
      </c>
      <c r="C5145" s="91" t="s">
        <v>28</v>
      </c>
      <c r="D5145" s="90">
        <v>1.72</v>
      </c>
    </row>
    <row r="5146" spans="1:4">
      <c r="A5146" s="90">
        <v>72943</v>
      </c>
      <c r="B5146" s="157" t="s">
        <v>3978</v>
      </c>
      <c r="C5146" s="91" t="s">
        <v>28</v>
      </c>
      <c r="D5146" s="90">
        <v>1.92</v>
      </c>
    </row>
    <row r="5147" spans="1:4">
      <c r="A5147" s="90">
        <v>72972</v>
      </c>
      <c r="B5147" s="157" t="s">
        <v>3979</v>
      </c>
      <c r="C5147" s="91" t="s">
        <v>28</v>
      </c>
      <c r="D5147" s="90">
        <v>0.7</v>
      </c>
    </row>
    <row r="5148" spans="1:4">
      <c r="A5148" s="90">
        <v>72973</v>
      </c>
      <c r="B5148" s="157" t="s">
        <v>3980</v>
      </c>
      <c r="C5148" s="91" t="s">
        <v>32</v>
      </c>
      <c r="D5148" s="90">
        <v>1.32</v>
      </c>
    </row>
    <row r="5149" spans="1:4">
      <c r="A5149" s="90">
        <v>72974</v>
      </c>
      <c r="B5149" s="157" t="s">
        <v>3981</v>
      </c>
      <c r="C5149" s="91" t="s">
        <v>28</v>
      </c>
      <c r="D5149" s="90">
        <v>4.42</v>
      </c>
    </row>
    <row r="5150" spans="1:4">
      <c r="A5150" s="90">
        <v>72975</v>
      </c>
      <c r="B5150" s="157" t="s">
        <v>3982</v>
      </c>
      <c r="C5150" s="91" t="s">
        <v>28</v>
      </c>
      <c r="D5150" s="90">
        <v>0.49</v>
      </c>
    </row>
    <row r="5151" spans="1:4">
      <c r="A5151" s="90">
        <v>72978</v>
      </c>
      <c r="B5151" s="157" t="s">
        <v>3983</v>
      </c>
      <c r="C5151" s="91" t="s">
        <v>32</v>
      </c>
      <c r="D5151" s="90">
        <v>4.41</v>
      </c>
    </row>
    <row r="5152" spans="1:4">
      <c r="A5152" s="90">
        <v>72979</v>
      </c>
      <c r="B5152" s="157" t="s">
        <v>3984</v>
      </c>
      <c r="C5152" s="91" t="s">
        <v>28</v>
      </c>
      <c r="D5152" s="90">
        <v>8.44</v>
      </c>
    </row>
    <row r="5153" spans="1:4">
      <c r="A5153" s="159" t="s">
        <v>486</v>
      </c>
      <c r="B5153" s="157" t="s">
        <v>3985</v>
      </c>
      <c r="C5153" s="91" t="s">
        <v>28</v>
      </c>
      <c r="D5153" s="90">
        <v>4.49</v>
      </c>
    </row>
    <row r="5154" spans="1:4">
      <c r="A5154" s="159" t="s">
        <v>487</v>
      </c>
      <c r="B5154" s="157" t="s">
        <v>3986</v>
      </c>
      <c r="C5154" s="91" t="s">
        <v>29</v>
      </c>
      <c r="D5154" s="90">
        <v>815.53</v>
      </c>
    </row>
    <row r="5155" spans="1:4">
      <c r="A5155" s="159" t="s">
        <v>488</v>
      </c>
      <c r="B5155" s="157" t="s">
        <v>3987</v>
      </c>
      <c r="C5155" s="91" t="s">
        <v>29</v>
      </c>
      <c r="D5155" s="90">
        <v>641.12</v>
      </c>
    </row>
    <row r="5156" spans="1:4">
      <c r="A5156" s="90">
        <v>92391</v>
      </c>
      <c r="B5156" s="157" t="s">
        <v>3988</v>
      </c>
      <c r="C5156" s="91" t="s">
        <v>28</v>
      </c>
      <c r="D5156" s="90">
        <v>52.32</v>
      </c>
    </row>
    <row r="5157" spans="1:4">
      <c r="A5157" s="90">
        <v>92392</v>
      </c>
      <c r="B5157" s="157" t="s">
        <v>3989</v>
      </c>
      <c r="C5157" s="91" t="s">
        <v>28</v>
      </c>
      <c r="D5157" s="90">
        <v>54.87</v>
      </c>
    </row>
    <row r="5158" spans="1:4">
      <c r="A5158" s="90">
        <v>92393</v>
      </c>
      <c r="B5158" s="157" t="s">
        <v>3990</v>
      </c>
      <c r="C5158" s="91" t="s">
        <v>28</v>
      </c>
      <c r="D5158" s="90">
        <v>46.85</v>
      </c>
    </row>
    <row r="5159" spans="1:4">
      <c r="A5159" s="90">
        <v>92394</v>
      </c>
      <c r="B5159" s="157" t="s">
        <v>3991</v>
      </c>
      <c r="C5159" s="91" t="s">
        <v>28</v>
      </c>
      <c r="D5159" s="90">
        <v>50.16</v>
      </c>
    </row>
    <row r="5160" spans="1:4">
      <c r="A5160" s="90">
        <v>92395</v>
      </c>
      <c r="B5160" s="157" t="s">
        <v>3992</v>
      </c>
      <c r="C5160" s="91" t="s">
        <v>28</v>
      </c>
      <c r="D5160" s="90">
        <v>63.24</v>
      </c>
    </row>
    <row r="5161" spans="1:4">
      <c r="A5161" s="90">
        <v>92396</v>
      </c>
      <c r="B5161" s="157" t="s">
        <v>3993</v>
      </c>
      <c r="C5161" s="91" t="s">
        <v>28</v>
      </c>
      <c r="D5161" s="90">
        <v>54.88</v>
      </c>
    </row>
    <row r="5162" spans="1:4">
      <c r="A5162" s="90">
        <v>92397</v>
      </c>
      <c r="B5162" s="157" t="s">
        <v>3994</v>
      </c>
      <c r="C5162" s="91" t="s">
        <v>28</v>
      </c>
      <c r="D5162" s="90">
        <v>46.12</v>
      </c>
    </row>
    <row r="5163" spans="1:4">
      <c r="A5163" s="90">
        <v>92398</v>
      </c>
      <c r="B5163" s="157" t="s">
        <v>3995</v>
      </c>
      <c r="C5163" s="91" t="s">
        <v>28</v>
      </c>
      <c r="D5163" s="90">
        <v>51.53</v>
      </c>
    </row>
    <row r="5164" spans="1:4">
      <c r="A5164" s="90">
        <v>92399</v>
      </c>
      <c r="B5164" s="157" t="s">
        <v>3996</v>
      </c>
      <c r="C5164" s="91" t="s">
        <v>28</v>
      </c>
      <c r="D5164" s="90">
        <v>52.5</v>
      </c>
    </row>
    <row r="5165" spans="1:4">
      <c r="A5165" s="90">
        <v>92400</v>
      </c>
      <c r="B5165" s="157" t="s">
        <v>3997</v>
      </c>
      <c r="C5165" s="91" t="s">
        <v>28</v>
      </c>
      <c r="D5165" s="90">
        <v>62.96</v>
      </c>
    </row>
    <row r="5166" spans="1:4">
      <c r="A5166" s="90">
        <v>92401</v>
      </c>
      <c r="B5166" s="157" t="s">
        <v>3998</v>
      </c>
      <c r="C5166" s="91" t="s">
        <v>28</v>
      </c>
      <c r="D5166" s="90">
        <v>64.010000000000005</v>
      </c>
    </row>
    <row r="5167" spans="1:4">
      <c r="A5167" s="90">
        <v>92402</v>
      </c>
      <c r="B5167" s="157" t="s">
        <v>3999</v>
      </c>
      <c r="C5167" s="91" t="s">
        <v>28</v>
      </c>
      <c r="D5167" s="90">
        <v>56.11</v>
      </c>
    </row>
    <row r="5168" spans="1:4">
      <c r="A5168" s="90">
        <v>92403</v>
      </c>
      <c r="B5168" s="157" t="s">
        <v>4000</v>
      </c>
      <c r="C5168" s="91" t="s">
        <v>28</v>
      </c>
      <c r="D5168" s="90">
        <v>47.24</v>
      </c>
    </row>
    <row r="5169" spans="1:4">
      <c r="A5169" s="90">
        <v>92404</v>
      </c>
      <c r="B5169" s="157" t="s">
        <v>4001</v>
      </c>
      <c r="C5169" s="91" t="s">
        <v>28</v>
      </c>
      <c r="D5169" s="90">
        <v>52.64</v>
      </c>
    </row>
    <row r="5170" spans="1:4">
      <c r="A5170" s="90">
        <v>92405</v>
      </c>
      <c r="B5170" s="157" t="s">
        <v>4002</v>
      </c>
      <c r="C5170" s="91" t="s">
        <v>28</v>
      </c>
      <c r="D5170" s="90">
        <v>53.58</v>
      </c>
    </row>
    <row r="5171" spans="1:4">
      <c r="A5171" s="90">
        <v>92406</v>
      </c>
      <c r="B5171" s="157" t="s">
        <v>4003</v>
      </c>
      <c r="C5171" s="91" t="s">
        <v>28</v>
      </c>
      <c r="D5171" s="90">
        <v>64.08</v>
      </c>
    </row>
    <row r="5172" spans="1:4">
      <c r="A5172" s="90">
        <v>92407</v>
      </c>
      <c r="B5172" s="157" t="s">
        <v>4004</v>
      </c>
      <c r="C5172" s="91" t="s">
        <v>28</v>
      </c>
      <c r="D5172" s="90">
        <v>65.11</v>
      </c>
    </row>
    <row r="5173" spans="1:4">
      <c r="A5173" s="90">
        <v>93679</v>
      </c>
      <c r="B5173" s="157" t="s">
        <v>4005</v>
      </c>
      <c r="C5173" s="91" t="s">
        <v>28</v>
      </c>
      <c r="D5173" s="90">
        <v>59.93</v>
      </c>
    </row>
    <row r="5174" spans="1:4">
      <c r="A5174" s="90">
        <v>93680</v>
      </c>
      <c r="B5174" s="157" t="s">
        <v>4006</v>
      </c>
      <c r="C5174" s="91" t="s">
        <v>28</v>
      </c>
      <c r="D5174" s="90">
        <v>50.95</v>
      </c>
    </row>
    <row r="5175" spans="1:4">
      <c r="A5175" s="90">
        <v>93681</v>
      </c>
      <c r="B5175" s="157" t="s">
        <v>4007</v>
      </c>
      <c r="C5175" s="91" t="s">
        <v>28</v>
      </c>
      <c r="D5175" s="90">
        <v>61.18</v>
      </c>
    </row>
    <row r="5176" spans="1:4">
      <c r="A5176" s="90">
        <v>93682</v>
      </c>
      <c r="B5176" s="157" t="s">
        <v>4008</v>
      </c>
      <c r="C5176" s="91" t="s">
        <v>28</v>
      </c>
      <c r="D5176" s="90">
        <v>62.25</v>
      </c>
    </row>
    <row r="5177" spans="1:4">
      <c r="A5177" s="90">
        <v>97114</v>
      </c>
      <c r="B5177" s="157" t="s">
        <v>23675</v>
      </c>
      <c r="C5177" s="91" t="s">
        <v>32</v>
      </c>
      <c r="D5177" s="90">
        <v>0.3</v>
      </c>
    </row>
    <row r="5178" spans="1:4">
      <c r="A5178" s="90">
        <v>97115</v>
      </c>
      <c r="B5178" s="157" t="s">
        <v>23676</v>
      </c>
      <c r="C5178" s="91" t="s">
        <v>33</v>
      </c>
      <c r="D5178" s="90">
        <v>29.93</v>
      </c>
    </row>
    <row r="5179" spans="1:4">
      <c r="A5179" s="90">
        <v>97120</v>
      </c>
      <c r="B5179" s="157" t="s">
        <v>23677</v>
      </c>
      <c r="C5179" s="91" t="s">
        <v>33</v>
      </c>
      <c r="D5179" s="90">
        <v>6.22</v>
      </c>
    </row>
    <row r="5180" spans="1:4">
      <c r="A5180" s="90">
        <v>97802</v>
      </c>
      <c r="B5180" s="157" t="s">
        <v>23678</v>
      </c>
      <c r="C5180" s="91" t="s">
        <v>28</v>
      </c>
      <c r="D5180" s="90">
        <v>4.0199999999999996</v>
      </c>
    </row>
    <row r="5181" spans="1:4">
      <c r="A5181" s="90">
        <v>97803</v>
      </c>
      <c r="B5181" s="157" t="s">
        <v>23679</v>
      </c>
      <c r="C5181" s="91" t="s">
        <v>28</v>
      </c>
      <c r="D5181" s="90">
        <v>4.8600000000000003</v>
      </c>
    </row>
    <row r="5182" spans="1:4">
      <c r="A5182" s="90">
        <v>97805</v>
      </c>
      <c r="B5182" s="157" t="s">
        <v>23680</v>
      </c>
      <c r="C5182" s="91" t="s">
        <v>28</v>
      </c>
      <c r="D5182" s="90">
        <v>8.59</v>
      </c>
    </row>
    <row r="5183" spans="1:4">
      <c r="A5183" s="90">
        <v>97806</v>
      </c>
      <c r="B5183" s="157" t="s">
        <v>23681</v>
      </c>
      <c r="C5183" s="91" t="s">
        <v>28</v>
      </c>
      <c r="D5183" s="90">
        <v>10.55</v>
      </c>
    </row>
    <row r="5184" spans="1:4">
      <c r="A5184" s="90">
        <v>97807</v>
      </c>
      <c r="B5184" s="157" t="s">
        <v>23682</v>
      </c>
      <c r="C5184" s="91" t="s">
        <v>28</v>
      </c>
      <c r="D5184" s="90">
        <v>12.21</v>
      </c>
    </row>
    <row r="5185" spans="1:4">
      <c r="A5185" s="90">
        <v>97809</v>
      </c>
      <c r="B5185" s="157" t="s">
        <v>23683</v>
      </c>
      <c r="C5185" s="91" t="s">
        <v>28</v>
      </c>
      <c r="D5185" s="90">
        <v>15.31</v>
      </c>
    </row>
    <row r="5186" spans="1:4">
      <c r="A5186" s="90">
        <v>97810</v>
      </c>
      <c r="B5186" s="157" t="s">
        <v>23684</v>
      </c>
      <c r="C5186" s="91" t="s">
        <v>28</v>
      </c>
      <c r="D5186" s="90">
        <v>17.27</v>
      </c>
    </row>
    <row r="5187" spans="1:4">
      <c r="A5187" s="90">
        <v>97811</v>
      </c>
      <c r="B5187" s="157" t="s">
        <v>23685</v>
      </c>
      <c r="C5187" s="91" t="s">
        <v>28</v>
      </c>
      <c r="D5187" s="90">
        <v>18.940000000000001</v>
      </c>
    </row>
    <row r="5188" spans="1:4">
      <c r="A5188" s="90">
        <v>97813</v>
      </c>
      <c r="B5188" s="157" t="s">
        <v>23686</v>
      </c>
      <c r="C5188" s="91" t="s">
        <v>28</v>
      </c>
      <c r="D5188" s="90">
        <v>4.17</v>
      </c>
    </row>
    <row r="5189" spans="1:4">
      <c r="A5189" s="90">
        <v>97814</v>
      </c>
      <c r="B5189" s="157" t="s">
        <v>23687</v>
      </c>
      <c r="C5189" s="91" t="s">
        <v>28</v>
      </c>
      <c r="D5189" s="90">
        <v>5.01</v>
      </c>
    </row>
    <row r="5190" spans="1:4">
      <c r="A5190" s="90">
        <v>97816</v>
      </c>
      <c r="B5190" s="157" t="s">
        <v>23688</v>
      </c>
      <c r="C5190" s="91" t="s">
        <v>28</v>
      </c>
      <c r="D5190" s="90">
        <v>9.08</v>
      </c>
    </row>
    <row r="5191" spans="1:4">
      <c r="A5191" s="90">
        <v>97817</v>
      </c>
      <c r="B5191" s="157" t="s">
        <v>23689</v>
      </c>
      <c r="C5191" s="91" t="s">
        <v>28</v>
      </c>
      <c r="D5191" s="90">
        <v>11.04</v>
      </c>
    </row>
    <row r="5192" spans="1:4">
      <c r="A5192" s="90">
        <v>97818</v>
      </c>
      <c r="B5192" s="157" t="s">
        <v>23690</v>
      </c>
      <c r="C5192" s="91" t="s">
        <v>28</v>
      </c>
      <c r="D5192" s="90">
        <v>12.85</v>
      </c>
    </row>
    <row r="5193" spans="1:4">
      <c r="A5193" s="90">
        <v>97820</v>
      </c>
      <c r="B5193" s="157" t="s">
        <v>23691</v>
      </c>
      <c r="C5193" s="91" t="s">
        <v>28</v>
      </c>
      <c r="D5193" s="90">
        <v>16.27</v>
      </c>
    </row>
    <row r="5194" spans="1:4">
      <c r="A5194" s="90">
        <v>97821</v>
      </c>
      <c r="B5194" s="157" t="s">
        <v>23692</v>
      </c>
      <c r="C5194" s="91" t="s">
        <v>28</v>
      </c>
      <c r="D5194" s="90">
        <v>18.239999999999998</v>
      </c>
    </row>
    <row r="5195" spans="1:4">
      <c r="A5195" s="90">
        <v>97822</v>
      </c>
      <c r="B5195" s="157" t="s">
        <v>23693</v>
      </c>
      <c r="C5195" s="91" t="s">
        <v>28</v>
      </c>
      <c r="D5195" s="90">
        <v>20.059999999999999</v>
      </c>
    </row>
    <row r="5196" spans="1:4">
      <c r="A5196" s="90">
        <v>72947</v>
      </c>
      <c r="B5196" s="157" t="s">
        <v>4009</v>
      </c>
      <c r="C5196" s="91" t="s">
        <v>28</v>
      </c>
      <c r="D5196" s="90">
        <v>28.29</v>
      </c>
    </row>
    <row r="5197" spans="1:4">
      <c r="A5197" s="90">
        <v>83693</v>
      </c>
      <c r="B5197" s="157" t="s">
        <v>4010</v>
      </c>
      <c r="C5197" s="91" t="s">
        <v>28</v>
      </c>
      <c r="D5197" s="90">
        <v>3.04</v>
      </c>
    </row>
    <row r="5198" spans="1:4">
      <c r="A5198" s="159" t="s">
        <v>489</v>
      </c>
      <c r="B5198" s="157" t="s">
        <v>4011</v>
      </c>
      <c r="C5198" s="91" t="s">
        <v>32</v>
      </c>
      <c r="D5198" s="90">
        <v>452.56</v>
      </c>
    </row>
    <row r="5199" spans="1:4">
      <c r="A5199" s="159" t="s">
        <v>490</v>
      </c>
      <c r="B5199" s="157" t="s">
        <v>4012</v>
      </c>
      <c r="C5199" s="91" t="s">
        <v>32</v>
      </c>
      <c r="D5199" s="90">
        <v>388.32</v>
      </c>
    </row>
    <row r="5200" spans="1:4">
      <c r="A5200" s="159" t="s">
        <v>491</v>
      </c>
      <c r="B5200" s="157" t="s">
        <v>4013</v>
      </c>
      <c r="C5200" s="91" t="s">
        <v>28</v>
      </c>
      <c r="D5200" s="90">
        <v>4.5199999999999996</v>
      </c>
    </row>
    <row r="5201" spans="1:4">
      <c r="A5201" s="90">
        <v>72962</v>
      </c>
      <c r="B5201" s="157" t="s">
        <v>4014</v>
      </c>
      <c r="C5201" s="91" t="s">
        <v>3745</v>
      </c>
      <c r="D5201" s="90">
        <v>297.19</v>
      </c>
    </row>
    <row r="5202" spans="1:4">
      <c r="A5202" s="90">
        <v>72963</v>
      </c>
      <c r="B5202" s="157" t="s">
        <v>4015</v>
      </c>
      <c r="C5202" s="91" t="s">
        <v>3745</v>
      </c>
      <c r="D5202" s="90">
        <v>251.68</v>
      </c>
    </row>
    <row r="5203" spans="1:4">
      <c r="A5203" s="159" t="s">
        <v>492</v>
      </c>
      <c r="B5203" s="157" t="s">
        <v>23694</v>
      </c>
      <c r="C5203" s="91" t="s">
        <v>29</v>
      </c>
      <c r="D5203" s="90">
        <v>467.17</v>
      </c>
    </row>
    <row r="5204" spans="1:4">
      <c r="A5204" s="90">
        <v>95990</v>
      </c>
      <c r="B5204" s="157" t="s">
        <v>23695</v>
      </c>
      <c r="C5204" s="91" t="s">
        <v>29</v>
      </c>
      <c r="D5204" s="160">
        <v>1065.98</v>
      </c>
    </row>
    <row r="5205" spans="1:4">
      <c r="A5205" s="90">
        <v>95992</v>
      </c>
      <c r="B5205" s="157" t="s">
        <v>23696</v>
      </c>
      <c r="C5205" s="91" t="s">
        <v>29</v>
      </c>
      <c r="D5205" s="90">
        <v>999.86</v>
      </c>
    </row>
    <row r="5206" spans="1:4">
      <c r="A5206" s="90">
        <v>95993</v>
      </c>
      <c r="B5206" s="157" t="s">
        <v>23697</v>
      </c>
      <c r="C5206" s="91" t="s">
        <v>29</v>
      </c>
      <c r="D5206" s="160">
        <v>1034.44</v>
      </c>
    </row>
    <row r="5207" spans="1:4">
      <c r="A5207" s="90">
        <v>95994</v>
      </c>
      <c r="B5207" s="157" t="s">
        <v>23698</v>
      </c>
      <c r="C5207" s="91" t="s">
        <v>29</v>
      </c>
      <c r="D5207" s="90">
        <v>977.13</v>
      </c>
    </row>
    <row r="5208" spans="1:4">
      <c r="A5208" s="90">
        <v>95995</v>
      </c>
      <c r="B5208" s="157" t="s">
        <v>23699</v>
      </c>
      <c r="C5208" s="91" t="s">
        <v>29</v>
      </c>
      <c r="D5208" s="160">
        <v>1014.87</v>
      </c>
    </row>
    <row r="5209" spans="1:4">
      <c r="A5209" s="90">
        <v>95996</v>
      </c>
      <c r="B5209" s="157" t="s">
        <v>23700</v>
      </c>
      <c r="C5209" s="91" t="s">
        <v>29</v>
      </c>
      <c r="D5209" s="90">
        <v>963</v>
      </c>
    </row>
    <row r="5210" spans="1:4">
      <c r="A5210" s="90">
        <v>95997</v>
      </c>
      <c r="B5210" s="157" t="s">
        <v>23701</v>
      </c>
      <c r="C5210" s="91" t="s">
        <v>29</v>
      </c>
      <c r="D5210" s="160">
        <v>1002.84</v>
      </c>
    </row>
    <row r="5211" spans="1:4">
      <c r="A5211" s="90">
        <v>95998</v>
      </c>
      <c r="B5211" s="157" t="s">
        <v>23702</v>
      </c>
      <c r="C5211" s="91" t="s">
        <v>29</v>
      </c>
      <c r="D5211" s="90">
        <v>954.35</v>
      </c>
    </row>
    <row r="5212" spans="1:4">
      <c r="A5212" s="90">
        <v>95999</v>
      </c>
      <c r="B5212" s="157" t="s">
        <v>23703</v>
      </c>
      <c r="C5212" s="91" t="s">
        <v>29</v>
      </c>
      <c r="D5212" s="90">
        <v>994.22</v>
      </c>
    </row>
    <row r="5213" spans="1:4">
      <c r="A5213" s="90">
        <v>96000</v>
      </c>
      <c r="B5213" s="157" t="s">
        <v>23704</v>
      </c>
      <c r="C5213" s="91" t="s">
        <v>29</v>
      </c>
      <c r="D5213" s="90">
        <v>948.17</v>
      </c>
    </row>
    <row r="5214" spans="1:4">
      <c r="A5214" s="90">
        <v>96001</v>
      </c>
      <c r="B5214" s="157" t="s">
        <v>23705</v>
      </c>
      <c r="C5214" s="91" t="s">
        <v>28</v>
      </c>
      <c r="D5214" s="90">
        <v>4.93</v>
      </c>
    </row>
    <row r="5215" spans="1:4">
      <c r="A5215" s="90">
        <v>96002</v>
      </c>
      <c r="B5215" s="157" t="s">
        <v>23706</v>
      </c>
      <c r="C5215" s="91" t="s">
        <v>28</v>
      </c>
      <c r="D5215" s="90">
        <v>5.7</v>
      </c>
    </row>
    <row r="5216" spans="1:4">
      <c r="A5216" s="90">
        <v>96393</v>
      </c>
      <c r="B5216" s="157" t="s">
        <v>21631</v>
      </c>
      <c r="C5216" s="91" t="s">
        <v>29</v>
      </c>
      <c r="D5216" s="90">
        <v>112.1</v>
      </c>
    </row>
    <row r="5217" spans="1:4">
      <c r="A5217" s="90">
        <v>96394</v>
      </c>
      <c r="B5217" s="157" t="s">
        <v>21632</v>
      </c>
      <c r="C5217" s="91" t="s">
        <v>29</v>
      </c>
      <c r="D5217" s="90">
        <v>139.46</v>
      </c>
    </row>
    <row r="5218" spans="1:4">
      <c r="A5218" s="90">
        <v>96395</v>
      </c>
      <c r="B5218" s="157" t="s">
        <v>21633</v>
      </c>
      <c r="C5218" s="91" t="s">
        <v>29</v>
      </c>
      <c r="D5218" s="90">
        <v>151.86000000000001</v>
      </c>
    </row>
    <row r="5219" spans="1:4">
      <c r="A5219" s="90">
        <v>73445</v>
      </c>
      <c r="B5219" s="157" t="s">
        <v>4016</v>
      </c>
      <c r="C5219" s="91" t="s">
        <v>28</v>
      </c>
      <c r="D5219" s="90">
        <v>7.49</v>
      </c>
    </row>
    <row r="5220" spans="1:4">
      <c r="A5220" s="90">
        <v>73446</v>
      </c>
      <c r="B5220" s="157" t="s">
        <v>4017</v>
      </c>
      <c r="C5220" s="91" t="s">
        <v>28</v>
      </c>
      <c r="D5220" s="90">
        <v>17.71</v>
      </c>
    </row>
    <row r="5221" spans="1:4">
      <c r="A5221" s="159" t="s">
        <v>493</v>
      </c>
      <c r="B5221" s="157" t="s">
        <v>4018</v>
      </c>
      <c r="C5221" s="91" t="s">
        <v>28</v>
      </c>
      <c r="D5221" s="90">
        <v>14.71</v>
      </c>
    </row>
    <row r="5222" spans="1:4">
      <c r="A5222" s="159" t="s">
        <v>494</v>
      </c>
      <c r="B5222" s="157" t="s">
        <v>4019</v>
      </c>
      <c r="C5222" s="91" t="s">
        <v>28</v>
      </c>
      <c r="D5222" s="90">
        <v>18.45</v>
      </c>
    </row>
    <row r="5223" spans="1:4">
      <c r="A5223" s="90">
        <v>79462</v>
      </c>
      <c r="B5223" s="157" t="s">
        <v>4020</v>
      </c>
      <c r="C5223" s="91" t="s">
        <v>28</v>
      </c>
      <c r="D5223" s="90">
        <v>48.22</v>
      </c>
    </row>
    <row r="5224" spans="1:4">
      <c r="A5224" s="159" t="s">
        <v>495</v>
      </c>
      <c r="B5224" s="157" t="s">
        <v>4021</v>
      </c>
      <c r="C5224" s="91" t="s">
        <v>28</v>
      </c>
      <c r="D5224" s="90">
        <v>11.9</v>
      </c>
    </row>
    <row r="5225" spans="1:4">
      <c r="A5225" s="90">
        <v>84651</v>
      </c>
      <c r="B5225" s="157" t="s">
        <v>4022</v>
      </c>
      <c r="C5225" s="91" t="s">
        <v>28</v>
      </c>
      <c r="D5225" s="90">
        <v>8.31</v>
      </c>
    </row>
    <row r="5226" spans="1:4">
      <c r="A5226" s="90">
        <v>88411</v>
      </c>
      <c r="B5226" s="157" t="s">
        <v>4023</v>
      </c>
      <c r="C5226" s="91" t="s">
        <v>28</v>
      </c>
      <c r="D5226" s="90">
        <v>2.16</v>
      </c>
    </row>
    <row r="5227" spans="1:4">
      <c r="A5227" s="90">
        <v>88412</v>
      </c>
      <c r="B5227" s="157" t="s">
        <v>4024</v>
      </c>
      <c r="C5227" s="91" t="s">
        <v>28</v>
      </c>
      <c r="D5227" s="90">
        <v>1.67</v>
      </c>
    </row>
    <row r="5228" spans="1:4">
      <c r="A5228" s="90">
        <v>88413</v>
      </c>
      <c r="B5228" s="157" t="s">
        <v>4025</v>
      </c>
      <c r="C5228" s="91" t="s">
        <v>28</v>
      </c>
      <c r="D5228" s="90">
        <v>3.13</v>
      </c>
    </row>
    <row r="5229" spans="1:4">
      <c r="A5229" s="90">
        <v>88414</v>
      </c>
      <c r="B5229" s="157" t="s">
        <v>4026</v>
      </c>
      <c r="C5229" s="91" t="s">
        <v>28</v>
      </c>
      <c r="D5229" s="90">
        <v>3.43</v>
      </c>
    </row>
    <row r="5230" spans="1:4">
      <c r="A5230" s="90">
        <v>88415</v>
      </c>
      <c r="B5230" s="157" t="s">
        <v>4027</v>
      </c>
      <c r="C5230" s="91" t="s">
        <v>28</v>
      </c>
      <c r="D5230" s="90">
        <v>2.31</v>
      </c>
    </row>
    <row r="5231" spans="1:4">
      <c r="A5231" s="90">
        <v>88416</v>
      </c>
      <c r="B5231" s="157" t="s">
        <v>4028</v>
      </c>
      <c r="C5231" s="91" t="s">
        <v>28</v>
      </c>
      <c r="D5231" s="90">
        <v>12.15</v>
      </c>
    </row>
    <row r="5232" spans="1:4">
      <c r="A5232" s="90">
        <v>88417</v>
      </c>
      <c r="B5232" s="157" t="s">
        <v>4029</v>
      </c>
      <c r="C5232" s="91" t="s">
        <v>28</v>
      </c>
      <c r="D5232" s="90">
        <v>10.43</v>
      </c>
    </row>
    <row r="5233" spans="1:4">
      <c r="A5233" s="90">
        <v>88420</v>
      </c>
      <c r="B5233" s="157" t="s">
        <v>4030</v>
      </c>
      <c r="C5233" s="91" t="s">
        <v>28</v>
      </c>
      <c r="D5233" s="90">
        <v>15.61</v>
      </c>
    </row>
    <row r="5234" spans="1:4">
      <c r="A5234" s="90">
        <v>88421</v>
      </c>
      <c r="B5234" s="157" t="s">
        <v>4031</v>
      </c>
      <c r="C5234" s="91" t="s">
        <v>28</v>
      </c>
      <c r="D5234" s="90">
        <v>16.7</v>
      </c>
    </row>
    <row r="5235" spans="1:4">
      <c r="A5235" s="90">
        <v>88423</v>
      </c>
      <c r="B5235" s="157" t="s">
        <v>4032</v>
      </c>
      <c r="C5235" s="91" t="s">
        <v>28</v>
      </c>
      <c r="D5235" s="90">
        <v>12.69</v>
      </c>
    </row>
    <row r="5236" spans="1:4">
      <c r="A5236" s="90">
        <v>88424</v>
      </c>
      <c r="B5236" s="157" t="s">
        <v>4033</v>
      </c>
      <c r="C5236" s="91" t="s">
        <v>28</v>
      </c>
      <c r="D5236" s="90">
        <v>14.5</v>
      </c>
    </row>
    <row r="5237" spans="1:4">
      <c r="A5237" s="90">
        <v>88426</v>
      </c>
      <c r="B5237" s="157" t="s">
        <v>4034</v>
      </c>
      <c r="C5237" s="91" t="s">
        <v>28</v>
      </c>
      <c r="D5237" s="90">
        <v>11.55</v>
      </c>
    </row>
    <row r="5238" spans="1:4">
      <c r="A5238" s="90">
        <v>88428</v>
      </c>
      <c r="B5238" s="157" t="s">
        <v>4035</v>
      </c>
      <c r="C5238" s="91" t="s">
        <v>28</v>
      </c>
      <c r="D5238" s="90">
        <v>20.45</v>
      </c>
    </row>
    <row r="5239" spans="1:4">
      <c r="A5239" s="90">
        <v>88429</v>
      </c>
      <c r="B5239" s="157" t="s">
        <v>4036</v>
      </c>
      <c r="C5239" s="91" t="s">
        <v>28</v>
      </c>
      <c r="D5239" s="90">
        <v>22.36</v>
      </c>
    </row>
    <row r="5240" spans="1:4">
      <c r="A5240" s="90">
        <v>88431</v>
      </c>
      <c r="B5240" s="157" t="s">
        <v>4037</v>
      </c>
      <c r="C5240" s="91" t="s">
        <v>28</v>
      </c>
      <c r="D5240" s="90">
        <v>15.43</v>
      </c>
    </row>
    <row r="5241" spans="1:4">
      <c r="A5241" s="90">
        <v>88432</v>
      </c>
      <c r="B5241" s="157" t="s">
        <v>4038</v>
      </c>
      <c r="C5241" s="91" t="s">
        <v>28</v>
      </c>
      <c r="D5241" s="90">
        <v>11.65</v>
      </c>
    </row>
    <row r="5242" spans="1:4">
      <c r="A5242" s="90">
        <v>88482</v>
      </c>
      <c r="B5242" s="157" t="s">
        <v>4039</v>
      </c>
      <c r="C5242" s="91" t="s">
        <v>28</v>
      </c>
      <c r="D5242" s="90">
        <v>3</v>
      </c>
    </row>
    <row r="5243" spans="1:4">
      <c r="A5243" s="90">
        <v>88483</v>
      </c>
      <c r="B5243" s="157" t="s">
        <v>4040</v>
      </c>
      <c r="C5243" s="91" t="s">
        <v>28</v>
      </c>
      <c r="D5243" s="90">
        <v>2.8</v>
      </c>
    </row>
    <row r="5244" spans="1:4">
      <c r="A5244" s="90">
        <v>88484</v>
      </c>
      <c r="B5244" s="157" t="s">
        <v>4041</v>
      </c>
      <c r="C5244" s="91" t="s">
        <v>28</v>
      </c>
      <c r="D5244" s="90">
        <v>2.33</v>
      </c>
    </row>
    <row r="5245" spans="1:4">
      <c r="A5245" s="90">
        <v>88485</v>
      </c>
      <c r="B5245" s="157" t="s">
        <v>4042</v>
      </c>
      <c r="C5245" s="91" t="s">
        <v>28</v>
      </c>
      <c r="D5245" s="90">
        <v>2.04</v>
      </c>
    </row>
    <row r="5246" spans="1:4">
      <c r="A5246" s="90">
        <v>88486</v>
      </c>
      <c r="B5246" s="157" t="s">
        <v>4043</v>
      </c>
      <c r="C5246" s="91" t="s">
        <v>28</v>
      </c>
      <c r="D5246" s="90">
        <v>8.18</v>
      </c>
    </row>
    <row r="5247" spans="1:4">
      <c r="A5247" s="90">
        <v>88487</v>
      </c>
      <c r="B5247" s="157" t="s">
        <v>4044</v>
      </c>
      <c r="C5247" s="91" t="s">
        <v>28</v>
      </c>
      <c r="D5247" s="90">
        <v>7.25</v>
      </c>
    </row>
    <row r="5248" spans="1:4">
      <c r="A5248" s="90">
        <v>88488</v>
      </c>
      <c r="B5248" s="157" t="s">
        <v>4045</v>
      </c>
      <c r="C5248" s="91" t="s">
        <v>28</v>
      </c>
      <c r="D5248" s="90">
        <v>10.56</v>
      </c>
    </row>
    <row r="5249" spans="1:4">
      <c r="A5249" s="90">
        <v>88489</v>
      </c>
      <c r="B5249" s="157" t="s">
        <v>4046</v>
      </c>
      <c r="C5249" s="91" t="s">
        <v>28</v>
      </c>
      <c r="D5249" s="90">
        <v>9.25</v>
      </c>
    </row>
    <row r="5250" spans="1:4">
      <c r="A5250" s="90">
        <v>88490</v>
      </c>
      <c r="B5250" s="157" t="s">
        <v>4047</v>
      </c>
      <c r="C5250" s="91" t="s">
        <v>28</v>
      </c>
      <c r="D5250" s="90">
        <v>5.7</v>
      </c>
    </row>
    <row r="5251" spans="1:4">
      <c r="A5251" s="90">
        <v>88491</v>
      </c>
      <c r="B5251" s="157" t="s">
        <v>4048</v>
      </c>
      <c r="C5251" s="91" t="s">
        <v>28</v>
      </c>
      <c r="D5251" s="90">
        <v>5.49</v>
      </c>
    </row>
    <row r="5252" spans="1:4">
      <c r="A5252" s="90">
        <v>88492</v>
      </c>
      <c r="B5252" s="157" t="s">
        <v>4049</v>
      </c>
      <c r="C5252" s="91" t="s">
        <v>28</v>
      </c>
      <c r="D5252" s="90">
        <v>6.88</v>
      </c>
    </row>
    <row r="5253" spans="1:4">
      <c r="A5253" s="90">
        <v>88493</v>
      </c>
      <c r="B5253" s="157" t="s">
        <v>4050</v>
      </c>
      <c r="C5253" s="91" t="s">
        <v>28</v>
      </c>
      <c r="D5253" s="90">
        <v>6.57</v>
      </c>
    </row>
    <row r="5254" spans="1:4">
      <c r="A5254" s="90">
        <v>88494</v>
      </c>
      <c r="B5254" s="157" t="s">
        <v>4051</v>
      </c>
      <c r="C5254" s="91" t="s">
        <v>28</v>
      </c>
      <c r="D5254" s="90">
        <v>13.97</v>
      </c>
    </row>
    <row r="5255" spans="1:4">
      <c r="A5255" s="90">
        <v>88495</v>
      </c>
      <c r="B5255" s="157" t="s">
        <v>4052</v>
      </c>
      <c r="C5255" s="91" t="s">
        <v>28</v>
      </c>
      <c r="D5255" s="90">
        <v>7.72</v>
      </c>
    </row>
    <row r="5256" spans="1:4">
      <c r="A5256" s="90">
        <v>88496</v>
      </c>
      <c r="B5256" s="157" t="s">
        <v>4053</v>
      </c>
      <c r="C5256" s="91" t="s">
        <v>28</v>
      </c>
      <c r="D5256" s="90">
        <v>19</v>
      </c>
    </row>
    <row r="5257" spans="1:4">
      <c r="A5257" s="90">
        <v>88497</v>
      </c>
      <c r="B5257" s="157" t="s">
        <v>4054</v>
      </c>
      <c r="C5257" s="91" t="s">
        <v>28</v>
      </c>
      <c r="D5257" s="90">
        <v>10.65</v>
      </c>
    </row>
    <row r="5258" spans="1:4">
      <c r="A5258" s="90">
        <v>95305</v>
      </c>
      <c r="B5258" s="157" t="s">
        <v>4055</v>
      </c>
      <c r="C5258" s="91" t="s">
        <v>28</v>
      </c>
      <c r="D5258" s="90">
        <v>9.58</v>
      </c>
    </row>
    <row r="5259" spans="1:4">
      <c r="A5259" s="90">
        <v>95306</v>
      </c>
      <c r="B5259" s="157" t="s">
        <v>4056</v>
      </c>
      <c r="C5259" s="91" t="s">
        <v>28</v>
      </c>
      <c r="D5259" s="90">
        <v>11.23</v>
      </c>
    </row>
    <row r="5260" spans="1:4">
      <c r="A5260" s="90">
        <v>95622</v>
      </c>
      <c r="B5260" s="157" t="s">
        <v>4057</v>
      </c>
      <c r="C5260" s="91" t="s">
        <v>28</v>
      </c>
      <c r="D5260" s="90">
        <v>9.65</v>
      </c>
    </row>
    <row r="5261" spans="1:4">
      <c r="A5261" s="90">
        <v>95623</v>
      </c>
      <c r="B5261" s="157" t="s">
        <v>4058</v>
      </c>
      <c r="C5261" s="91" t="s">
        <v>28</v>
      </c>
      <c r="D5261" s="90">
        <v>7.31</v>
      </c>
    </row>
    <row r="5262" spans="1:4">
      <c r="A5262" s="90">
        <v>95624</v>
      </c>
      <c r="B5262" s="157" t="s">
        <v>4059</v>
      </c>
      <c r="C5262" s="91" t="s">
        <v>28</v>
      </c>
      <c r="D5262" s="90">
        <v>14.41</v>
      </c>
    </row>
    <row r="5263" spans="1:4">
      <c r="A5263" s="90">
        <v>95625</v>
      </c>
      <c r="B5263" s="157" t="s">
        <v>4060</v>
      </c>
      <c r="C5263" s="91" t="s">
        <v>28</v>
      </c>
      <c r="D5263" s="90">
        <v>15.91</v>
      </c>
    </row>
    <row r="5264" spans="1:4">
      <c r="A5264" s="90">
        <v>95626</v>
      </c>
      <c r="B5264" s="157" t="s">
        <v>4061</v>
      </c>
      <c r="C5264" s="91" t="s">
        <v>28</v>
      </c>
      <c r="D5264" s="90">
        <v>10.41</v>
      </c>
    </row>
    <row r="5265" spans="1:4">
      <c r="A5265" s="90">
        <v>96126</v>
      </c>
      <c r="B5265" s="157" t="s">
        <v>21819</v>
      </c>
      <c r="C5265" s="91" t="s">
        <v>28</v>
      </c>
      <c r="D5265" s="90">
        <v>12.91</v>
      </c>
    </row>
    <row r="5266" spans="1:4">
      <c r="A5266" s="90">
        <v>96127</v>
      </c>
      <c r="B5266" s="157" t="s">
        <v>21820</v>
      </c>
      <c r="C5266" s="91" t="s">
        <v>28</v>
      </c>
      <c r="D5266" s="90">
        <v>9.99</v>
      </c>
    </row>
    <row r="5267" spans="1:4">
      <c r="A5267" s="90">
        <v>96128</v>
      </c>
      <c r="B5267" s="157" t="s">
        <v>21821</v>
      </c>
      <c r="C5267" s="91" t="s">
        <v>28</v>
      </c>
      <c r="D5267" s="90">
        <v>18.82</v>
      </c>
    </row>
    <row r="5268" spans="1:4">
      <c r="A5268" s="90">
        <v>96129</v>
      </c>
      <c r="B5268" s="157" t="s">
        <v>21822</v>
      </c>
      <c r="C5268" s="91" t="s">
        <v>28</v>
      </c>
      <c r="D5268" s="90">
        <v>20.72</v>
      </c>
    </row>
    <row r="5269" spans="1:4">
      <c r="A5269" s="90">
        <v>96130</v>
      </c>
      <c r="B5269" s="157" t="s">
        <v>21823</v>
      </c>
      <c r="C5269" s="91" t="s">
        <v>28</v>
      </c>
      <c r="D5269" s="90">
        <v>13.83</v>
      </c>
    </row>
    <row r="5270" spans="1:4">
      <c r="A5270" s="90">
        <v>96131</v>
      </c>
      <c r="B5270" s="157" t="s">
        <v>21824</v>
      </c>
      <c r="C5270" s="91" t="s">
        <v>28</v>
      </c>
      <c r="D5270" s="90">
        <v>17.91</v>
      </c>
    </row>
    <row r="5271" spans="1:4">
      <c r="A5271" s="90">
        <v>96132</v>
      </c>
      <c r="B5271" s="157" t="s">
        <v>21825</v>
      </c>
      <c r="C5271" s="91" t="s">
        <v>28</v>
      </c>
      <c r="D5271" s="90">
        <v>14.03</v>
      </c>
    </row>
    <row r="5272" spans="1:4">
      <c r="A5272" s="90">
        <v>96133</v>
      </c>
      <c r="B5272" s="157" t="s">
        <v>21826</v>
      </c>
      <c r="C5272" s="91" t="s">
        <v>28</v>
      </c>
      <c r="D5272" s="90">
        <v>25.78</v>
      </c>
    </row>
    <row r="5273" spans="1:4">
      <c r="A5273" s="90">
        <v>96134</v>
      </c>
      <c r="B5273" s="157" t="s">
        <v>21827</v>
      </c>
      <c r="C5273" s="91" t="s">
        <v>28</v>
      </c>
      <c r="D5273" s="90">
        <v>28.3</v>
      </c>
    </row>
    <row r="5274" spans="1:4">
      <c r="A5274" s="90">
        <v>96135</v>
      </c>
      <c r="B5274" s="157" t="s">
        <v>21828</v>
      </c>
      <c r="C5274" s="91" t="s">
        <v>28</v>
      </c>
      <c r="D5274" s="90">
        <v>19.149999999999999</v>
      </c>
    </row>
    <row r="5275" spans="1:4">
      <c r="A5275" s="90">
        <v>79460</v>
      </c>
      <c r="B5275" s="157" t="s">
        <v>4062</v>
      </c>
      <c r="C5275" s="91" t="s">
        <v>28</v>
      </c>
      <c r="D5275" s="90">
        <v>45.1</v>
      </c>
    </row>
    <row r="5276" spans="1:4">
      <c r="A5276" s="90">
        <v>79465</v>
      </c>
      <c r="B5276" s="157" t="s">
        <v>4063</v>
      </c>
      <c r="C5276" s="91" t="s">
        <v>28</v>
      </c>
      <c r="D5276" s="90">
        <v>32.11</v>
      </c>
    </row>
    <row r="5277" spans="1:4">
      <c r="A5277" s="159" t="s">
        <v>496</v>
      </c>
      <c r="B5277" s="157" t="s">
        <v>4064</v>
      </c>
      <c r="C5277" s="91" t="s">
        <v>28</v>
      </c>
      <c r="D5277" s="90">
        <v>63.95</v>
      </c>
    </row>
    <row r="5278" spans="1:4">
      <c r="A5278" s="90">
        <v>84647</v>
      </c>
      <c r="B5278" s="157" t="s">
        <v>4065</v>
      </c>
      <c r="C5278" s="91" t="s">
        <v>28</v>
      </c>
      <c r="D5278" s="90">
        <v>129.37</v>
      </c>
    </row>
    <row r="5279" spans="1:4">
      <c r="A5279" s="90">
        <v>84656</v>
      </c>
      <c r="B5279" s="157" t="s">
        <v>4066</v>
      </c>
      <c r="C5279" s="91" t="s">
        <v>28</v>
      </c>
      <c r="D5279" s="90">
        <v>28.5</v>
      </c>
    </row>
    <row r="5280" spans="1:4">
      <c r="A5280" s="90">
        <v>6082</v>
      </c>
      <c r="B5280" s="157" t="s">
        <v>4067</v>
      </c>
      <c r="C5280" s="91" t="s">
        <v>28</v>
      </c>
      <c r="D5280" s="90">
        <v>14.8</v>
      </c>
    </row>
    <row r="5281" spans="1:4">
      <c r="A5281" s="90">
        <v>40905</v>
      </c>
      <c r="B5281" s="157" t="s">
        <v>4068</v>
      </c>
      <c r="C5281" s="91" t="s">
        <v>28</v>
      </c>
      <c r="D5281" s="90">
        <v>19.79</v>
      </c>
    </row>
    <row r="5282" spans="1:4">
      <c r="A5282" s="159" t="s">
        <v>497</v>
      </c>
      <c r="B5282" s="157" t="s">
        <v>4069</v>
      </c>
      <c r="C5282" s="91" t="s">
        <v>28</v>
      </c>
      <c r="D5282" s="90">
        <v>15.29</v>
      </c>
    </row>
    <row r="5283" spans="1:4">
      <c r="A5283" s="159" t="s">
        <v>498</v>
      </c>
      <c r="B5283" s="157" t="s">
        <v>4070</v>
      </c>
      <c r="C5283" s="91" t="s">
        <v>28</v>
      </c>
      <c r="D5283" s="90">
        <v>21.56</v>
      </c>
    </row>
    <row r="5284" spans="1:4">
      <c r="A5284" s="159" t="s">
        <v>499</v>
      </c>
      <c r="B5284" s="157" t="s">
        <v>4071</v>
      </c>
      <c r="C5284" s="91" t="s">
        <v>28</v>
      </c>
      <c r="D5284" s="90">
        <v>21.11</v>
      </c>
    </row>
    <row r="5285" spans="1:4">
      <c r="A5285" s="159" t="s">
        <v>500</v>
      </c>
      <c r="B5285" s="157" t="s">
        <v>4072</v>
      </c>
      <c r="C5285" s="91" t="s">
        <v>28</v>
      </c>
      <c r="D5285" s="90">
        <v>20.97</v>
      </c>
    </row>
    <row r="5286" spans="1:4">
      <c r="A5286" s="90">
        <v>79463</v>
      </c>
      <c r="B5286" s="157" t="s">
        <v>4073</v>
      </c>
      <c r="C5286" s="91" t="s">
        <v>28</v>
      </c>
      <c r="D5286" s="90">
        <v>12.51</v>
      </c>
    </row>
    <row r="5287" spans="1:4">
      <c r="A5287" s="90">
        <v>79464</v>
      </c>
      <c r="B5287" s="157" t="s">
        <v>4074</v>
      </c>
      <c r="C5287" s="91" t="s">
        <v>28</v>
      </c>
      <c r="D5287" s="90">
        <v>17</v>
      </c>
    </row>
    <row r="5288" spans="1:4">
      <c r="A5288" s="90">
        <v>79466</v>
      </c>
      <c r="B5288" s="157" t="s">
        <v>4075</v>
      </c>
      <c r="C5288" s="91" t="s">
        <v>28</v>
      </c>
      <c r="D5288" s="90">
        <v>17.11</v>
      </c>
    </row>
    <row r="5289" spans="1:4">
      <c r="A5289" s="159" t="s">
        <v>501</v>
      </c>
      <c r="B5289" s="157" t="s">
        <v>4076</v>
      </c>
      <c r="C5289" s="91" t="s">
        <v>28</v>
      </c>
      <c r="D5289" s="90">
        <v>21.23</v>
      </c>
    </row>
    <row r="5290" spans="1:4">
      <c r="A5290" s="90">
        <v>84645</v>
      </c>
      <c r="B5290" s="157" t="s">
        <v>4077</v>
      </c>
      <c r="C5290" s="91" t="s">
        <v>28</v>
      </c>
      <c r="D5290" s="90">
        <v>16.84</v>
      </c>
    </row>
    <row r="5291" spans="1:4">
      <c r="A5291" s="90">
        <v>84657</v>
      </c>
      <c r="B5291" s="157" t="s">
        <v>4078</v>
      </c>
      <c r="C5291" s="91" t="s">
        <v>28</v>
      </c>
      <c r="D5291" s="90">
        <v>8.6199999999999992</v>
      </c>
    </row>
    <row r="5292" spans="1:4">
      <c r="A5292" s="90">
        <v>84659</v>
      </c>
      <c r="B5292" s="157" t="s">
        <v>4079</v>
      </c>
      <c r="C5292" s="91" t="s">
        <v>28</v>
      </c>
      <c r="D5292" s="90">
        <v>14.33</v>
      </c>
    </row>
    <row r="5293" spans="1:4">
      <c r="A5293" s="90">
        <v>84679</v>
      </c>
      <c r="B5293" s="157" t="s">
        <v>4080</v>
      </c>
      <c r="C5293" s="91" t="s">
        <v>28</v>
      </c>
      <c r="D5293" s="90">
        <v>16.39</v>
      </c>
    </row>
    <row r="5294" spans="1:4">
      <c r="A5294" s="90">
        <v>95464</v>
      </c>
      <c r="B5294" s="157" t="s">
        <v>4081</v>
      </c>
      <c r="C5294" s="91" t="s">
        <v>28</v>
      </c>
      <c r="D5294" s="90">
        <v>19.88</v>
      </c>
    </row>
    <row r="5295" spans="1:4">
      <c r="A5295" s="90">
        <v>73656</v>
      </c>
      <c r="B5295" s="157" t="s">
        <v>4082</v>
      </c>
      <c r="C5295" s="91" t="s">
        <v>28</v>
      </c>
      <c r="D5295" s="90">
        <v>14.72</v>
      </c>
    </row>
    <row r="5296" spans="1:4">
      <c r="A5296" s="159" t="s">
        <v>502</v>
      </c>
      <c r="B5296" s="157" t="s">
        <v>4083</v>
      </c>
      <c r="C5296" s="91" t="s">
        <v>28</v>
      </c>
      <c r="D5296" s="90">
        <v>30.21</v>
      </c>
    </row>
    <row r="5297" spans="1:4">
      <c r="A5297" s="159" t="s">
        <v>503</v>
      </c>
      <c r="B5297" s="157" t="s">
        <v>4084</v>
      </c>
      <c r="C5297" s="91" t="s">
        <v>28</v>
      </c>
      <c r="D5297" s="90">
        <v>9.84</v>
      </c>
    </row>
    <row r="5298" spans="1:4">
      <c r="A5298" s="159" t="s">
        <v>504</v>
      </c>
      <c r="B5298" s="157" t="s">
        <v>4085</v>
      </c>
      <c r="C5298" s="91" t="s">
        <v>28</v>
      </c>
      <c r="D5298" s="90">
        <v>22.67</v>
      </c>
    </row>
    <row r="5299" spans="1:4">
      <c r="A5299" s="159" t="s">
        <v>505</v>
      </c>
      <c r="B5299" s="157" t="s">
        <v>4086</v>
      </c>
      <c r="C5299" s="91" t="s">
        <v>28</v>
      </c>
      <c r="D5299" s="90">
        <v>22.81</v>
      </c>
    </row>
    <row r="5300" spans="1:4">
      <c r="A5300" s="159" t="s">
        <v>506</v>
      </c>
      <c r="B5300" s="157" t="s">
        <v>4087</v>
      </c>
      <c r="C5300" s="91" t="s">
        <v>28</v>
      </c>
      <c r="D5300" s="90">
        <v>23.26</v>
      </c>
    </row>
    <row r="5301" spans="1:4">
      <c r="A5301" s="159" t="s">
        <v>507</v>
      </c>
      <c r="B5301" s="157" t="s">
        <v>4088</v>
      </c>
      <c r="C5301" s="91" t="s">
        <v>28</v>
      </c>
      <c r="D5301" s="90">
        <v>18.100000000000001</v>
      </c>
    </row>
    <row r="5302" spans="1:4">
      <c r="A5302" s="159" t="s">
        <v>508</v>
      </c>
      <c r="B5302" s="157" t="s">
        <v>4089</v>
      </c>
      <c r="C5302" s="91" t="s">
        <v>28</v>
      </c>
      <c r="D5302" s="90">
        <v>11.54</v>
      </c>
    </row>
    <row r="5303" spans="1:4">
      <c r="A5303" s="159" t="s">
        <v>509</v>
      </c>
      <c r="B5303" s="157" t="s">
        <v>4090</v>
      </c>
      <c r="C5303" s="91" t="s">
        <v>28</v>
      </c>
      <c r="D5303" s="90">
        <v>17.579999999999998</v>
      </c>
    </row>
    <row r="5304" spans="1:4">
      <c r="A5304" s="159" t="s">
        <v>510</v>
      </c>
      <c r="B5304" s="157" t="s">
        <v>4091</v>
      </c>
      <c r="C5304" s="91" t="s">
        <v>28</v>
      </c>
      <c r="D5304" s="90">
        <v>15.08</v>
      </c>
    </row>
    <row r="5305" spans="1:4">
      <c r="A5305" s="159" t="s">
        <v>511</v>
      </c>
      <c r="B5305" s="157" t="s">
        <v>4092</v>
      </c>
      <c r="C5305" s="91" t="s">
        <v>243</v>
      </c>
      <c r="D5305" s="90">
        <v>19.329999999999998</v>
      </c>
    </row>
    <row r="5306" spans="1:4">
      <c r="A5306" s="159" t="s">
        <v>512</v>
      </c>
      <c r="B5306" s="157" t="s">
        <v>4093</v>
      </c>
      <c r="C5306" s="91" t="s">
        <v>28</v>
      </c>
      <c r="D5306" s="90">
        <v>29.86</v>
      </c>
    </row>
    <row r="5307" spans="1:4">
      <c r="A5307" s="90">
        <v>84660</v>
      </c>
      <c r="B5307" s="157" t="s">
        <v>4094</v>
      </c>
      <c r="C5307" s="91" t="s">
        <v>28</v>
      </c>
      <c r="D5307" s="90">
        <v>6.67</v>
      </c>
    </row>
    <row r="5308" spans="1:4">
      <c r="A5308" s="90">
        <v>84661</v>
      </c>
      <c r="B5308" s="157" t="s">
        <v>4095</v>
      </c>
      <c r="C5308" s="91" t="s">
        <v>28</v>
      </c>
      <c r="D5308" s="90">
        <v>15.08</v>
      </c>
    </row>
    <row r="5309" spans="1:4">
      <c r="A5309" s="90">
        <v>84662</v>
      </c>
      <c r="B5309" s="157" t="s">
        <v>4096</v>
      </c>
      <c r="C5309" s="91" t="s">
        <v>28</v>
      </c>
      <c r="D5309" s="90">
        <v>23.55</v>
      </c>
    </row>
    <row r="5310" spans="1:4">
      <c r="A5310" s="90">
        <v>95468</v>
      </c>
      <c r="B5310" s="157" t="s">
        <v>4097</v>
      </c>
      <c r="C5310" s="91" t="s">
        <v>28</v>
      </c>
      <c r="D5310" s="90">
        <v>33.770000000000003</v>
      </c>
    </row>
    <row r="5311" spans="1:4">
      <c r="A5311" s="90">
        <v>41595</v>
      </c>
      <c r="B5311" s="157" t="s">
        <v>4098</v>
      </c>
      <c r="C5311" s="91" t="s">
        <v>32</v>
      </c>
      <c r="D5311" s="90">
        <v>8.8800000000000008</v>
      </c>
    </row>
    <row r="5312" spans="1:4">
      <c r="A5312" s="159" t="s">
        <v>513</v>
      </c>
      <c r="B5312" s="157" t="s">
        <v>4099</v>
      </c>
      <c r="C5312" s="91" t="s">
        <v>28</v>
      </c>
      <c r="D5312" s="90">
        <v>14.64</v>
      </c>
    </row>
    <row r="5313" spans="1:4">
      <c r="A5313" s="159" t="s">
        <v>514</v>
      </c>
      <c r="B5313" s="157" t="s">
        <v>4100</v>
      </c>
      <c r="C5313" s="91" t="s">
        <v>28</v>
      </c>
      <c r="D5313" s="90">
        <v>11.4</v>
      </c>
    </row>
    <row r="5314" spans="1:4">
      <c r="A5314" s="90">
        <v>79467</v>
      </c>
      <c r="B5314" s="157" t="s">
        <v>4101</v>
      </c>
      <c r="C5314" s="91" t="s">
        <v>4102</v>
      </c>
      <c r="D5314" s="90">
        <v>10.73</v>
      </c>
    </row>
    <row r="5315" spans="1:4">
      <c r="A5315" s="159" t="s">
        <v>515</v>
      </c>
      <c r="B5315" s="157" t="s">
        <v>4103</v>
      </c>
      <c r="C5315" s="91" t="s">
        <v>28</v>
      </c>
      <c r="D5315" s="90">
        <v>15.9</v>
      </c>
    </row>
    <row r="5316" spans="1:4">
      <c r="A5316" s="90">
        <v>84663</v>
      </c>
      <c r="B5316" s="157" t="s">
        <v>4104</v>
      </c>
      <c r="C5316" s="91" t="s">
        <v>28</v>
      </c>
      <c r="D5316" s="90">
        <v>20.190000000000001</v>
      </c>
    </row>
    <row r="5317" spans="1:4">
      <c r="A5317" s="90">
        <v>84665</v>
      </c>
      <c r="B5317" s="157" t="s">
        <v>4105</v>
      </c>
      <c r="C5317" s="91" t="s">
        <v>28</v>
      </c>
      <c r="D5317" s="90">
        <v>18.12</v>
      </c>
    </row>
    <row r="5318" spans="1:4">
      <c r="A5318" s="90">
        <v>84666</v>
      </c>
      <c r="B5318" s="157" t="s">
        <v>4106</v>
      </c>
      <c r="C5318" s="91" t="s">
        <v>28</v>
      </c>
      <c r="D5318" s="90">
        <v>18</v>
      </c>
    </row>
    <row r="5319" spans="1:4">
      <c r="A5319" s="90">
        <v>75889</v>
      </c>
      <c r="B5319" s="157" t="s">
        <v>4107</v>
      </c>
      <c r="C5319" s="91" t="s">
        <v>28</v>
      </c>
      <c r="D5319" s="90">
        <v>18</v>
      </c>
    </row>
    <row r="5320" spans="1:4">
      <c r="A5320" s="90">
        <v>72191</v>
      </c>
      <c r="B5320" s="157" t="s">
        <v>4108</v>
      </c>
      <c r="C5320" s="91" t="s">
        <v>28</v>
      </c>
      <c r="D5320" s="90">
        <v>65.69</v>
      </c>
    </row>
    <row r="5321" spans="1:4">
      <c r="A5321" s="90">
        <v>72192</v>
      </c>
      <c r="B5321" s="157" t="s">
        <v>4109</v>
      </c>
      <c r="C5321" s="91" t="s">
        <v>28</v>
      </c>
      <c r="D5321" s="90">
        <v>17.100000000000001</v>
      </c>
    </row>
    <row r="5322" spans="1:4">
      <c r="A5322" s="90">
        <v>72193</v>
      </c>
      <c r="B5322" s="157" t="s">
        <v>4110</v>
      </c>
      <c r="C5322" s="91" t="s">
        <v>28</v>
      </c>
      <c r="D5322" s="90">
        <v>46.89</v>
      </c>
    </row>
    <row r="5323" spans="1:4">
      <c r="A5323" s="90">
        <v>73655</v>
      </c>
      <c r="B5323" s="157" t="s">
        <v>4111</v>
      </c>
      <c r="C5323" s="91" t="s">
        <v>28</v>
      </c>
      <c r="D5323" s="90">
        <v>195.33</v>
      </c>
    </row>
    <row r="5324" spans="1:4">
      <c r="A5324" s="159" t="s">
        <v>516</v>
      </c>
      <c r="B5324" s="157" t="s">
        <v>4112</v>
      </c>
      <c r="C5324" s="91" t="s">
        <v>28</v>
      </c>
      <c r="D5324" s="90">
        <v>147.1</v>
      </c>
    </row>
    <row r="5325" spans="1:4">
      <c r="A5325" s="90">
        <v>84181</v>
      </c>
      <c r="B5325" s="157" t="s">
        <v>4113</v>
      </c>
      <c r="C5325" s="91" t="s">
        <v>28</v>
      </c>
      <c r="D5325" s="90">
        <v>127.16</v>
      </c>
    </row>
    <row r="5326" spans="1:4">
      <c r="A5326" s="90">
        <v>87246</v>
      </c>
      <c r="B5326" s="157" t="s">
        <v>4114</v>
      </c>
      <c r="C5326" s="91" t="s">
        <v>28</v>
      </c>
      <c r="D5326" s="90">
        <v>49.19</v>
      </c>
    </row>
    <row r="5327" spans="1:4">
      <c r="A5327" s="90">
        <v>87247</v>
      </c>
      <c r="B5327" s="157" t="s">
        <v>4115</v>
      </c>
      <c r="C5327" s="91" t="s">
        <v>28</v>
      </c>
      <c r="D5327" s="90">
        <v>43.62</v>
      </c>
    </row>
    <row r="5328" spans="1:4">
      <c r="A5328" s="90">
        <v>87248</v>
      </c>
      <c r="B5328" s="157" t="s">
        <v>4116</v>
      </c>
      <c r="C5328" s="91" t="s">
        <v>28</v>
      </c>
      <c r="D5328" s="90">
        <v>39.14</v>
      </c>
    </row>
    <row r="5329" spans="1:4">
      <c r="A5329" s="90">
        <v>87249</v>
      </c>
      <c r="B5329" s="157" t="s">
        <v>4117</v>
      </c>
      <c r="C5329" s="91" t="s">
        <v>28</v>
      </c>
      <c r="D5329" s="90">
        <v>54.42</v>
      </c>
    </row>
    <row r="5330" spans="1:4">
      <c r="A5330" s="90">
        <v>87250</v>
      </c>
      <c r="B5330" s="157" t="s">
        <v>4118</v>
      </c>
      <c r="C5330" s="91" t="s">
        <v>28</v>
      </c>
      <c r="D5330" s="90">
        <v>45.62</v>
      </c>
    </row>
    <row r="5331" spans="1:4">
      <c r="A5331" s="90">
        <v>87251</v>
      </c>
      <c r="B5331" s="157" t="s">
        <v>4119</v>
      </c>
      <c r="C5331" s="91" t="s">
        <v>28</v>
      </c>
      <c r="D5331" s="90">
        <v>39.93</v>
      </c>
    </row>
    <row r="5332" spans="1:4">
      <c r="A5332" s="90">
        <v>87255</v>
      </c>
      <c r="B5332" s="157" t="s">
        <v>4120</v>
      </c>
      <c r="C5332" s="91" t="s">
        <v>28</v>
      </c>
      <c r="D5332" s="90">
        <v>91.15</v>
      </c>
    </row>
    <row r="5333" spans="1:4">
      <c r="A5333" s="90">
        <v>87256</v>
      </c>
      <c r="B5333" s="157" t="s">
        <v>4121</v>
      </c>
      <c r="C5333" s="91" t="s">
        <v>28</v>
      </c>
      <c r="D5333" s="90">
        <v>80.3</v>
      </c>
    </row>
    <row r="5334" spans="1:4">
      <c r="A5334" s="90">
        <v>87257</v>
      </c>
      <c r="B5334" s="157" t="s">
        <v>4122</v>
      </c>
      <c r="C5334" s="91" t="s">
        <v>28</v>
      </c>
      <c r="D5334" s="90">
        <v>73.59</v>
      </c>
    </row>
    <row r="5335" spans="1:4">
      <c r="A5335" s="90">
        <v>87258</v>
      </c>
      <c r="B5335" s="157" t="s">
        <v>4123</v>
      </c>
      <c r="C5335" s="91" t="s">
        <v>28</v>
      </c>
      <c r="D5335" s="90">
        <v>118.72</v>
      </c>
    </row>
    <row r="5336" spans="1:4">
      <c r="A5336" s="90">
        <v>87259</v>
      </c>
      <c r="B5336" s="157" t="s">
        <v>4124</v>
      </c>
      <c r="C5336" s="91" t="s">
        <v>28</v>
      </c>
      <c r="D5336" s="90">
        <v>108.4</v>
      </c>
    </row>
    <row r="5337" spans="1:4">
      <c r="A5337" s="90">
        <v>87260</v>
      </c>
      <c r="B5337" s="157" t="s">
        <v>4125</v>
      </c>
      <c r="C5337" s="91" t="s">
        <v>28</v>
      </c>
      <c r="D5337" s="90">
        <v>102.43</v>
      </c>
    </row>
    <row r="5338" spans="1:4">
      <c r="A5338" s="90">
        <v>87261</v>
      </c>
      <c r="B5338" s="157" t="s">
        <v>4126</v>
      </c>
      <c r="C5338" s="91" t="s">
        <v>28</v>
      </c>
      <c r="D5338" s="90">
        <v>138.08000000000001</v>
      </c>
    </row>
    <row r="5339" spans="1:4">
      <c r="A5339" s="90">
        <v>87262</v>
      </c>
      <c r="B5339" s="157" t="s">
        <v>4127</v>
      </c>
      <c r="C5339" s="91" t="s">
        <v>28</v>
      </c>
      <c r="D5339" s="90">
        <v>125.92</v>
      </c>
    </row>
    <row r="5340" spans="1:4">
      <c r="A5340" s="90">
        <v>87263</v>
      </c>
      <c r="B5340" s="157" t="s">
        <v>4128</v>
      </c>
      <c r="C5340" s="91" t="s">
        <v>28</v>
      </c>
      <c r="D5340" s="90">
        <v>118.88</v>
      </c>
    </row>
    <row r="5341" spans="1:4">
      <c r="A5341" s="90">
        <v>89046</v>
      </c>
      <c r="B5341" s="157" t="s">
        <v>4129</v>
      </c>
      <c r="C5341" s="91" t="s">
        <v>28</v>
      </c>
      <c r="D5341" s="90">
        <v>43.39</v>
      </c>
    </row>
    <row r="5342" spans="1:4">
      <c r="A5342" s="90">
        <v>89171</v>
      </c>
      <c r="B5342" s="157" t="s">
        <v>4130</v>
      </c>
      <c r="C5342" s="91" t="s">
        <v>28</v>
      </c>
      <c r="D5342" s="90">
        <v>41.18</v>
      </c>
    </row>
    <row r="5343" spans="1:4">
      <c r="A5343" s="90">
        <v>93389</v>
      </c>
      <c r="B5343" s="157" t="s">
        <v>4131</v>
      </c>
      <c r="C5343" s="91" t="s">
        <v>28</v>
      </c>
      <c r="D5343" s="90">
        <v>44.01</v>
      </c>
    </row>
    <row r="5344" spans="1:4">
      <c r="A5344" s="90">
        <v>93390</v>
      </c>
      <c r="B5344" s="157" t="s">
        <v>4132</v>
      </c>
      <c r="C5344" s="91" t="s">
        <v>28</v>
      </c>
      <c r="D5344" s="90">
        <v>38.53</v>
      </c>
    </row>
    <row r="5345" spans="1:4">
      <c r="A5345" s="90">
        <v>93391</v>
      </c>
      <c r="B5345" s="157" t="s">
        <v>4133</v>
      </c>
      <c r="C5345" s="91" t="s">
        <v>28</v>
      </c>
      <c r="D5345" s="90">
        <v>34.049999999999997</v>
      </c>
    </row>
    <row r="5346" spans="1:4">
      <c r="A5346" s="159" t="s">
        <v>517</v>
      </c>
      <c r="B5346" s="157" t="s">
        <v>4134</v>
      </c>
      <c r="C5346" s="91" t="s">
        <v>28</v>
      </c>
      <c r="D5346" s="90">
        <v>99.23</v>
      </c>
    </row>
    <row r="5347" spans="1:4">
      <c r="A5347" s="159" t="s">
        <v>518</v>
      </c>
      <c r="B5347" s="157" t="s">
        <v>4135</v>
      </c>
      <c r="C5347" s="91" t="s">
        <v>28</v>
      </c>
      <c r="D5347" s="90">
        <v>22.67</v>
      </c>
    </row>
    <row r="5348" spans="1:4">
      <c r="A5348" s="90">
        <v>84183</v>
      </c>
      <c r="B5348" s="157" t="s">
        <v>4136</v>
      </c>
      <c r="C5348" s="91" t="s">
        <v>28</v>
      </c>
      <c r="D5348" s="90">
        <v>74.02</v>
      </c>
    </row>
    <row r="5349" spans="1:4">
      <c r="A5349" s="90">
        <v>98670</v>
      </c>
      <c r="B5349" s="157" t="s">
        <v>23707</v>
      </c>
      <c r="C5349" s="91" t="s">
        <v>28</v>
      </c>
      <c r="D5349" s="90">
        <v>103.52</v>
      </c>
    </row>
    <row r="5350" spans="1:4">
      <c r="A5350" s="90">
        <v>98671</v>
      </c>
      <c r="B5350" s="157" t="s">
        <v>23708</v>
      </c>
      <c r="C5350" s="91" t="s">
        <v>28</v>
      </c>
      <c r="D5350" s="90">
        <v>212.82</v>
      </c>
    </row>
    <row r="5351" spans="1:4">
      <c r="A5351" s="90">
        <v>98672</v>
      </c>
      <c r="B5351" s="157" t="s">
        <v>23709</v>
      </c>
      <c r="C5351" s="91" t="s">
        <v>28</v>
      </c>
      <c r="D5351" s="90">
        <v>388.8</v>
      </c>
    </row>
    <row r="5352" spans="1:4">
      <c r="A5352" s="90">
        <v>98673</v>
      </c>
      <c r="B5352" s="157" t="s">
        <v>23710</v>
      </c>
      <c r="C5352" s="91" t="s">
        <v>28</v>
      </c>
      <c r="D5352" s="90">
        <v>104.92</v>
      </c>
    </row>
    <row r="5353" spans="1:4">
      <c r="A5353" s="90">
        <v>98679</v>
      </c>
      <c r="B5353" s="157" t="s">
        <v>23711</v>
      </c>
      <c r="C5353" s="91" t="s">
        <v>28</v>
      </c>
      <c r="D5353" s="90">
        <v>22.25</v>
      </c>
    </row>
    <row r="5354" spans="1:4">
      <c r="A5354" s="90">
        <v>98680</v>
      </c>
      <c r="B5354" s="157" t="s">
        <v>23712</v>
      </c>
      <c r="C5354" s="91" t="s">
        <v>28</v>
      </c>
      <c r="D5354" s="90">
        <v>27.71</v>
      </c>
    </row>
    <row r="5355" spans="1:4">
      <c r="A5355" s="90">
        <v>98681</v>
      </c>
      <c r="B5355" s="157" t="s">
        <v>23713</v>
      </c>
      <c r="C5355" s="91" t="s">
        <v>28</v>
      </c>
      <c r="D5355" s="90">
        <v>20.67</v>
      </c>
    </row>
    <row r="5356" spans="1:4">
      <c r="A5356" s="90">
        <v>98682</v>
      </c>
      <c r="B5356" s="157" t="s">
        <v>23714</v>
      </c>
      <c r="C5356" s="91" t="s">
        <v>28</v>
      </c>
      <c r="D5356" s="90">
        <v>26.13</v>
      </c>
    </row>
    <row r="5357" spans="1:4">
      <c r="A5357" s="90">
        <v>98685</v>
      </c>
      <c r="B5357" s="157" t="s">
        <v>23715</v>
      </c>
      <c r="C5357" s="91" t="s">
        <v>32</v>
      </c>
      <c r="D5357" s="90">
        <v>39.270000000000003</v>
      </c>
    </row>
    <row r="5358" spans="1:4">
      <c r="A5358" s="90">
        <v>98686</v>
      </c>
      <c r="B5358" s="157" t="s">
        <v>23716</v>
      </c>
      <c r="C5358" s="91" t="s">
        <v>32</v>
      </c>
      <c r="D5358" s="90">
        <v>27.04</v>
      </c>
    </row>
    <row r="5359" spans="1:4">
      <c r="A5359" s="90">
        <v>98688</v>
      </c>
      <c r="B5359" s="157" t="s">
        <v>23717</v>
      </c>
      <c r="C5359" s="91" t="s">
        <v>32</v>
      </c>
      <c r="D5359" s="90">
        <v>43.1</v>
      </c>
    </row>
    <row r="5360" spans="1:4">
      <c r="A5360" s="90">
        <v>98689</v>
      </c>
      <c r="B5360" s="157" t="s">
        <v>23718</v>
      </c>
      <c r="C5360" s="91" t="s">
        <v>32</v>
      </c>
      <c r="D5360" s="90">
        <v>56.76</v>
      </c>
    </row>
    <row r="5361" spans="1:4">
      <c r="A5361" s="90">
        <v>72187</v>
      </c>
      <c r="B5361" s="157" t="s">
        <v>4137</v>
      </c>
      <c r="C5361" s="91" t="s">
        <v>28</v>
      </c>
      <c r="D5361" s="90">
        <v>136.49</v>
      </c>
    </row>
    <row r="5362" spans="1:4">
      <c r="A5362" s="90">
        <v>72188</v>
      </c>
      <c r="B5362" s="157" t="s">
        <v>4138</v>
      </c>
      <c r="C5362" s="91" t="s">
        <v>28</v>
      </c>
      <c r="D5362" s="90">
        <v>136.49</v>
      </c>
    </row>
    <row r="5363" spans="1:4">
      <c r="A5363" s="159" t="s">
        <v>519</v>
      </c>
      <c r="B5363" s="157" t="s">
        <v>4139</v>
      </c>
      <c r="C5363" s="91" t="s">
        <v>28</v>
      </c>
      <c r="D5363" s="90">
        <v>125.82</v>
      </c>
    </row>
    <row r="5364" spans="1:4">
      <c r="A5364" s="90">
        <v>84186</v>
      </c>
      <c r="B5364" s="157" t="s">
        <v>4140</v>
      </c>
      <c r="C5364" s="91" t="s">
        <v>28</v>
      </c>
      <c r="D5364" s="90">
        <v>57.1</v>
      </c>
    </row>
    <row r="5365" spans="1:4">
      <c r="A5365" s="90">
        <v>84187</v>
      </c>
      <c r="B5365" s="157" t="s">
        <v>4141</v>
      </c>
      <c r="C5365" s="91" t="s">
        <v>28</v>
      </c>
      <c r="D5365" s="90">
        <v>14.64</v>
      </c>
    </row>
    <row r="5366" spans="1:4">
      <c r="A5366" s="90">
        <v>72136</v>
      </c>
      <c r="B5366" s="157" t="s">
        <v>4142</v>
      </c>
      <c r="C5366" s="91" t="s">
        <v>28</v>
      </c>
      <c r="D5366" s="90">
        <v>69.88</v>
      </c>
    </row>
    <row r="5367" spans="1:4">
      <c r="A5367" s="90">
        <v>72137</v>
      </c>
      <c r="B5367" s="157" t="s">
        <v>4143</v>
      </c>
      <c r="C5367" s="91" t="s">
        <v>28</v>
      </c>
      <c r="D5367" s="90">
        <v>83.03</v>
      </c>
    </row>
    <row r="5368" spans="1:4">
      <c r="A5368" s="90">
        <v>72815</v>
      </c>
      <c r="B5368" s="157" t="s">
        <v>4144</v>
      </c>
      <c r="C5368" s="91" t="s">
        <v>28</v>
      </c>
      <c r="D5368" s="90">
        <v>49.89</v>
      </c>
    </row>
    <row r="5369" spans="1:4">
      <c r="A5369" s="90">
        <v>84191</v>
      </c>
      <c r="B5369" s="157" t="s">
        <v>4145</v>
      </c>
      <c r="C5369" s="91" t="s">
        <v>28</v>
      </c>
      <c r="D5369" s="90">
        <v>79.09</v>
      </c>
    </row>
    <row r="5370" spans="1:4">
      <c r="A5370" s="159" t="s">
        <v>520</v>
      </c>
      <c r="B5370" s="157" t="s">
        <v>4146</v>
      </c>
      <c r="C5370" s="91" t="s">
        <v>32</v>
      </c>
      <c r="D5370" s="90">
        <v>33.31</v>
      </c>
    </row>
    <row r="5371" spans="1:4">
      <c r="A5371" s="90">
        <v>98695</v>
      </c>
      <c r="B5371" s="157" t="s">
        <v>23719</v>
      </c>
      <c r="C5371" s="91" t="s">
        <v>32</v>
      </c>
      <c r="D5371" s="90">
        <v>68.66</v>
      </c>
    </row>
    <row r="5372" spans="1:4">
      <c r="A5372" s="90">
        <v>98697</v>
      </c>
      <c r="B5372" s="157" t="s">
        <v>23720</v>
      </c>
      <c r="C5372" s="91" t="s">
        <v>32</v>
      </c>
      <c r="D5372" s="90">
        <v>45.6</v>
      </c>
    </row>
    <row r="5373" spans="1:4">
      <c r="A5373" s="159" t="s">
        <v>521</v>
      </c>
      <c r="B5373" s="157" t="s">
        <v>4147</v>
      </c>
      <c r="C5373" s="91" t="s">
        <v>32</v>
      </c>
      <c r="D5373" s="90">
        <v>15.93</v>
      </c>
    </row>
    <row r="5374" spans="1:4">
      <c r="A5374" s="90">
        <v>84162</v>
      </c>
      <c r="B5374" s="157" t="s">
        <v>4148</v>
      </c>
      <c r="C5374" s="91" t="s">
        <v>32</v>
      </c>
      <c r="D5374" s="90">
        <v>15.79</v>
      </c>
    </row>
    <row r="5375" spans="1:4">
      <c r="A5375" s="90">
        <v>88648</v>
      </c>
      <c r="B5375" s="157" t="s">
        <v>4149</v>
      </c>
      <c r="C5375" s="91" t="s">
        <v>32</v>
      </c>
      <c r="D5375" s="90">
        <v>5.71</v>
      </c>
    </row>
    <row r="5376" spans="1:4">
      <c r="A5376" s="90">
        <v>88649</v>
      </c>
      <c r="B5376" s="157" t="s">
        <v>4150</v>
      </c>
      <c r="C5376" s="91" t="s">
        <v>32</v>
      </c>
      <c r="D5376" s="90">
        <v>6.55</v>
      </c>
    </row>
    <row r="5377" spans="1:4">
      <c r="A5377" s="90">
        <v>88650</v>
      </c>
      <c r="B5377" s="157" t="s">
        <v>4151</v>
      </c>
      <c r="C5377" s="91" t="s">
        <v>32</v>
      </c>
      <c r="D5377" s="90">
        <v>13.33</v>
      </c>
    </row>
    <row r="5378" spans="1:4">
      <c r="A5378" s="90">
        <v>96467</v>
      </c>
      <c r="B5378" s="157" t="s">
        <v>21634</v>
      </c>
      <c r="C5378" s="91" t="s">
        <v>32</v>
      </c>
      <c r="D5378" s="90">
        <v>5.12</v>
      </c>
    </row>
    <row r="5379" spans="1:4">
      <c r="A5379" s="159" t="s">
        <v>522</v>
      </c>
      <c r="B5379" s="157" t="s">
        <v>4152</v>
      </c>
      <c r="C5379" s="91" t="s">
        <v>32</v>
      </c>
      <c r="D5379" s="90">
        <v>21.38</v>
      </c>
    </row>
    <row r="5380" spans="1:4">
      <c r="A5380" s="90">
        <v>84168</v>
      </c>
      <c r="B5380" s="157" t="s">
        <v>4153</v>
      </c>
      <c r="C5380" s="91" t="s">
        <v>32</v>
      </c>
      <c r="D5380" s="90">
        <v>11.12</v>
      </c>
    </row>
    <row r="5381" spans="1:4">
      <c r="A5381" s="90">
        <v>68325</v>
      </c>
      <c r="B5381" s="157" t="s">
        <v>4154</v>
      </c>
      <c r="C5381" s="91" t="s">
        <v>28</v>
      </c>
      <c r="D5381" s="90">
        <v>37.92</v>
      </c>
    </row>
    <row r="5382" spans="1:4">
      <c r="A5382" s="90">
        <v>68333</v>
      </c>
      <c r="B5382" s="157" t="s">
        <v>4155</v>
      </c>
      <c r="C5382" s="91" t="s">
        <v>28</v>
      </c>
      <c r="D5382" s="90">
        <v>40.840000000000003</v>
      </c>
    </row>
    <row r="5383" spans="1:4">
      <c r="A5383" s="90">
        <v>72183</v>
      </c>
      <c r="B5383" s="157" t="s">
        <v>4156</v>
      </c>
      <c r="C5383" s="91" t="s">
        <v>28</v>
      </c>
      <c r="D5383" s="90">
        <v>72.36</v>
      </c>
    </row>
    <row r="5384" spans="1:4">
      <c r="A5384" s="90">
        <v>84175</v>
      </c>
      <c r="B5384" s="157" t="s">
        <v>4157</v>
      </c>
      <c r="C5384" s="91" t="s">
        <v>32</v>
      </c>
      <c r="D5384" s="90">
        <v>10.43</v>
      </c>
    </row>
    <row r="5385" spans="1:4">
      <c r="A5385" s="90">
        <v>84176</v>
      </c>
      <c r="B5385" s="157" t="s">
        <v>4158</v>
      </c>
      <c r="C5385" s="91" t="s">
        <v>32</v>
      </c>
      <c r="D5385" s="90">
        <v>19.07</v>
      </c>
    </row>
    <row r="5386" spans="1:4">
      <c r="A5386" s="90">
        <v>94990</v>
      </c>
      <c r="B5386" s="157" t="s">
        <v>4159</v>
      </c>
      <c r="C5386" s="91" t="s">
        <v>29</v>
      </c>
      <c r="D5386" s="90">
        <v>486.59</v>
      </c>
    </row>
    <row r="5387" spans="1:4">
      <c r="A5387" s="90">
        <v>94991</v>
      </c>
      <c r="B5387" s="157" t="s">
        <v>4160</v>
      </c>
      <c r="C5387" s="91" t="s">
        <v>29</v>
      </c>
      <c r="D5387" s="90">
        <v>411.87</v>
      </c>
    </row>
    <row r="5388" spans="1:4">
      <c r="A5388" s="90">
        <v>94992</v>
      </c>
      <c r="B5388" s="157" t="s">
        <v>4161</v>
      </c>
      <c r="C5388" s="91" t="s">
        <v>28</v>
      </c>
      <c r="D5388" s="90">
        <v>57.31</v>
      </c>
    </row>
    <row r="5389" spans="1:4">
      <c r="A5389" s="90">
        <v>94993</v>
      </c>
      <c r="B5389" s="157" t="s">
        <v>4162</v>
      </c>
      <c r="C5389" s="91" t="s">
        <v>28</v>
      </c>
      <c r="D5389" s="90">
        <v>52.83</v>
      </c>
    </row>
    <row r="5390" spans="1:4">
      <c r="A5390" s="90">
        <v>94994</v>
      </c>
      <c r="B5390" s="157" t="s">
        <v>4163</v>
      </c>
      <c r="C5390" s="91" t="s">
        <v>28</v>
      </c>
      <c r="D5390" s="90">
        <v>69.14</v>
      </c>
    </row>
    <row r="5391" spans="1:4">
      <c r="A5391" s="90">
        <v>94995</v>
      </c>
      <c r="B5391" s="157" t="s">
        <v>4164</v>
      </c>
      <c r="C5391" s="91" t="s">
        <v>28</v>
      </c>
      <c r="D5391" s="90">
        <v>63.16</v>
      </c>
    </row>
    <row r="5392" spans="1:4">
      <c r="A5392" s="90">
        <v>94996</v>
      </c>
      <c r="B5392" s="157" t="s">
        <v>4165</v>
      </c>
      <c r="C5392" s="91" t="s">
        <v>28</v>
      </c>
      <c r="D5392" s="90">
        <v>78.84</v>
      </c>
    </row>
    <row r="5393" spans="1:4">
      <c r="A5393" s="90">
        <v>94997</v>
      </c>
      <c r="B5393" s="157" t="s">
        <v>4166</v>
      </c>
      <c r="C5393" s="91" t="s">
        <v>28</v>
      </c>
      <c r="D5393" s="90">
        <v>71.36</v>
      </c>
    </row>
    <row r="5394" spans="1:4">
      <c r="A5394" s="90">
        <v>94998</v>
      </c>
      <c r="B5394" s="157" t="s">
        <v>4167</v>
      </c>
      <c r="C5394" s="91" t="s">
        <v>28</v>
      </c>
      <c r="D5394" s="90">
        <v>88.11</v>
      </c>
    </row>
    <row r="5395" spans="1:4">
      <c r="A5395" s="90">
        <v>94999</v>
      </c>
      <c r="B5395" s="157" t="s">
        <v>4168</v>
      </c>
      <c r="C5395" s="91" t="s">
        <v>28</v>
      </c>
      <c r="D5395" s="90">
        <v>79.13</v>
      </c>
    </row>
    <row r="5396" spans="1:4">
      <c r="A5396" s="90">
        <v>87620</v>
      </c>
      <c r="B5396" s="157" t="s">
        <v>4169</v>
      </c>
      <c r="C5396" s="91" t="s">
        <v>28</v>
      </c>
      <c r="D5396" s="90">
        <v>22.41</v>
      </c>
    </row>
    <row r="5397" spans="1:4">
      <c r="A5397" s="90">
        <v>87622</v>
      </c>
      <c r="B5397" s="157" t="s">
        <v>4170</v>
      </c>
      <c r="C5397" s="91" t="s">
        <v>28</v>
      </c>
      <c r="D5397" s="90">
        <v>24.42</v>
      </c>
    </row>
    <row r="5398" spans="1:4">
      <c r="A5398" s="90">
        <v>87623</v>
      </c>
      <c r="B5398" s="157" t="s">
        <v>4171</v>
      </c>
      <c r="C5398" s="91" t="s">
        <v>28</v>
      </c>
      <c r="D5398" s="90">
        <v>43.77</v>
      </c>
    </row>
    <row r="5399" spans="1:4">
      <c r="A5399" s="90">
        <v>87624</v>
      </c>
      <c r="B5399" s="157" t="s">
        <v>4172</v>
      </c>
      <c r="C5399" s="91" t="s">
        <v>28</v>
      </c>
      <c r="D5399" s="90">
        <v>47.88</v>
      </c>
    </row>
    <row r="5400" spans="1:4">
      <c r="A5400" s="90">
        <v>87630</v>
      </c>
      <c r="B5400" s="157" t="s">
        <v>4173</v>
      </c>
      <c r="C5400" s="91" t="s">
        <v>28</v>
      </c>
      <c r="D5400" s="90">
        <v>27.59</v>
      </c>
    </row>
    <row r="5401" spans="1:4">
      <c r="A5401" s="90">
        <v>87632</v>
      </c>
      <c r="B5401" s="157" t="s">
        <v>4174</v>
      </c>
      <c r="C5401" s="91" t="s">
        <v>28</v>
      </c>
      <c r="D5401" s="90">
        <v>30.38</v>
      </c>
    </row>
    <row r="5402" spans="1:4">
      <c r="A5402" s="90">
        <v>87633</v>
      </c>
      <c r="B5402" s="157" t="s">
        <v>4175</v>
      </c>
      <c r="C5402" s="91" t="s">
        <v>28</v>
      </c>
      <c r="D5402" s="90">
        <v>57.28</v>
      </c>
    </row>
    <row r="5403" spans="1:4">
      <c r="A5403" s="90">
        <v>87634</v>
      </c>
      <c r="B5403" s="157" t="s">
        <v>4176</v>
      </c>
      <c r="C5403" s="91" t="s">
        <v>28</v>
      </c>
      <c r="D5403" s="90">
        <v>63</v>
      </c>
    </row>
    <row r="5404" spans="1:4">
      <c r="A5404" s="90">
        <v>87640</v>
      </c>
      <c r="B5404" s="157" t="s">
        <v>4177</v>
      </c>
      <c r="C5404" s="91" t="s">
        <v>28</v>
      </c>
      <c r="D5404" s="90">
        <v>31.75</v>
      </c>
    </row>
    <row r="5405" spans="1:4">
      <c r="A5405" s="90">
        <v>87642</v>
      </c>
      <c r="B5405" s="157" t="s">
        <v>4178</v>
      </c>
      <c r="C5405" s="91" t="s">
        <v>28</v>
      </c>
      <c r="D5405" s="90">
        <v>35.18</v>
      </c>
    </row>
    <row r="5406" spans="1:4">
      <c r="A5406" s="90">
        <v>87643</v>
      </c>
      <c r="B5406" s="157" t="s">
        <v>4179</v>
      </c>
      <c r="C5406" s="91" t="s">
        <v>28</v>
      </c>
      <c r="D5406" s="90">
        <v>68.260000000000005</v>
      </c>
    </row>
    <row r="5407" spans="1:4">
      <c r="A5407" s="90">
        <v>87644</v>
      </c>
      <c r="B5407" s="157" t="s">
        <v>4180</v>
      </c>
      <c r="C5407" s="91" t="s">
        <v>28</v>
      </c>
      <c r="D5407" s="90">
        <v>75.3</v>
      </c>
    </row>
    <row r="5408" spans="1:4">
      <c r="A5408" s="90">
        <v>87680</v>
      </c>
      <c r="B5408" s="157" t="s">
        <v>4181</v>
      </c>
      <c r="C5408" s="91" t="s">
        <v>28</v>
      </c>
      <c r="D5408" s="90">
        <v>25.52</v>
      </c>
    </row>
    <row r="5409" spans="1:4">
      <c r="A5409" s="90">
        <v>87682</v>
      </c>
      <c r="B5409" s="157" t="s">
        <v>4182</v>
      </c>
      <c r="C5409" s="91" t="s">
        <v>28</v>
      </c>
      <c r="D5409" s="90">
        <v>28.95</v>
      </c>
    </row>
    <row r="5410" spans="1:4">
      <c r="A5410" s="90">
        <v>87683</v>
      </c>
      <c r="B5410" s="157" t="s">
        <v>4183</v>
      </c>
      <c r="C5410" s="91" t="s">
        <v>28</v>
      </c>
      <c r="D5410" s="90">
        <v>62.03</v>
      </c>
    </row>
    <row r="5411" spans="1:4">
      <c r="A5411" s="90">
        <v>87684</v>
      </c>
      <c r="B5411" s="157" t="s">
        <v>4184</v>
      </c>
      <c r="C5411" s="91" t="s">
        <v>28</v>
      </c>
      <c r="D5411" s="90">
        <v>69.069999999999993</v>
      </c>
    </row>
    <row r="5412" spans="1:4">
      <c r="A5412" s="90">
        <v>87690</v>
      </c>
      <c r="B5412" s="157" t="s">
        <v>4185</v>
      </c>
      <c r="C5412" s="91" t="s">
        <v>28</v>
      </c>
      <c r="D5412" s="90">
        <v>29.68</v>
      </c>
    </row>
    <row r="5413" spans="1:4">
      <c r="A5413" s="90">
        <v>87692</v>
      </c>
      <c r="B5413" s="157" t="s">
        <v>4186</v>
      </c>
      <c r="C5413" s="91" t="s">
        <v>28</v>
      </c>
      <c r="D5413" s="90">
        <v>33.61</v>
      </c>
    </row>
    <row r="5414" spans="1:4">
      <c r="A5414" s="90">
        <v>87693</v>
      </c>
      <c r="B5414" s="157" t="s">
        <v>4187</v>
      </c>
      <c r="C5414" s="91" t="s">
        <v>28</v>
      </c>
      <c r="D5414" s="90">
        <v>71.489999999999995</v>
      </c>
    </row>
    <row r="5415" spans="1:4">
      <c r="A5415" s="90">
        <v>87694</v>
      </c>
      <c r="B5415" s="157" t="s">
        <v>4188</v>
      </c>
      <c r="C5415" s="91" t="s">
        <v>28</v>
      </c>
      <c r="D5415" s="90">
        <v>79.55</v>
      </c>
    </row>
    <row r="5416" spans="1:4">
      <c r="A5416" s="90">
        <v>87700</v>
      </c>
      <c r="B5416" s="157" t="s">
        <v>4189</v>
      </c>
      <c r="C5416" s="91" t="s">
        <v>28</v>
      </c>
      <c r="D5416" s="90">
        <v>32.04</v>
      </c>
    </row>
    <row r="5417" spans="1:4">
      <c r="A5417" s="90">
        <v>87702</v>
      </c>
      <c r="B5417" s="157" t="s">
        <v>4190</v>
      </c>
      <c r="C5417" s="91" t="s">
        <v>28</v>
      </c>
      <c r="D5417" s="90">
        <v>36.32</v>
      </c>
    </row>
    <row r="5418" spans="1:4">
      <c r="A5418" s="90">
        <v>87703</v>
      </c>
      <c r="B5418" s="157" t="s">
        <v>4191</v>
      </c>
      <c r="C5418" s="91" t="s">
        <v>28</v>
      </c>
      <c r="D5418" s="90">
        <v>77.58</v>
      </c>
    </row>
    <row r="5419" spans="1:4">
      <c r="A5419" s="90">
        <v>87704</v>
      </c>
      <c r="B5419" s="157" t="s">
        <v>4192</v>
      </c>
      <c r="C5419" s="91" t="s">
        <v>28</v>
      </c>
      <c r="D5419" s="90">
        <v>86.36</v>
      </c>
    </row>
    <row r="5420" spans="1:4">
      <c r="A5420" s="90">
        <v>87735</v>
      </c>
      <c r="B5420" s="157" t="s">
        <v>4193</v>
      </c>
      <c r="C5420" s="91" t="s">
        <v>28</v>
      </c>
      <c r="D5420" s="90">
        <v>29.91</v>
      </c>
    </row>
    <row r="5421" spans="1:4">
      <c r="A5421" s="90">
        <v>87737</v>
      </c>
      <c r="B5421" s="157" t="s">
        <v>4194</v>
      </c>
      <c r="C5421" s="91" t="s">
        <v>28</v>
      </c>
      <c r="D5421" s="90">
        <v>31.92</v>
      </c>
    </row>
    <row r="5422" spans="1:4">
      <c r="A5422" s="90">
        <v>87738</v>
      </c>
      <c r="B5422" s="157" t="s">
        <v>4195</v>
      </c>
      <c r="C5422" s="91" t="s">
        <v>28</v>
      </c>
      <c r="D5422" s="90">
        <v>51.27</v>
      </c>
    </row>
    <row r="5423" spans="1:4">
      <c r="A5423" s="90">
        <v>87739</v>
      </c>
      <c r="B5423" s="157" t="s">
        <v>4196</v>
      </c>
      <c r="C5423" s="91" t="s">
        <v>28</v>
      </c>
      <c r="D5423" s="90">
        <v>55.38</v>
      </c>
    </row>
    <row r="5424" spans="1:4">
      <c r="A5424" s="90">
        <v>87745</v>
      </c>
      <c r="B5424" s="157" t="s">
        <v>4197</v>
      </c>
      <c r="C5424" s="91" t="s">
        <v>28</v>
      </c>
      <c r="D5424" s="90">
        <v>35.1</v>
      </c>
    </row>
    <row r="5425" spans="1:4">
      <c r="A5425" s="90">
        <v>87747</v>
      </c>
      <c r="B5425" s="157" t="s">
        <v>4198</v>
      </c>
      <c r="C5425" s="91" t="s">
        <v>28</v>
      </c>
      <c r="D5425" s="90">
        <v>37.89</v>
      </c>
    </row>
    <row r="5426" spans="1:4">
      <c r="A5426" s="90">
        <v>87748</v>
      </c>
      <c r="B5426" s="157" t="s">
        <v>4199</v>
      </c>
      <c r="C5426" s="91" t="s">
        <v>28</v>
      </c>
      <c r="D5426" s="90">
        <v>64.790000000000006</v>
      </c>
    </row>
    <row r="5427" spans="1:4">
      <c r="A5427" s="90">
        <v>87749</v>
      </c>
      <c r="B5427" s="157" t="s">
        <v>4200</v>
      </c>
      <c r="C5427" s="91" t="s">
        <v>28</v>
      </c>
      <c r="D5427" s="90">
        <v>70.510000000000005</v>
      </c>
    </row>
    <row r="5428" spans="1:4">
      <c r="A5428" s="90">
        <v>87755</v>
      </c>
      <c r="B5428" s="157" t="s">
        <v>4201</v>
      </c>
      <c r="C5428" s="91" t="s">
        <v>28</v>
      </c>
      <c r="D5428" s="90">
        <v>31.54</v>
      </c>
    </row>
    <row r="5429" spans="1:4">
      <c r="A5429" s="90">
        <v>87757</v>
      </c>
      <c r="B5429" s="157" t="s">
        <v>4202</v>
      </c>
      <c r="C5429" s="91" t="s">
        <v>28</v>
      </c>
      <c r="D5429" s="90">
        <v>34.33</v>
      </c>
    </row>
    <row r="5430" spans="1:4">
      <c r="A5430" s="90">
        <v>87758</v>
      </c>
      <c r="B5430" s="157" t="s">
        <v>4203</v>
      </c>
      <c r="C5430" s="91" t="s">
        <v>28</v>
      </c>
      <c r="D5430" s="90">
        <v>61.23</v>
      </c>
    </row>
    <row r="5431" spans="1:4">
      <c r="A5431" s="90">
        <v>87759</v>
      </c>
      <c r="B5431" s="157" t="s">
        <v>4204</v>
      </c>
      <c r="C5431" s="91" t="s">
        <v>28</v>
      </c>
      <c r="D5431" s="90">
        <v>66.95</v>
      </c>
    </row>
    <row r="5432" spans="1:4">
      <c r="A5432" s="90">
        <v>87765</v>
      </c>
      <c r="B5432" s="157" t="s">
        <v>4205</v>
      </c>
      <c r="C5432" s="91" t="s">
        <v>28</v>
      </c>
      <c r="D5432" s="90">
        <v>35.700000000000003</v>
      </c>
    </row>
    <row r="5433" spans="1:4">
      <c r="A5433" s="90">
        <v>87767</v>
      </c>
      <c r="B5433" s="157" t="s">
        <v>4206</v>
      </c>
      <c r="C5433" s="91" t="s">
        <v>28</v>
      </c>
      <c r="D5433" s="90">
        <v>39.130000000000003</v>
      </c>
    </row>
    <row r="5434" spans="1:4">
      <c r="A5434" s="90">
        <v>87768</v>
      </c>
      <c r="B5434" s="157" t="s">
        <v>4207</v>
      </c>
      <c r="C5434" s="91" t="s">
        <v>28</v>
      </c>
      <c r="D5434" s="90">
        <v>72.209999999999994</v>
      </c>
    </row>
    <row r="5435" spans="1:4">
      <c r="A5435" s="90">
        <v>87769</v>
      </c>
      <c r="B5435" s="157" t="s">
        <v>4208</v>
      </c>
      <c r="C5435" s="91" t="s">
        <v>28</v>
      </c>
      <c r="D5435" s="90">
        <v>79.25</v>
      </c>
    </row>
    <row r="5436" spans="1:4">
      <c r="A5436" s="90">
        <v>88470</v>
      </c>
      <c r="B5436" s="157" t="s">
        <v>4209</v>
      </c>
      <c r="C5436" s="91" t="s">
        <v>28</v>
      </c>
      <c r="D5436" s="90">
        <v>18.489999999999998</v>
      </c>
    </row>
    <row r="5437" spans="1:4">
      <c r="A5437" s="90">
        <v>88471</v>
      </c>
      <c r="B5437" s="157" t="s">
        <v>4210</v>
      </c>
      <c r="C5437" s="91" t="s">
        <v>28</v>
      </c>
      <c r="D5437" s="90">
        <v>22.87</v>
      </c>
    </row>
    <row r="5438" spans="1:4">
      <c r="A5438" s="90">
        <v>88472</v>
      </c>
      <c r="B5438" s="157" t="s">
        <v>4211</v>
      </c>
      <c r="C5438" s="91" t="s">
        <v>28</v>
      </c>
      <c r="D5438" s="90">
        <v>26.28</v>
      </c>
    </row>
    <row r="5439" spans="1:4">
      <c r="A5439" s="90">
        <v>88476</v>
      </c>
      <c r="B5439" s="157" t="s">
        <v>4212</v>
      </c>
      <c r="C5439" s="91" t="s">
        <v>28</v>
      </c>
      <c r="D5439" s="90">
        <v>15.33</v>
      </c>
    </row>
    <row r="5440" spans="1:4">
      <c r="A5440" s="90">
        <v>88477</v>
      </c>
      <c r="B5440" s="157" t="s">
        <v>4213</v>
      </c>
      <c r="C5440" s="91" t="s">
        <v>28</v>
      </c>
      <c r="D5440" s="90">
        <v>20.95</v>
      </c>
    </row>
    <row r="5441" spans="1:4">
      <c r="A5441" s="90">
        <v>88478</v>
      </c>
      <c r="B5441" s="157" t="s">
        <v>4214</v>
      </c>
      <c r="C5441" s="91" t="s">
        <v>28</v>
      </c>
      <c r="D5441" s="90">
        <v>25.51</v>
      </c>
    </row>
    <row r="5442" spans="1:4">
      <c r="A5442" s="90">
        <v>90900</v>
      </c>
      <c r="B5442" s="157" t="s">
        <v>4215</v>
      </c>
      <c r="C5442" s="91" t="s">
        <v>28</v>
      </c>
      <c r="D5442" s="90">
        <v>53.71</v>
      </c>
    </row>
    <row r="5443" spans="1:4">
      <c r="A5443" s="90">
        <v>90902</v>
      </c>
      <c r="B5443" s="157" t="s">
        <v>4216</v>
      </c>
      <c r="C5443" s="91" t="s">
        <v>28</v>
      </c>
      <c r="D5443" s="90">
        <v>57.64</v>
      </c>
    </row>
    <row r="5444" spans="1:4">
      <c r="A5444" s="90">
        <v>90903</v>
      </c>
      <c r="B5444" s="157" t="s">
        <v>4217</v>
      </c>
      <c r="C5444" s="91" t="s">
        <v>28</v>
      </c>
      <c r="D5444" s="90">
        <v>95.52</v>
      </c>
    </row>
    <row r="5445" spans="1:4">
      <c r="A5445" s="90">
        <v>90904</v>
      </c>
      <c r="B5445" s="157" t="s">
        <v>4218</v>
      </c>
      <c r="C5445" s="91" t="s">
        <v>28</v>
      </c>
      <c r="D5445" s="90">
        <v>103.58</v>
      </c>
    </row>
    <row r="5446" spans="1:4">
      <c r="A5446" s="90">
        <v>90910</v>
      </c>
      <c r="B5446" s="157" t="s">
        <v>4219</v>
      </c>
      <c r="C5446" s="91" t="s">
        <v>28</v>
      </c>
      <c r="D5446" s="90">
        <v>56.75</v>
      </c>
    </row>
    <row r="5447" spans="1:4">
      <c r="A5447" s="90">
        <v>90912</v>
      </c>
      <c r="B5447" s="157" t="s">
        <v>4220</v>
      </c>
      <c r="C5447" s="91" t="s">
        <v>28</v>
      </c>
      <c r="D5447" s="90">
        <v>61.03</v>
      </c>
    </row>
    <row r="5448" spans="1:4">
      <c r="A5448" s="90">
        <v>90913</v>
      </c>
      <c r="B5448" s="157" t="s">
        <v>4221</v>
      </c>
      <c r="C5448" s="91" t="s">
        <v>28</v>
      </c>
      <c r="D5448" s="90">
        <v>102.29</v>
      </c>
    </row>
    <row r="5449" spans="1:4">
      <c r="A5449" s="90">
        <v>90914</v>
      </c>
      <c r="B5449" s="157" t="s">
        <v>4222</v>
      </c>
      <c r="C5449" s="91" t="s">
        <v>28</v>
      </c>
      <c r="D5449" s="90">
        <v>111.07</v>
      </c>
    </row>
    <row r="5450" spans="1:4">
      <c r="A5450" s="90">
        <v>90920</v>
      </c>
      <c r="B5450" s="157" t="s">
        <v>4223</v>
      </c>
      <c r="C5450" s="91" t="s">
        <v>28</v>
      </c>
      <c r="D5450" s="90">
        <v>62.36</v>
      </c>
    </row>
    <row r="5451" spans="1:4">
      <c r="A5451" s="90">
        <v>90922</v>
      </c>
      <c r="B5451" s="157" t="s">
        <v>4224</v>
      </c>
      <c r="C5451" s="91" t="s">
        <v>28</v>
      </c>
      <c r="D5451" s="90">
        <v>67.28</v>
      </c>
    </row>
    <row r="5452" spans="1:4">
      <c r="A5452" s="90">
        <v>90923</v>
      </c>
      <c r="B5452" s="157" t="s">
        <v>4225</v>
      </c>
      <c r="C5452" s="91" t="s">
        <v>28</v>
      </c>
      <c r="D5452" s="90">
        <v>114.71</v>
      </c>
    </row>
    <row r="5453" spans="1:4">
      <c r="A5453" s="90">
        <v>90924</v>
      </c>
      <c r="B5453" s="157" t="s">
        <v>4226</v>
      </c>
      <c r="C5453" s="91" t="s">
        <v>28</v>
      </c>
      <c r="D5453" s="90">
        <v>124.81</v>
      </c>
    </row>
    <row r="5454" spans="1:4">
      <c r="A5454" s="90">
        <v>90930</v>
      </c>
      <c r="B5454" s="157" t="s">
        <v>4227</v>
      </c>
      <c r="C5454" s="91" t="s">
        <v>28</v>
      </c>
      <c r="D5454" s="90">
        <v>48.91</v>
      </c>
    </row>
    <row r="5455" spans="1:4">
      <c r="A5455" s="90">
        <v>90932</v>
      </c>
      <c r="B5455" s="157" t="s">
        <v>4228</v>
      </c>
      <c r="C5455" s="91" t="s">
        <v>28</v>
      </c>
      <c r="D5455" s="90">
        <v>52.84</v>
      </c>
    </row>
    <row r="5456" spans="1:4">
      <c r="A5456" s="90">
        <v>90933</v>
      </c>
      <c r="B5456" s="157" t="s">
        <v>4229</v>
      </c>
      <c r="C5456" s="91" t="s">
        <v>28</v>
      </c>
      <c r="D5456" s="90">
        <v>90.72</v>
      </c>
    </row>
    <row r="5457" spans="1:4">
      <c r="A5457" s="90">
        <v>90934</v>
      </c>
      <c r="B5457" s="157" t="s">
        <v>4230</v>
      </c>
      <c r="C5457" s="91" t="s">
        <v>28</v>
      </c>
      <c r="D5457" s="90">
        <v>98.78</v>
      </c>
    </row>
    <row r="5458" spans="1:4">
      <c r="A5458" s="90">
        <v>90940</v>
      </c>
      <c r="B5458" s="157" t="s">
        <v>4231</v>
      </c>
      <c r="C5458" s="91" t="s">
        <v>28</v>
      </c>
      <c r="D5458" s="90">
        <v>51.98</v>
      </c>
    </row>
    <row r="5459" spans="1:4">
      <c r="A5459" s="90">
        <v>90942</v>
      </c>
      <c r="B5459" s="157" t="s">
        <v>4232</v>
      </c>
      <c r="C5459" s="91" t="s">
        <v>28</v>
      </c>
      <c r="D5459" s="90">
        <v>56.26</v>
      </c>
    </row>
    <row r="5460" spans="1:4">
      <c r="A5460" s="90">
        <v>90943</v>
      </c>
      <c r="B5460" s="157" t="s">
        <v>4233</v>
      </c>
      <c r="C5460" s="91" t="s">
        <v>28</v>
      </c>
      <c r="D5460" s="90">
        <v>97.52</v>
      </c>
    </row>
    <row r="5461" spans="1:4">
      <c r="A5461" s="90">
        <v>90944</v>
      </c>
      <c r="B5461" s="157" t="s">
        <v>4234</v>
      </c>
      <c r="C5461" s="91" t="s">
        <v>28</v>
      </c>
      <c r="D5461" s="90">
        <v>106.3</v>
      </c>
    </row>
    <row r="5462" spans="1:4">
      <c r="A5462" s="90">
        <v>90950</v>
      </c>
      <c r="B5462" s="157" t="s">
        <v>4235</v>
      </c>
      <c r="C5462" s="91" t="s">
        <v>28</v>
      </c>
      <c r="D5462" s="90">
        <v>57.56</v>
      </c>
    </row>
    <row r="5463" spans="1:4">
      <c r="A5463" s="90">
        <v>90952</v>
      </c>
      <c r="B5463" s="157" t="s">
        <v>4236</v>
      </c>
      <c r="C5463" s="91" t="s">
        <v>28</v>
      </c>
      <c r="D5463" s="90">
        <v>62.48</v>
      </c>
    </row>
    <row r="5464" spans="1:4">
      <c r="A5464" s="90">
        <v>90953</v>
      </c>
      <c r="B5464" s="157" t="s">
        <v>4237</v>
      </c>
      <c r="C5464" s="91" t="s">
        <v>28</v>
      </c>
      <c r="D5464" s="90">
        <v>109.91</v>
      </c>
    </row>
    <row r="5465" spans="1:4">
      <c r="A5465" s="90">
        <v>90954</v>
      </c>
      <c r="B5465" s="157" t="s">
        <v>4238</v>
      </c>
      <c r="C5465" s="91" t="s">
        <v>28</v>
      </c>
      <c r="D5465" s="90">
        <v>120.01</v>
      </c>
    </row>
    <row r="5466" spans="1:4">
      <c r="A5466" s="90">
        <v>94438</v>
      </c>
      <c r="B5466" s="157" t="s">
        <v>4239</v>
      </c>
      <c r="C5466" s="91" t="s">
        <v>28</v>
      </c>
      <c r="D5466" s="90">
        <v>29.71</v>
      </c>
    </row>
    <row r="5467" spans="1:4">
      <c r="A5467" s="90">
        <v>94439</v>
      </c>
      <c r="B5467" s="157" t="s">
        <v>4240</v>
      </c>
      <c r="C5467" s="91" t="s">
        <v>28</v>
      </c>
      <c r="D5467" s="90">
        <v>33.04</v>
      </c>
    </row>
    <row r="5468" spans="1:4">
      <c r="A5468" s="90">
        <v>94779</v>
      </c>
      <c r="B5468" s="157" t="s">
        <v>4241</v>
      </c>
      <c r="C5468" s="91" t="s">
        <v>28</v>
      </c>
      <c r="D5468" s="90">
        <v>28.86</v>
      </c>
    </row>
    <row r="5469" spans="1:4">
      <c r="A5469" s="90">
        <v>94782</v>
      </c>
      <c r="B5469" s="157" t="s">
        <v>4242</v>
      </c>
      <c r="C5469" s="91" t="s">
        <v>28</v>
      </c>
      <c r="D5469" s="90">
        <v>32.549999999999997</v>
      </c>
    </row>
    <row r="5470" spans="1:4">
      <c r="A5470" s="90">
        <v>72190</v>
      </c>
      <c r="B5470" s="157" t="s">
        <v>4243</v>
      </c>
      <c r="C5470" s="91" t="s">
        <v>32</v>
      </c>
      <c r="D5470" s="90">
        <v>24.22</v>
      </c>
    </row>
    <row r="5471" spans="1:4">
      <c r="A5471" s="90">
        <v>87871</v>
      </c>
      <c r="B5471" s="157" t="s">
        <v>4244</v>
      </c>
      <c r="C5471" s="91" t="s">
        <v>28</v>
      </c>
      <c r="D5471" s="90">
        <v>12.15</v>
      </c>
    </row>
    <row r="5472" spans="1:4">
      <c r="A5472" s="90">
        <v>87872</v>
      </c>
      <c r="B5472" s="157" t="s">
        <v>4245</v>
      </c>
      <c r="C5472" s="91" t="s">
        <v>28</v>
      </c>
      <c r="D5472" s="90">
        <v>11.66</v>
      </c>
    </row>
    <row r="5473" spans="1:4">
      <c r="A5473" s="90">
        <v>87873</v>
      </c>
      <c r="B5473" s="157" t="s">
        <v>4246</v>
      </c>
      <c r="C5473" s="91" t="s">
        <v>28</v>
      </c>
      <c r="D5473" s="90">
        <v>4.01</v>
      </c>
    </row>
    <row r="5474" spans="1:4">
      <c r="A5474" s="90">
        <v>87874</v>
      </c>
      <c r="B5474" s="157" t="s">
        <v>4247</v>
      </c>
      <c r="C5474" s="91" t="s">
        <v>28</v>
      </c>
      <c r="D5474" s="90">
        <v>3.93</v>
      </c>
    </row>
    <row r="5475" spans="1:4">
      <c r="A5475" s="90">
        <v>87876</v>
      </c>
      <c r="B5475" s="157" t="s">
        <v>4248</v>
      </c>
      <c r="C5475" s="91" t="s">
        <v>28</v>
      </c>
      <c r="D5475" s="90">
        <v>6.35</v>
      </c>
    </row>
    <row r="5476" spans="1:4">
      <c r="A5476" s="90">
        <v>87877</v>
      </c>
      <c r="B5476" s="157" t="s">
        <v>4249</v>
      </c>
      <c r="C5476" s="91" t="s">
        <v>28</v>
      </c>
      <c r="D5476" s="90">
        <v>6.13</v>
      </c>
    </row>
    <row r="5477" spans="1:4">
      <c r="A5477" s="90">
        <v>87878</v>
      </c>
      <c r="B5477" s="157" t="s">
        <v>4250</v>
      </c>
      <c r="C5477" s="91" t="s">
        <v>28</v>
      </c>
      <c r="D5477" s="90">
        <v>2.87</v>
      </c>
    </row>
    <row r="5478" spans="1:4">
      <c r="A5478" s="90">
        <v>87879</v>
      </c>
      <c r="B5478" s="157" t="s">
        <v>4251</v>
      </c>
      <c r="C5478" s="91" t="s">
        <v>28</v>
      </c>
      <c r="D5478" s="90">
        <v>2.57</v>
      </c>
    </row>
    <row r="5479" spans="1:4">
      <c r="A5479" s="90">
        <v>87881</v>
      </c>
      <c r="B5479" s="157" t="s">
        <v>4252</v>
      </c>
      <c r="C5479" s="91" t="s">
        <v>28</v>
      </c>
      <c r="D5479" s="90">
        <v>3.93</v>
      </c>
    </row>
    <row r="5480" spans="1:4">
      <c r="A5480" s="90">
        <v>87882</v>
      </c>
      <c r="B5480" s="157" t="s">
        <v>4253</v>
      </c>
      <c r="C5480" s="91" t="s">
        <v>28</v>
      </c>
      <c r="D5480" s="90">
        <v>3.85</v>
      </c>
    </row>
    <row r="5481" spans="1:4">
      <c r="A5481" s="90">
        <v>87884</v>
      </c>
      <c r="B5481" s="157" t="s">
        <v>4254</v>
      </c>
      <c r="C5481" s="91" t="s">
        <v>28</v>
      </c>
      <c r="D5481" s="90">
        <v>6.27</v>
      </c>
    </row>
    <row r="5482" spans="1:4">
      <c r="A5482" s="90">
        <v>87885</v>
      </c>
      <c r="B5482" s="157" t="s">
        <v>4255</v>
      </c>
      <c r="C5482" s="91" t="s">
        <v>28</v>
      </c>
      <c r="D5482" s="90">
        <v>6.05</v>
      </c>
    </row>
    <row r="5483" spans="1:4">
      <c r="A5483" s="90">
        <v>87886</v>
      </c>
      <c r="B5483" s="157" t="s">
        <v>4256</v>
      </c>
      <c r="C5483" s="91" t="s">
        <v>28</v>
      </c>
      <c r="D5483" s="90">
        <v>16.93</v>
      </c>
    </row>
    <row r="5484" spans="1:4">
      <c r="A5484" s="90">
        <v>87887</v>
      </c>
      <c r="B5484" s="157" t="s">
        <v>4257</v>
      </c>
      <c r="C5484" s="91" t="s">
        <v>28</v>
      </c>
      <c r="D5484" s="90">
        <v>16.440000000000001</v>
      </c>
    </row>
    <row r="5485" spans="1:4">
      <c r="A5485" s="90">
        <v>87888</v>
      </c>
      <c r="B5485" s="157" t="s">
        <v>4258</v>
      </c>
      <c r="C5485" s="91" t="s">
        <v>28</v>
      </c>
      <c r="D5485" s="90">
        <v>5</v>
      </c>
    </row>
    <row r="5486" spans="1:4">
      <c r="A5486" s="90">
        <v>87889</v>
      </c>
      <c r="B5486" s="157" t="s">
        <v>4259</v>
      </c>
      <c r="C5486" s="91" t="s">
        <v>28</v>
      </c>
      <c r="D5486" s="90">
        <v>4.92</v>
      </c>
    </row>
    <row r="5487" spans="1:4">
      <c r="A5487" s="90">
        <v>87891</v>
      </c>
      <c r="B5487" s="157" t="s">
        <v>4260</v>
      </c>
      <c r="C5487" s="91" t="s">
        <v>28</v>
      </c>
      <c r="D5487" s="90">
        <v>7.34</v>
      </c>
    </row>
    <row r="5488" spans="1:4">
      <c r="A5488" s="90">
        <v>87892</v>
      </c>
      <c r="B5488" s="157" t="s">
        <v>4261</v>
      </c>
      <c r="C5488" s="91" t="s">
        <v>28</v>
      </c>
      <c r="D5488" s="90">
        <v>7.12</v>
      </c>
    </row>
    <row r="5489" spans="1:4">
      <c r="A5489" s="90">
        <v>87893</v>
      </c>
      <c r="B5489" s="157" t="s">
        <v>4262</v>
      </c>
      <c r="C5489" s="91" t="s">
        <v>28</v>
      </c>
      <c r="D5489" s="90">
        <v>4.59</v>
      </c>
    </row>
    <row r="5490" spans="1:4">
      <c r="A5490" s="90">
        <v>87894</v>
      </c>
      <c r="B5490" s="157" t="s">
        <v>4263</v>
      </c>
      <c r="C5490" s="91" t="s">
        <v>28</v>
      </c>
      <c r="D5490" s="90">
        <v>4.29</v>
      </c>
    </row>
    <row r="5491" spans="1:4">
      <c r="A5491" s="90">
        <v>87896</v>
      </c>
      <c r="B5491" s="157" t="s">
        <v>4264</v>
      </c>
      <c r="C5491" s="91" t="s">
        <v>28</v>
      </c>
      <c r="D5491" s="90">
        <v>4.09</v>
      </c>
    </row>
    <row r="5492" spans="1:4">
      <c r="A5492" s="90">
        <v>87897</v>
      </c>
      <c r="B5492" s="157" t="s">
        <v>4265</v>
      </c>
      <c r="C5492" s="91" t="s">
        <v>28</v>
      </c>
      <c r="D5492" s="90">
        <v>3.79</v>
      </c>
    </row>
    <row r="5493" spans="1:4">
      <c r="A5493" s="90">
        <v>87899</v>
      </c>
      <c r="B5493" s="157" t="s">
        <v>4266</v>
      </c>
      <c r="C5493" s="91" t="s">
        <v>28</v>
      </c>
      <c r="D5493" s="90">
        <v>5.88</v>
      </c>
    </row>
    <row r="5494" spans="1:4">
      <c r="A5494" s="90">
        <v>87900</v>
      </c>
      <c r="B5494" s="157" t="s">
        <v>4267</v>
      </c>
      <c r="C5494" s="91" t="s">
        <v>28</v>
      </c>
      <c r="D5494" s="90">
        <v>5.8</v>
      </c>
    </row>
    <row r="5495" spans="1:4">
      <c r="A5495" s="90">
        <v>87902</v>
      </c>
      <c r="B5495" s="157" t="s">
        <v>4268</v>
      </c>
      <c r="C5495" s="91" t="s">
        <v>28</v>
      </c>
      <c r="D5495" s="90">
        <v>8.2200000000000006</v>
      </c>
    </row>
    <row r="5496" spans="1:4">
      <c r="A5496" s="90">
        <v>87903</v>
      </c>
      <c r="B5496" s="157" t="s">
        <v>4269</v>
      </c>
      <c r="C5496" s="91" t="s">
        <v>28</v>
      </c>
      <c r="D5496" s="90">
        <v>8</v>
      </c>
    </row>
    <row r="5497" spans="1:4">
      <c r="A5497" s="90">
        <v>87904</v>
      </c>
      <c r="B5497" s="157" t="s">
        <v>4270</v>
      </c>
      <c r="C5497" s="91" t="s">
        <v>28</v>
      </c>
      <c r="D5497" s="90">
        <v>6.06</v>
      </c>
    </row>
    <row r="5498" spans="1:4">
      <c r="A5498" s="90">
        <v>87905</v>
      </c>
      <c r="B5498" s="157" t="s">
        <v>4271</v>
      </c>
      <c r="C5498" s="91" t="s">
        <v>28</v>
      </c>
      <c r="D5498" s="90">
        <v>5.76</v>
      </c>
    </row>
    <row r="5499" spans="1:4">
      <c r="A5499" s="90">
        <v>87907</v>
      </c>
      <c r="B5499" s="157" t="s">
        <v>4272</v>
      </c>
      <c r="C5499" s="91" t="s">
        <v>28</v>
      </c>
      <c r="D5499" s="90">
        <v>5.35</v>
      </c>
    </row>
    <row r="5500" spans="1:4">
      <c r="A5500" s="90">
        <v>87908</v>
      </c>
      <c r="B5500" s="157" t="s">
        <v>4273</v>
      </c>
      <c r="C5500" s="91" t="s">
        <v>28</v>
      </c>
      <c r="D5500" s="90">
        <v>5.05</v>
      </c>
    </row>
    <row r="5501" spans="1:4">
      <c r="A5501" s="90">
        <v>87910</v>
      </c>
      <c r="B5501" s="157" t="s">
        <v>4274</v>
      </c>
      <c r="C5501" s="91" t="s">
        <v>28</v>
      </c>
      <c r="D5501" s="90">
        <v>16.670000000000002</v>
      </c>
    </row>
    <row r="5502" spans="1:4">
      <c r="A5502" s="90">
        <v>87911</v>
      </c>
      <c r="B5502" s="157" t="s">
        <v>4275</v>
      </c>
      <c r="C5502" s="91" t="s">
        <v>28</v>
      </c>
      <c r="D5502" s="90">
        <v>16.18</v>
      </c>
    </row>
    <row r="5503" spans="1:4">
      <c r="A5503" s="90">
        <v>5991</v>
      </c>
      <c r="B5503" s="157" t="s">
        <v>4276</v>
      </c>
      <c r="C5503" s="91" t="s">
        <v>28</v>
      </c>
      <c r="D5503" s="90">
        <v>36.450000000000003</v>
      </c>
    </row>
    <row r="5504" spans="1:4">
      <c r="A5504" s="90">
        <v>84023</v>
      </c>
      <c r="B5504" s="157" t="s">
        <v>4277</v>
      </c>
      <c r="C5504" s="91" t="s">
        <v>28</v>
      </c>
      <c r="D5504" s="90">
        <v>34.049999999999997</v>
      </c>
    </row>
    <row r="5505" spans="1:4">
      <c r="A5505" s="90">
        <v>84024</v>
      </c>
      <c r="B5505" s="157" t="s">
        <v>4278</v>
      </c>
      <c r="C5505" s="91" t="s">
        <v>28</v>
      </c>
      <c r="D5505" s="90">
        <v>32.31</v>
      </c>
    </row>
    <row r="5506" spans="1:4">
      <c r="A5506" s="90">
        <v>84026</v>
      </c>
      <c r="B5506" s="157" t="s">
        <v>4279</v>
      </c>
      <c r="C5506" s="91" t="s">
        <v>28</v>
      </c>
      <c r="D5506" s="90">
        <v>40.19</v>
      </c>
    </row>
    <row r="5507" spans="1:4">
      <c r="A5507" s="90">
        <v>84027</v>
      </c>
      <c r="B5507" s="157" t="s">
        <v>4280</v>
      </c>
      <c r="C5507" s="91" t="s">
        <v>28</v>
      </c>
      <c r="D5507" s="90">
        <v>27.4</v>
      </c>
    </row>
    <row r="5508" spans="1:4">
      <c r="A5508" s="90">
        <v>84028</v>
      </c>
      <c r="B5508" s="157" t="s">
        <v>4281</v>
      </c>
      <c r="C5508" s="91" t="s">
        <v>28</v>
      </c>
      <c r="D5508" s="90">
        <v>47.21</v>
      </c>
    </row>
    <row r="5509" spans="1:4">
      <c r="A5509" s="90">
        <v>84072</v>
      </c>
      <c r="B5509" s="157" t="s">
        <v>4282</v>
      </c>
      <c r="C5509" s="91" t="s">
        <v>28</v>
      </c>
      <c r="D5509" s="90">
        <v>27.8</v>
      </c>
    </row>
    <row r="5510" spans="1:4">
      <c r="A5510" s="90">
        <v>87411</v>
      </c>
      <c r="B5510" s="157" t="s">
        <v>4283</v>
      </c>
      <c r="C5510" s="91" t="s">
        <v>28</v>
      </c>
      <c r="D5510" s="90">
        <v>11.95</v>
      </c>
    </row>
    <row r="5511" spans="1:4">
      <c r="A5511" s="90">
        <v>87412</v>
      </c>
      <c r="B5511" s="157" t="s">
        <v>4284</v>
      </c>
      <c r="C5511" s="91" t="s">
        <v>28</v>
      </c>
      <c r="D5511" s="90">
        <v>16.8</v>
      </c>
    </row>
    <row r="5512" spans="1:4">
      <c r="A5512" s="90">
        <v>87413</v>
      </c>
      <c r="B5512" s="157" t="s">
        <v>4285</v>
      </c>
      <c r="C5512" s="91" t="s">
        <v>28</v>
      </c>
      <c r="D5512" s="90">
        <v>19.57</v>
      </c>
    </row>
    <row r="5513" spans="1:4">
      <c r="A5513" s="90">
        <v>87414</v>
      </c>
      <c r="B5513" s="157" t="s">
        <v>4286</v>
      </c>
      <c r="C5513" s="91" t="s">
        <v>28</v>
      </c>
      <c r="D5513" s="90">
        <v>17.899999999999999</v>
      </c>
    </row>
    <row r="5514" spans="1:4">
      <c r="A5514" s="90">
        <v>87415</v>
      </c>
      <c r="B5514" s="157" t="s">
        <v>4287</v>
      </c>
      <c r="C5514" s="91" t="s">
        <v>28</v>
      </c>
      <c r="D5514" s="90">
        <v>22.63</v>
      </c>
    </row>
    <row r="5515" spans="1:4">
      <c r="A5515" s="90">
        <v>87416</v>
      </c>
      <c r="B5515" s="157" t="s">
        <v>4288</v>
      </c>
      <c r="C5515" s="91" t="s">
        <v>28</v>
      </c>
      <c r="D5515" s="90">
        <v>25.58</v>
      </c>
    </row>
    <row r="5516" spans="1:4">
      <c r="A5516" s="90">
        <v>87417</v>
      </c>
      <c r="B5516" s="157" t="s">
        <v>4289</v>
      </c>
      <c r="C5516" s="91" t="s">
        <v>28</v>
      </c>
      <c r="D5516" s="90">
        <v>12.62</v>
      </c>
    </row>
    <row r="5517" spans="1:4">
      <c r="A5517" s="90">
        <v>87418</v>
      </c>
      <c r="B5517" s="157" t="s">
        <v>4290</v>
      </c>
      <c r="C5517" s="91" t="s">
        <v>28</v>
      </c>
      <c r="D5517" s="90">
        <v>12.99</v>
      </c>
    </row>
    <row r="5518" spans="1:4">
      <c r="A5518" s="90">
        <v>87419</v>
      </c>
      <c r="B5518" s="157" t="s">
        <v>4291</v>
      </c>
      <c r="C5518" s="91" t="s">
        <v>28</v>
      </c>
      <c r="D5518" s="90">
        <v>14.04</v>
      </c>
    </row>
    <row r="5519" spans="1:4">
      <c r="A5519" s="90">
        <v>87420</v>
      </c>
      <c r="B5519" s="157" t="s">
        <v>4292</v>
      </c>
      <c r="C5519" s="91" t="s">
        <v>28</v>
      </c>
      <c r="D5519" s="90">
        <v>19.13</v>
      </c>
    </row>
    <row r="5520" spans="1:4">
      <c r="A5520" s="90">
        <v>87421</v>
      </c>
      <c r="B5520" s="157" t="s">
        <v>4293</v>
      </c>
      <c r="C5520" s="91" t="s">
        <v>28</v>
      </c>
      <c r="D5520" s="90">
        <v>19.489999999999998</v>
      </c>
    </row>
    <row r="5521" spans="1:4">
      <c r="A5521" s="90">
        <v>87422</v>
      </c>
      <c r="B5521" s="157" t="s">
        <v>4294</v>
      </c>
      <c r="C5521" s="91" t="s">
        <v>28</v>
      </c>
      <c r="D5521" s="90">
        <v>20.54</v>
      </c>
    </row>
    <row r="5522" spans="1:4">
      <c r="A5522" s="90">
        <v>87423</v>
      </c>
      <c r="B5522" s="157" t="s">
        <v>4295</v>
      </c>
      <c r="C5522" s="91" t="s">
        <v>28</v>
      </c>
      <c r="D5522" s="90">
        <v>25.04</v>
      </c>
    </row>
    <row r="5523" spans="1:4">
      <c r="A5523" s="90">
        <v>87424</v>
      </c>
      <c r="B5523" s="157" t="s">
        <v>4296</v>
      </c>
      <c r="C5523" s="91" t="s">
        <v>28</v>
      </c>
      <c r="D5523" s="90">
        <v>25.58</v>
      </c>
    </row>
    <row r="5524" spans="1:4">
      <c r="A5524" s="90">
        <v>87425</v>
      </c>
      <c r="B5524" s="157" t="s">
        <v>4297</v>
      </c>
      <c r="C5524" s="91" t="s">
        <v>28</v>
      </c>
      <c r="D5524" s="90">
        <v>26.44</v>
      </c>
    </row>
    <row r="5525" spans="1:4">
      <c r="A5525" s="90">
        <v>87426</v>
      </c>
      <c r="B5525" s="157" t="s">
        <v>4298</v>
      </c>
      <c r="C5525" s="91" t="s">
        <v>28</v>
      </c>
      <c r="D5525" s="90">
        <v>29.57</v>
      </c>
    </row>
    <row r="5526" spans="1:4">
      <c r="A5526" s="90">
        <v>87427</v>
      </c>
      <c r="B5526" s="157" t="s">
        <v>4299</v>
      </c>
      <c r="C5526" s="91" t="s">
        <v>28</v>
      </c>
      <c r="D5526" s="90">
        <v>30.12</v>
      </c>
    </row>
    <row r="5527" spans="1:4">
      <c r="A5527" s="90">
        <v>87428</v>
      </c>
      <c r="B5527" s="157" t="s">
        <v>4300</v>
      </c>
      <c r="C5527" s="91" t="s">
        <v>28</v>
      </c>
      <c r="D5527" s="90">
        <v>30.98</v>
      </c>
    </row>
    <row r="5528" spans="1:4">
      <c r="A5528" s="90">
        <v>87429</v>
      </c>
      <c r="B5528" s="157" t="s">
        <v>4301</v>
      </c>
      <c r="C5528" s="91" t="s">
        <v>28</v>
      </c>
      <c r="D5528" s="90">
        <v>14.38</v>
      </c>
    </row>
    <row r="5529" spans="1:4">
      <c r="A5529" s="90">
        <v>87430</v>
      </c>
      <c r="B5529" s="157" t="s">
        <v>4302</v>
      </c>
      <c r="C5529" s="91" t="s">
        <v>28</v>
      </c>
      <c r="D5529" s="90">
        <v>14.75</v>
      </c>
    </row>
    <row r="5530" spans="1:4">
      <c r="A5530" s="90">
        <v>87431</v>
      </c>
      <c r="B5530" s="157" t="s">
        <v>4303</v>
      </c>
      <c r="C5530" s="91" t="s">
        <v>28</v>
      </c>
      <c r="D5530" s="90">
        <v>14.93</v>
      </c>
    </row>
    <row r="5531" spans="1:4">
      <c r="A5531" s="90">
        <v>87432</v>
      </c>
      <c r="B5531" s="157" t="s">
        <v>4304</v>
      </c>
      <c r="C5531" s="91" t="s">
        <v>28</v>
      </c>
      <c r="D5531" s="90">
        <v>21.02</v>
      </c>
    </row>
    <row r="5532" spans="1:4">
      <c r="A5532" s="90">
        <v>87433</v>
      </c>
      <c r="B5532" s="157" t="s">
        <v>4305</v>
      </c>
      <c r="C5532" s="91" t="s">
        <v>28</v>
      </c>
      <c r="D5532" s="90">
        <v>21.75</v>
      </c>
    </row>
    <row r="5533" spans="1:4">
      <c r="A5533" s="90">
        <v>87434</v>
      </c>
      <c r="B5533" s="157" t="s">
        <v>4306</v>
      </c>
      <c r="C5533" s="91" t="s">
        <v>28</v>
      </c>
      <c r="D5533" s="90">
        <v>22.25</v>
      </c>
    </row>
    <row r="5534" spans="1:4">
      <c r="A5534" s="90">
        <v>87435</v>
      </c>
      <c r="B5534" s="157" t="s">
        <v>4307</v>
      </c>
      <c r="C5534" s="91" t="s">
        <v>28</v>
      </c>
      <c r="D5534" s="90">
        <v>23.29</v>
      </c>
    </row>
    <row r="5535" spans="1:4">
      <c r="A5535" s="90">
        <v>87436</v>
      </c>
      <c r="B5535" s="157" t="s">
        <v>4308</v>
      </c>
      <c r="C5535" s="91" t="s">
        <v>28</v>
      </c>
      <c r="D5535" s="90">
        <v>24.51</v>
      </c>
    </row>
    <row r="5536" spans="1:4">
      <c r="A5536" s="90">
        <v>87437</v>
      </c>
      <c r="B5536" s="157" t="s">
        <v>4309</v>
      </c>
      <c r="C5536" s="91" t="s">
        <v>28</v>
      </c>
      <c r="D5536" s="90">
        <v>25.38</v>
      </c>
    </row>
    <row r="5537" spans="1:4">
      <c r="A5537" s="90">
        <v>87438</v>
      </c>
      <c r="B5537" s="157" t="s">
        <v>4310</v>
      </c>
      <c r="C5537" s="91" t="s">
        <v>28</v>
      </c>
      <c r="D5537" s="90">
        <v>28.85</v>
      </c>
    </row>
    <row r="5538" spans="1:4">
      <c r="A5538" s="90">
        <v>87439</v>
      </c>
      <c r="B5538" s="157" t="s">
        <v>4311</v>
      </c>
      <c r="C5538" s="91" t="s">
        <v>28</v>
      </c>
      <c r="D5538" s="90">
        <v>30.39</v>
      </c>
    </row>
    <row r="5539" spans="1:4">
      <c r="A5539" s="90">
        <v>87440</v>
      </c>
      <c r="B5539" s="157" t="s">
        <v>4312</v>
      </c>
      <c r="C5539" s="91" t="s">
        <v>28</v>
      </c>
      <c r="D5539" s="90">
        <v>31.12</v>
      </c>
    </row>
    <row r="5540" spans="1:4">
      <c r="A5540" s="90">
        <v>87527</v>
      </c>
      <c r="B5540" s="157" t="s">
        <v>4313</v>
      </c>
      <c r="C5540" s="91" t="s">
        <v>28</v>
      </c>
      <c r="D5540" s="90">
        <v>26.8</v>
      </c>
    </row>
    <row r="5541" spans="1:4">
      <c r="A5541" s="90">
        <v>87528</v>
      </c>
      <c r="B5541" s="157" t="s">
        <v>4314</v>
      </c>
      <c r="C5541" s="91" t="s">
        <v>28</v>
      </c>
      <c r="D5541" s="90">
        <v>29.26</v>
      </c>
    </row>
    <row r="5542" spans="1:4">
      <c r="A5542" s="90">
        <v>87529</v>
      </c>
      <c r="B5542" s="157" t="s">
        <v>4315</v>
      </c>
      <c r="C5542" s="91" t="s">
        <v>28</v>
      </c>
      <c r="D5542" s="90">
        <v>24.25</v>
      </c>
    </row>
    <row r="5543" spans="1:4">
      <c r="A5543" s="90">
        <v>87530</v>
      </c>
      <c r="B5543" s="157" t="s">
        <v>4316</v>
      </c>
      <c r="C5543" s="91" t="s">
        <v>28</v>
      </c>
      <c r="D5543" s="90">
        <v>26.71</v>
      </c>
    </row>
    <row r="5544" spans="1:4">
      <c r="A5544" s="90">
        <v>87531</v>
      </c>
      <c r="B5544" s="157" t="s">
        <v>4317</v>
      </c>
      <c r="C5544" s="91" t="s">
        <v>28</v>
      </c>
      <c r="D5544" s="90">
        <v>23.34</v>
      </c>
    </row>
    <row r="5545" spans="1:4">
      <c r="A5545" s="90">
        <v>87532</v>
      </c>
      <c r="B5545" s="157" t="s">
        <v>4318</v>
      </c>
      <c r="C5545" s="91" t="s">
        <v>28</v>
      </c>
      <c r="D5545" s="90">
        <v>25.8</v>
      </c>
    </row>
    <row r="5546" spans="1:4">
      <c r="A5546" s="90">
        <v>87535</v>
      </c>
      <c r="B5546" s="157" t="s">
        <v>4319</v>
      </c>
      <c r="C5546" s="91" t="s">
        <v>28</v>
      </c>
      <c r="D5546" s="90">
        <v>20.79</v>
      </c>
    </row>
    <row r="5547" spans="1:4">
      <c r="A5547" s="90">
        <v>87536</v>
      </c>
      <c r="B5547" s="157" t="s">
        <v>4320</v>
      </c>
      <c r="C5547" s="91" t="s">
        <v>28</v>
      </c>
      <c r="D5547" s="90">
        <v>23.25</v>
      </c>
    </row>
    <row r="5548" spans="1:4">
      <c r="A5548" s="90">
        <v>87537</v>
      </c>
      <c r="B5548" s="157" t="s">
        <v>4321</v>
      </c>
      <c r="C5548" s="91" t="s">
        <v>28</v>
      </c>
      <c r="D5548" s="90">
        <v>39.299999999999997</v>
      </c>
    </row>
    <row r="5549" spans="1:4">
      <c r="A5549" s="90">
        <v>87538</v>
      </c>
      <c r="B5549" s="157" t="s">
        <v>4322</v>
      </c>
      <c r="C5549" s="91" t="s">
        <v>28</v>
      </c>
      <c r="D5549" s="90">
        <v>37.1</v>
      </c>
    </row>
    <row r="5550" spans="1:4">
      <c r="A5550" s="90">
        <v>87539</v>
      </c>
      <c r="B5550" s="157" t="s">
        <v>4323</v>
      </c>
      <c r="C5550" s="91" t="s">
        <v>28</v>
      </c>
      <c r="D5550" s="90">
        <v>36.32</v>
      </c>
    </row>
    <row r="5551" spans="1:4">
      <c r="A5551" s="90">
        <v>87541</v>
      </c>
      <c r="B5551" s="157" t="s">
        <v>4324</v>
      </c>
      <c r="C5551" s="91" t="s">
        <v>28</v>
      </c>
      <c r="D5551" s="90">
        <v>34.11</v>
      </c>
    </row>
    <row r="5552" spans="1:4">
      <c r="A5552" s="90">
        <v>87543</v>
      </c>
      <c r="B5552" s="157" t="s">
        <v>23721</v>
      </c>
      <c r="C5552" s="91" t="s">
        <v>28</v>
      </c>
      <c r="D5552" s="90">
        <v>12.56</v>
      </c>
    </row>
    <row r="5553" spans="1:4">
      <c r="A5553" s="90">
        <v>87545</v>
      </c>
      <c r="B5553" s="157" t="s">
        <v>4325</v>
      </c>
      <c r="C5553" s="91" t="s">
        <v>28</v>
      </c>
      <c r="D5553" s="90">
        <v>18.23</v>
      </c>
    </row>
    <row r="5554" spans="1:4">
      <c r="A5554" s="90">
        <v>87546</v>
      </c>
      <c r="B5554" s="157" t="s">
        <v>4326</v>
      </c>
      <c r="C5554" s="91" t="s">
        <v>28</v>
      </c>
      <c r="D5554" s="90">
        <v>19.62</v>
      </c>
    </row>
    <row r="5555" spans="1:4">
      <c r="A5555" s="90">
        <v>87547</v>
      </c>
      <c r="B5555" s="157" t="s">
        <v>4327</v>
      </c>
      <c r="C5555" s="91" t="s">
        <v>28</v>
      </c>
      <c r="D5555" s="90">
        <v>15.68</v>
      </c>
    </row>
    <row r="5556" spans="1:4">
      <c r="A5556" s="90">
        <v>87548</v>
      </c>
      <c r="B5556" s="157" t="s">
        <v>4328</v>
      </c>
      <c r="C5556" s="91" t="s">
        <v>28</v>
      </c>
      <c r="D5556" s="90">
        <v>17.07</v>
      </c>
    </row>
    <row r="5557" spans="1:4">
      <c r="A5557" s="90">
        <v>87549</v>
      </c>
      <c r="B5557" s="157" t="s">
        <v>4329</v>
      </c>
      <c r="C5557" s="91" t="s">
        <v>28</v>
      </c>
      <c r="D5557" s="90">
        <v>14.77</v>
      </c>
    </row>
    <row r="5558" spans="1:4">
      <c r="A5558" s="90">
        <v>87550</v>
      </c>
      <c r="B5558" s="157" t="s">
        <v>4330</v>
      </c>
      <c r="C5558" s="91" t="s">
        <v>28</v>
      </c>
      <c r="D5558" s="90">
        <v>16.16</v>
      </c>
    </row>
    <row r="5559" spans="1:4">
      <c r="A5559" s="90">
        <v>87553</v>
      </c>
      <c r="B5559" s="157" t="s">
        <v>4331</v>
      </c>
      <c r="C5559" s="91" t="s">
        <v>28</v>
      </c>
      <c r="D5559" s="90">
        <v>12.22</v>
      </c>
    </row>
    <row r="5560" spans="1:4">
      <c r="A5560" s="90">
        <v>87554</v>
      </c>
      <c r="B5560" s="157" t="s">
        <v>4332</v>
      </c>
      <c r="C5560" s="91" t="s">
        <v>28</v>
      </c>
      <c r="D5560" s="90">
        <v>13.61</v>
      </c>
    </row>
    <row r="5561" spans="1:4">
      <c r="A5561" s="90">
        <v>87555</v>
      </c>
      <c r="B5561" s="157" t="s">
        <v>4333</v>
      </c>
      <c r="C5561" s="91" t="s">
        <v>28</v>
      </c>
      <c r="D5561" s="90">
        <v>24.55</v>
      </c>
    </row>
    <row r="5562" spans="1:4">
      <c r="A5562" s="90">
        <v>87556</v>
      </c>
      <c r="B5562" s="157" t="s">
        <v>4334</v>
      </c>
      <c r="C5562" s="91" t="s">
        <v>28</v>
      </c>
      <c r="D5562" s="90">
        <v>22.35</v>
      </c>
    </row>
    <row r="5563" spans="1:4">
      <c r="A5563" s="90">
        <v>87557</v>
      </c>
      <c r="B5563" s="157" t="s">
        <v>4335</v>
      </c>
      <c r="C5563" s="91" t="s">
        <v>28</v>
      </c>
      <c r="D5563" s="90">
        <v>21.55</v>
      </c>
    </row>
    <row r="5564" spans="1:4">
      <c r="A5564" s="90">
        <v>87559</v>
      </c>
      <c r="B5564" s="157" t="s">
        <v>4336</v>
      </c>
      <c r="C5564" s="91" t="s">
        <v>28</v>
      </c>
      <c r="D5564" s="90">
        <v>19.34</v>
      </c>
    </row>
    <row r="5565" spans="1:4">
      <c r="A5565" s="90">
        <v>87561</v>
      </c>
      <c r="B5565" s="157" t="s">
        <v>4337</v>
      </c>
      <c r="C5565" s="91" t="s">
        <v>28</v>
      </c>
      <c r="D5565" s="90">
        <v>21.75</v>
      </c>
    </row>
    <row r="5566" spans="1:4">
      <c r="A5566" s="90">
        <v>87775</v>
      </c>
      <c r="B5566" s="157" t="s">
        <v>4338</v>
      </c>
      <c r="C5566" s="91" t="s">
        <v>28</v>
      </c>
      <c r="D5566" s="90">
        <v>37.799999999999997</v>
      </c>
    </row>
    <row r="5567" spans="1:4">
      <c r="A5567" s="90">
        <v>87777</v>
      </c>
      <c r="B5567" s="157" t="s">
        <v>4339</v>
      </c>
      <c r="C5567" s="91" t="s">
        <v>28</v>
      </c>
      <c r="D5567" s="90">
        <v>39.85</v>
      </c>
    </row>
    <row r="5568" spans="1:4">
      <c r="A5568" s="90">
        <v>87778</v>
      </c>
      <c r="B5568" s="157" t="s">
        <v>4340</v>
      </c>
      <c r="C5568" s="91" t="s">
        <v>28</v>
      </c>
      <c r="D5568" s="90">
        <v>46.34</v>
      </c>
    </row>
    <row r="5569" spans="1:4">
      <c r="A5569" s="90">
        <v>87779</v>
      </c>
      <c r="B5569" s="157" t="s">
        <v>4341</v>
      </c>
      <c r="C5569" s="91" t="s">
        <v>28</v>
      </c>
      <c r="D5569" s="90">
        <v>44.13</v>
      </c>
    </row>
    <row r="5570" spans="1:4">
      <c r="A5570" s="90">
        <v>87781</v>
      </c>
      <c r="B5570" s="157" t="s">
        <v>4342</v>
      </c>
      <c r="C5570" s="91" t="s">
        <v>28</v>
      </c>
      <c r="D5570" s="90">
        <v>46.89</v>
      </c>
    </row>
    <row r="5571" spans="1:4">
      <c r="A5571" s="90">
        <v>87783</v>
      </c>
      <c r="B5571" s="157" t="s">
        <v>4343</v>
      </c>
      <c r="C5571" s="91" t="s">
        <v>28</v>
      </c>
      <c r="D5571" s="90">
        <v>56.98</v>
      </c>
    </row>
    <row r="5572" spans="1:4">
      <c r="A5572" s="90">
        <v>87784</v>
      </c>
      <c r="B5572" s="157" t="s">
        <v>4344</v>
      </c>
      <c r="C5572" s="91" t="s">
        <v>28</v>
      </c>
      <c r="D5572" s="90">
        <v>50.47</v>
      </c>
    </row>
    <row r="5573" spans="1:4">
      <c r="A5573" s="90">
        <v>87786</v>
      </c>
      <c r="B5573" s="157" t="s">
        <v>4345</v>
      </c>
      <c r="C5573" s="91" t="s">
        <v>28</v>
      </c>
      <c r="D5573" s="90">
        <v>53.92</v>
      </c>
    </row>
    <row r="5574" spans="1:4">
      <c r="A5574" s="90">
        <v>87787</v>
      </c>
      <c r="B5574" s="157" t="s">
        <v>4346</v>
      </c>
      <c r="C5574" s="91" t="s">
        <v>28</v>
      </c>
      <c r="D5574" s="90">
        <v>67.61</v>
      </c>
    </row>
    <row r="5575" spans="1:4">
      <c r="A5575" s="90">
        <v>87788</v>
      </c>
      <c r="B5575" s="157" t="s">
        <v>4347</v>
      </c>
      <c r="C5575" s="91" t="s">
        <v>28</v>
      </c>
      <c r="D5575" s="90">
        <v>64.69</v>
      </c>
    </row>
    <row r="5576" spans="1:4">
      <c r="A5576" s="90">
        <v>87790</v>
      </c>
      <c r="B5576" s="157" t="s">
        <v>4348</v>
      </c>
      <c r="C5576" s="91" t="s">
        <v>28</v>
      </c>
      <c r="D5576" s="90">
        <v>68.489999999999995</v>
      </c>
    </row>
    <row r="5577" spans="1:4">
      <c r="A5577" s="90">
        <v>87791</v>
      </c>
      <c r="B5577" s="157" t="s">
        <v>4349</v>
      </c>
      <c r="C5577" s="91" t="s">
        <v>28</v>
      </c>
      <c r="D5577" s="90">
        <v>81.13</v>
      </c>
    </row>
    <row r="5578" spans="1:4">
      <c r="A5578" s="90">
        <v>87792</v>
      </c>
      <c r="B5578" s="157" t="s">
        <v>4350</v>
      </c>
      <c r="C5578" s="91" t="s">
        <v>28</v>
      </c>
      <c r="D5578" s="90">
        <v>25.29</v>
      </c>
    </row>
    <row r="5579" spans="1:4">
      <c r="A5579" s="90">
        <v>87794</v>
      </c>
      <c r="B5579" s="157" t="s">
        <v>4351</v>
      </c>
      <c r="C5579" s="91" t="s">
        <v>28</v>
      </c>
      <c r="D5579" s="90">
        <v>27.21</v>
      </c>
    </row>
    <row r="5580" spans="1:4">
      <c r="A5580" s="90">
        <v>87795</v>
      </c>
      <c r="B5580" s="157" t="s">
        <v>4352</v>
      </c>
      <c r="C5580" s="91" t="s">
        <v>28</v>
      </c>
      <c r="D5580" s="90">
        <v>32.979999999999997</v>
      </c>
    </row>
    <row r="5581" spans="1:4">
      <c r="A5581" s="90">
        <v>87797</v>
      </c>
      <c r="B5581" s="157" t="s">
        <v>4353</v>
      </c>
      <c r="C5581" s="91" t="s">
        <v>28</v>
      </c>
      <c r="D5581" s="90">
        <v>31.38</v>
      </c>
    </row>
    <row r="5582" spans="1:4">
      <c r="A5582" s="90">
        <v>87799</v>
      </c>
      <c r="B5582" s="157" t="s">
        <v>4354</v>
      </c>
      <c r="C5582" s="91" t="s">
        <v>28</v>
      </c>
      <c r="D5582" s="90">
        <v>33.950000000000003</v>
      </c>
    </row>
    <row r="5583" spans="1:4">
      <c r="A5583" s="90">
        <v>87800</v>
      </c>
      <c r="B5583" s="157" t="s">
        <v>4355</v>
      </c>
      <c r="C5583" s="91" t="s">
        <v>28</v>
      </c>
      <c r="D5583" s="90">
        <v>43.1</v>
      </c>
    </row>
    <row r="5584" spans="1:4">
      <c r="A5584" s="90">
        <v>87801</v>
      </c>
      <c r="B5584" s="157" t="s">
        <v>4356</v>
      </c>
      <c r="C5584" s="91" t="s">
        <v>28</v>
      </c>
      <c r="D5584" s="90">
        <v>37.47</v>
      </c>
    </row>
    <row r="5585" spans="1:4">
      <c r="A5585" s="90">
        <v>87803</v>
      </c>
      <c r="B5585" s="157" t="s">
        <v>4357</v>
      </c>
      <c r="C5585" s="91" t="s">
        <v>28</v>
      </c>
      <c r="D5585" s="90">
        <v>40.700000000000003</v>
      </c>
    </row>
    <row r="5586" spans="1:4">
      <c r="A5586" s="90">
        <v>87804</v>
      </c>
      <c r="B5586" s="157" t="s">
        <v>4358</v>
      </c>
      <c r="C5586" s="91" t="s">
        <v>28</v>
      </c>
      <c r="D5586" s="90">
        <v>53.21</v>
      </c>
    </row>
    <row r="5587" spans="1:4">
      <c r="A5587" s="90">
        <v>87805</v>
      </c>
      <c r="B5587" s="157" t="s">
        <v>4359</v>
      </c>
      <c r="C5587" s="91" t="s">
        <v>28</v>
      </c>
      <c r="D5587" s="90">
        <v>43.05</v>
      </c>
    </row>
    <row r="5588" spans="1:4">
      <c r="A5588" s="90">
        <v>87807</v>
      </c>
      <c r="B5588" s="157" t="s">
        <v>4360</v>
      </c>
      <c r="C5588" s="91" t="s">
        <v>28</v>
      </c>
      <c r="D5588" s="90">
        <v>46.6</v>
      </c>
    </row>
    <row r="5589" spans="1:4">
      <c r="A5589" s="90">
        <v>87808</v>
      </c>
      <c r="B5589" s="157" t="s">
        <v>4361</v>
      </c>
      <c r="C5589" s="91" t="s">
        <v>28</v>
      </c>
      <c r="D5589" s="90">
        <v>57.96</v>
      </c>
    </row>
    <row r="5590" spans="1:4">
      <c r="A5590" s="90">
        <v>87809</v>
      </c>
      <c r="B5590" s="157" t="s">
        <v>4362</v>
      </c>
      <c r="C5590" s="91" t="s">
        <v>28</v>
      </c>
      <c r="D5590" s="90">
        <v>59.44</v>
      </c>
    </row>
    <row r="5591" spans="1:4">
      <c r="A5591" s="90">
        <v>87811</v>
      </c>
      <c r="B5591" s="157" t="s">
        <v>4363</v>
      </c>
      <c r="C5591" s="91" t="s">
        <v>28</v>
      </c>
      <c r="D5591" s="90">
        <v>61.36</v>
      </c>
    </row>
    <row r="5592" spans="1:4">
      <c r="A5592" s="90">
        <v>87812</v>
      </c>
      <c r="B5592" s="157" t="s">
        <v>4364</v>
      </c>
      <c r="C5592" s="91" t="s">
        <v>28</v>
      </c>
      <c r="D5592" s="90">
        <v>66.819999999999993</v>
      </c>
    </row>
    <row r="5593" spans="1:4">
      <c r="A5593" s="90">
        <v>87813</v>
      </c>
      <c r="B5593" s="157" t="s">
        <v>4365</v>
      </c>
      <c r="C5593" s="91" t="s">
        <v>28</v>
      </c>
      <c r="D5593" s="90">
        <v>65.540000000000006</v>
      </c>
    </row>
    <row r="5594" spans="1:4">
      <c r="A5594" s="90">
        <v>87815</v>
      </c>
      <c r="B5594" s="157" t="s">
        <v>4366</v>
      </c>
      <c r="C5594" s="91" t="s">
        <v>28</v>
      </c>
      <c r="D5594" s="90">
        <v>68.11</v>
      </c>
    </row>
    <row r="5595" spans="1:4">
      <c r="A5595" s="90">
        <v>87816</v>
      </c>
      <c r="B5595" s="157" t="s">
        <v>4367</v>
      </c>
      <c r="C5595" s="91" t="s">
        <v>28</v>
      </c>
      <c r="D5595" s="90">
        <v>76.94</v>
      </c>
    </row>
    <row r="5596" spans="1:4">
      <c r="A5596" s="90">
        <v>87817</v>
      </c>
      <c r="B5596" s="157" t="s">
        <v>4368</v>
      </c>
      <c r="C5596" s="91" t="s">
        <v>28</v>
      </c>
      <c r="D5596" s="90">
        <v>71.290000000000006</v>
      </c>
    </row>
    <row r="5597" spans="1:4">
      <c r="A5597" s="90">
        <v>87819</v>
      </c>
      <c r="B5597" s="157" t="s">
        <v>4369</v>
      </c>
      <c r="C5597" s="91" t="s">
        <v>28</v>
      </c>
      <c r="D5597" s="90">
        <v>74.52</v>
      </c>
    </row>
    <row r="5598" spans="1:4">
      <c r="A5598" s="90">
        <v>87820</v>
      </c>
      <c r="B5598" s="157" t="s">
        <v>4370</v>
      </c>
      <c r="C5598" s="91" t="s">
        <v>28</v>
      </c>
      <c r="D5598" s="90">
        <v>87.05</v>
      </c>
    </row>
    <row r="5599" spans="1:4">
      <c r="A5599" s="90">
        <v>87821</v>
      </c>
      <c r="B5599" s="157" t="s">
        <v>4371</v>
      </c>
      <c r="C5599" s="91" t="s">
        <v>28</v>
      </c>
      <c r="D5599" s="90">
        <v>102.51</v>
      </c>
    </row>
    <row r="5600" spans="1:4">
      <c r="A5600" s="90">
        <v>87823</v>
      </c>
      <c r="B5600" s="157" t="s">
        <v>4372</v>
      </c>
      <c r="C5600" s="91" t="s">
        <v>28</v>
      </c>
      <c r="D5600" s="90">
        <v>106.06</v>
      </c>
    </row>
    <row r="5601" spans="1:4">
      <c r="A5601" s="90">
        <v>87824</v>
      </c>
      <c r="B5601" s="157" t="s">
        <v>4373</v>
      </c>
      <c r="C5601" s="91" t="s">
        <v>28</v>
      </c>
      <c r="D5601" s="90">
        <v>117.09</v>
      </c>
    </row>
    <row r="5602" spans="1:4">
      <c r="A5602" s="90">
        <v>87825</v>
      </c>
      <c r="B5602" s="157" t="s">
        <v>4374</v>
      </c>
      <c r="C5602" s="91" t="s">
        <v>28</v>
      </c>
      <c r="D5602" s="90">
        <v>47.24</v>
      </c>
    </row>
    <row r="5603" spans="1:4">
      <c r="A5603" s="90">
        <v>87827</v>
      </c>
      <c r="B5603" s="157" t="s">
        <v>4375</v>
      </c>
      <c r="C5603" s="91" t="s">
        <v>28</v>
      </c>
      <c r="D5603" s="90">
        <v>49.59</v>
      </c>
    </row>
    <row r="5604" spans="1:4">
      <c r="A5604" s="90">
        <v>87828</v>
      </c>
      <c r="B5604" s="157" t="s">
        <v>4376</v>
      </c>
      <c r="C5604" s="91" t="s">
        <v>28</v>
      </c>
      <c r="D5604" s="90">
        <v>57.58</v>
      </c>
    </row>
    <row r="5605" spans="1:4">
      <c r="A5605" s="90">
        <v>87829</v>
      </c>
      <c r="B5605" s="157" t="s">
        <v>4377</v>
      </c>
      <c r="C5605" s="91" t="s">
        <v>28</v>
      </c>
      <c r="D5605" s="90">
        <v>54.11</v>
      </c>
    </row>
    <row r="5606" spans="1:4">
      <c r="A5606" s="90">
        <v>87831</v>
      </c>
      <c r="B5606" s="157" t="s">
        <v>4378</v>
      </c>
      <c r="C5606" s="91" t="s">
        <v>28</v>
      </c>
      <c r="D5606" s="90">
        <v>57.25</v>
      </c>
    </row>
    <row r="5607" spans="1:4">
      <c r="A5607" s="90">
        <v>87832</v>
      </c>
      <c r="B5607" s="157" t="s">
        <v>4379</v>
      </c>
      <c r="C5607" s="91" t="s">
        <v>28</v>
      </c>
      <c r="D5607" s="90">
        <v>69.37</v>
      </c>
    </row>
    <row r="5608" spans="1:4">
      <c r="A5608" s="90">
        <v>87834</v>
      </c>
      <c r="B5608" s="157" t="s">
        <v>4380</v>
      </c>
      <c r="C5608" s="91" t="s">
        <v>28</v>
      </c>
      <c r="D5608" s="90">
        <v>106.91</v>
      </c>
    </row>
    <row r="5609" spans="1:4">
      <c r="A5609" s="90">
        <v>87835</v>
      </c>
      <c r="B5609" s="157" t="s">
        <v>4381</v>
      </c>
      <c r="C5609" s="91" t="s">
        <v>28</v>
      </c>
      <c r="D5609" s="90">
        <v>72.75</v>
      </c>
    </row>
    <row r="5610" spans="1:4">
      <c r="A5610" s="90">
        <v>87836</v>
      </c>
      <c r="B5610" s="157" t="s">
        <v>4382</v>
      </c>
      <c r="C5610" s="91" t="s">
        <v>28</v>
      </c>
      <c r="D5610" s="90">
        <v>101.54</v>
      </c>
    </row>
    <row r="5611" spans="1:4">
      <c r="A5611" s="90">
        <v>87837</v>
      </c>
      <c r="B5611" s="157" t="s">
        <v>4383</v>
      </c>
      <c r="C5611" s="91" t="s">
        <v>28</v>
      </c>
      <c r="D5611" s="90">
        <v>67.98</v>
      </c>
    </row>
    <row r="5612" spans="1:4">
      <c r="A5612" s="90">
        <v>87838</v>
      </c>
      <c r="B5612" s="157" t="s">
        <v>4384</v>
      </c>
      <c r="C5612" s="91" t="s">
        <v>28</v>
      </c>
      <c r="D5612" s="90">
        <v>112.89</v>
      </c>
    </row>
    <row r="5613" spans="1:4">
      <c r="A5613" s="90">
        <v>87839</v>
      </c>
      <c r="B5613" s="157" t="s">
        <v>4385</v>
      </c>
      <c r="C5613" s="91" t="s">
        <v>28</v>
      </c>
      <c r="D5613" s="90">
        <v>76.8</v>
      </c>
    </row>
    <row r="5614" spans="1:4">
      <c r="A5614" s="90">
        <v>87840</v>
      </c>
      <c r="B5614" s="157" t="s">
        <v>4386</v>
      </c>
      <c r="C5614" s="91" t="s">
        <v>28</v>
      </c>
      <c r="D5614" s="90">
        <v>106.3</v>
      </c>
    </row>
    <row r="5615" spans="1:4">
      <c r="A5615" s="90">
        <v>87841</v>
      </c>
      <c r="B5615" s="157" t="s">
        <v>4387</v>
      </c>
      <c r="C5615" s="91" t="s">
        <v>28</v>
      </c>
      <c r="D5615" s="90">
        <v>70.790000000000006</v>
      </c>
    </row>
    <row r="5616" spans="1:4">
      <c r="A5616" s="90">
        <v>87842</v>
      </c>
      <c r="B5616" s="157" t="s">
        <v>4388</v>
      </c>
      <c r="C5616" s="91" t="s">
        <v>28</v>
      </c>
      <c r="D5616" s="90">
        <v>110.83</v>
      </c>
    </row>
    <row r="5617" spans="1:4">
      <c r="A5617" s="90">
        <v>87843</v>
      </c>
      <c r="B5617" s="157" t="s">
        <v>4389</v>
      </c>
      <c r="C5617" s="91" t="s">
        <v>28</v>
      </c>
      <c r="D5617" s="90">
        <v>82.92</v>
      </c>
    </row>
    <row r="5618" spans="1:4">
      <c r="A5618" s="90">
        <v>87844</v>
      </c>
      <c r="B5618" s="157" t="s">
        <v>4390</v>
      </c>
      <c r="C5618" s="91" t="s">
        <v>28</v>
      </c>
      <c r="D5618" s="90">
        <v>101.02</v>
      </c>
    </row>
    <row r="5619" spans="1:4">
      <c r="A5619" s="90">
        <v>87845</v>
      </c>
      <c r="B5619" s="157" t="s">
        <v>4391</v>
      </c>
      <c r="C5619" s="91" t="s">
        <v>28</v>
      </c>
      <c r="D5619" s="90">
        <v>73.72</v>
      </c>
    </row>
    <row r="5620" spans="1:4">
      <c r="A5620" s="90">
        <v>87846</v>
      </c>
      <c r="B5620" s="157" t="s">
        <v>4392</v>
      </c>
      <c r="C5620" s="91" t="s">
        <v>28</v>
      </c>
      <c r="D5620" s="90">
        <v>116.09</v>
      </c>
    </row>
    <row r="5621" spans="1:4">
      <c r="A5621" s="90">
        <v>87847</v>
      </c>
      <c r="B5621" s="157" t="s">
        <v>4393</v>
      </c>
      <c r="C5621" s="91" t="s">
        <v>28</v>
      </c>
      <c r="D5621" s="90">
        <v>81.93</v>
      </c>
    </row>
    <row r="5622" spans="1:4">
      <c r="A5622" s="90">
        <v>87848</v>
      </c>
      <c r="B5622" s="157" t="s">
        <v>4394</v>
      </c>
      <c r="C5622" s="91" t="s">
        <v>28</v>
      </c>
      <c r="D5622" s="90">
        <v>109.78</v>
      </c>
    </row>
    <row r="5623" spans="1:4">
      <c r="A5623" s="90">
        <v>87849</v>
      </c>
      <c r="B5623" s="157" t="s">
        <v>4395</v>
      </c>
      <c r="C5623" s="91" t="s">
        <v>28</v>
      </c>
      <c r="D5623" s="90">
        <v>76.22</v>
      </c>
    </row>
    <row r="5624" spans="1:4">
      <c r="A5624" s="90">
        <v>87850</v>
      </c>
      <c r="B5624" s="157" t="s">
        <v>4396</v>
      </c>
      <c r="C5624" s="91" t="s">
        <v>28</v>
      </c>
      <c r="D5624" s="90">
        <v>122.09</v>
      </c>
    </row>
    <row r="5625" spans="1:4">
      <c r="A5625" s="90">
        <v>87851</v>
      </c>
      <c r="B5625" s="157" t="s">
        <v>4397</v>
      </c>
      <c r="C5625" s="91" t="s">
        <v>28</v>
      </c>
      <c r="D5625" s="90">
        <v>86</v>
      </c>
    </row>
    <row r="5626" spans="1:4">
      <c r="A5626" s="90">
        <v>87852</v>
      </c>
      <c r="B5626" s="157" t="s">
        <v>4398</v>
      </c>
      <c r="C5626" s="91" t="s">
        <v>28</v>
      </c>
      <c r="D5626" s="90">
        <v>114.53</v>
      </c>
    </row>
    <row r="5627" spans="1:4">
      <c r="A5627" s="90">
        <v>87853</v>
      </c>
      <c r="B5627" s="157" t="s">
        <v>4399</v>
      </c>
      <c r="C5627" s="91" t="s">
        <v>28</v>
      </c>
      <c r="D5627" s="90">
        <v>79.02</v>
      </c>
    </row>
    <row r="5628" spans="1:4">
      <c r="A5628" s="90">
        <v>87854</v>
      </c>
      <c r="B5628" s="157" t="s">
        <v>4400</v>
      </c>
      <c r="C5628" s="91" t="s">
        <v>28</v>
      </c>
      <c r="D5628" s="90">
        <v>120.01</v>
      </c>
    </row>
    <row r="5629" spans="1:4">
      <c r="A5629" s="90">
        <v>87855</v>
      </c>
      <c r="B5629" s="157" t="s">
        <v>4401</v>
      </c>
      <c r="C5629" s="91" t="s">
        <v>28</v>
      </c>
      <c r="D5629" s="90">
        <v>92.12</v>
      </c>
    </row>
    <row r="5630" spans="1:4">
      <c r="A5630" s="90">
        <v>87856</v>
      </c>
      <c r="B5630" s="157" t="s">
        <v>4402</v>
      </c>
      <c r="C5630" s="91" t="s">
        <v>28</v>
      </c>
      <c r="D5630" s="90">
        <v>109.27</v>
      </c>
    </row>
    <row r="5631" spans="1:4">
      <c r="A5631" s="90">
        <v>87857</v>
      </c>
      <c r="B5631" s="157" t="s">
        <v>4403</v>
      </c>
      <c r="C5631" s="91" t="s">
        <v>28</v>
      </c>
      <c r="D5631" s="90">
        <v>81.95</v>
      </c>
    </row>
    <row r="5632" spans="1:4">
      <c r="A5632" s="90">
        <v>87858</v>
      </c>
      <c r="B5632" s="157" t="s">
        <v>4404</v>
      </c>
      <c r="C5632" s="91" t="s">
        <v>28</v>
      </c>
      <c r="D5632" s="90">
        <v>79.48</v>
      </c>
    </row>
    <row r="5633" spans="1:4">
      <c r="A5633" s="90">
        <v>87859</v>
      </c>
      <c r="B5633" s="157" t="s">
        <v>4405</v>
      </c>
      <c r="C5633" s="91" t="s">
        <v>28</v>
      </c>
      <c r="D5633" s="90">
        <v>92.82</v>
      </c>
    </row>
    <row r="5634" spans="1:4">
      <c r="A5634" s="90">
        <v>89048</v>
      </c>
      <c r="B5634" s="157" t="s">
        <v>4406</v>
      </c>
      <c r="C5634" s="91" t="s">
        <v>28</v>
      </c>
      <c r="D5634" s="90">
        <v>24.79</v>
      </c>
    </row>
    <row r="5635" spans="1:4">
      <c r="A5635" s="90">
        <v>89049</v>
      </c>
      <c r="B5635" s="157" t="s">
        <v>4407</v>
      </c>
      <c r="C5635" s="91" t="s">
        <v>28</v>
      </c>
      <c r="D5635" s="90">
        <v>16.37</v>
      </c>
    </row>
    <row r="5636" spans="1:4">
      <c r="A5636" s="90">
        <v>89173</v>
      </c>
      <c r="B5636" s="157" t="s">
        <v>4408</v>
      </c>
      <c r="C5636" s="91" t="s">
        <v>28</v>
      </c>
      <c r="D5636" s="90">
        <v>24.38</v>
      </c>
    </row>
    <row r="5637" spans="1:4">
      <c r="A5637" s="90">
        <v>90406</v>
      </c>
      <c r="B5637" s="157" t="s">
        <v>4409</v>
      </c>
      <c r="C5637" s="91" t="s">
        <v>28</v>
      </c>
      <c r="D5637" s="90">
        <v>31.7</v>
      </c>
    </row>
    <row r="5638" spans="1:4">
      <c r="A5638" s="90">
        <v>90407</v>
      </c>
      <c r="B5638" s="157" t="s">
        <v>4410</v>
      </c>
      <c r="C5638" s="91" t="s">
        <v>28</v>
      </c>
      <c r="D5638" s="90">
        <v>34.159999999999997</v>
      </c>
    </row>
    <row r="5639" spans="1:4">
      <c r="A5639" s="90">
        <v>90408</v>
      </c>
      <c r="B5639" s="157" t="s">
        <v>4411</v>
      </c>
      <c r="C5639" s="91" t="s">
        <v>28</v>
      </c>
      <c r="D5639" s="90">
        <v>22.91</v>
      </c>
    </row>
    <row r="5640" spans="1:4">
      <c r="A5640" s="90">
        <v>90409</v>
      </c>
      <c r="B5640" s="157" t="s">
        <v>4412</v>
      </c>
      <c r="C5640" s="91" t="s">
        <v>28</v>
      </c>
      <c r="D5640" s="90">
        <v>24.3</v>
      </c>
    </row>
    <row r="5641" spans="1:4">
      <c r="A5641" s="90">
        <v>5998</v>
      </c>
      <c r="B5641" s="157" t="s">
        <v>4413</v>
      </c>
      <c r="C5641" s="91" t="s">
        <v>28</v>
      </c>
      <c r="D5641" s="90">
        <v>0.59</v>
      </c>
    </row>
    <row r="5642" spans="1:4">
      <c r="A5642" s="90">
        <v>84084</v>
      </c>
      <c r="B5642" s="157" t="s">
        <v>4414</v>
      </c>
      <c r="C5642" s="91" t="s">
        <v>28</v>
      </c>
      <c r="D5642" s="90">
        <v>5.3</v>
      </c>
    </row>
    <row r="5643" spans="1:4">
      <c r="A5643" s="90">
        <v>87242</v>
      </c>
      <c r="B5643" s="157" t="s">
        <v>4415</v>
      </c>
      <c r="C5643" s="91" t="s">
        <v>28</v>
      </c>
      <c r="D5643" s="90">
        <v>202.86</v>
      </c>
    </row>
    <row r="5644" spans="1:4">
      <c r="A5644" s="90">
        <v>87243</v>
      </c>
      <c r="B5644" s="157" t="s">
        <v>4416</v>
      </c>
      <c r="C5644" s="91" t="s">
        <v>28</v>
      </c>
      <c r="D5644" s="90">
        <v>186.46</v>
      </c>
    </row>
    <row r="5645" spans="1:4">
      <c r="A5645" s="90">
        <v>87244</v>
      </c>
      <c r="B5645" s="157" t="s">
        <v>4417</v>
      </c>
      <c r="C5645" s="91" t="s">
        <v>28</v>
      </c>
      <c r="D5645" s="90">
        <v>195.87</v>
      </c>
    </row>
    <row r="5646" spans="1:4">
      <c r="A5646" s="90">
        <v>87245</v>
      </c>
      <c r="B5646" s="157" t="s">
        <v>4418</v>
      </c>
      <c r="C5646" s="91" t="s">
        <v>28</v>
      </c>
      <c r="D5646" s="90">
        <v>236.36</v>
      </c>
    </row>
    <row r="5647" spans="1:4">
      <c r="A5647" s="90">
        <v>87264</v>
      </c>
      <c r="B5647" s="157" t="s">
        <v>4419</v>
      </c>
      <c r="C5647" s="91" t="s">
        <v>28</v>
      </c>
      <c r="D5647" s="90">
        <v>47.4</v>
      </c>
    </row>
    <row r="5648" spans="1:4">
      <c r="A5648" s="90">
        <v>87265</v>
      </c>
      <c r="B5648" s="157" t="s">
        <v>4420</v>
      </c>
      <c r="C5648" s="91" t="s">
        <v>28</v>
      </c>
      <c r="D5648" s="90">
        <v>41.34</v>
      </c>
    </row>
    <row r="5649" spans="1:4">
      <c r="A5649" s="90">
        <v>87266</v>
      </c>
      <c r="B5649" s="157" t="s">
        <v>4421</v>
      </c>
      <c r="C5649" s="91" t="s">
        <v>28</v>
      </c>
      <c r="D5649" s="90">
        <v>49.53</v>
      </c>
    </row>
    <row r="5650" spans="1:4">
      <c r="A5650" s="90">
        <v>87267</v>
      </c>
      <c r="B5650" s="157" t="s">
        <v>4422</v>
      </c>
      <c r="C5650" s="91" t="s">
        <v>28</v>
      </c>
      <c r="D5650" s="90">
        <v>46.85</v>
      </c>
    </row>
    <row r="5651" spans="1:4">
      <c r="A5651" s="90">
        <v>87268</v>
      </c>
      <c r="B5651" s="157" t="s">
        <v>4423</v>
      </c>
      <c r="C5651" s="91" t="s">
        <v>28</v>
      </c>
      <c r="D5651" s="90">
        <v>51.14</v>
      </c>
    </row>
    <row r="5652" spans="1:4">
      <c r="A5652" s="90">
        <v>87269</v>
      </c>
      <c r="B5652" s="157" t="s">
        <v>4424</v>
      </c>
      <c r="C5652" s="91" t="s">
        <v>28</v>
      </c>
      <c r="D5652" s="90">
        <v>44.56</v>
      </c>
    </row>
    <row r="5653" spans="1:4">
      <c r="A5653" s="90">
        <v>87270</v>
      </c>
      <c r="B5653" s="157" t="s">
        <v>4425</v>
      </c>
      <c r="C5653" s="91" t="s">
        <v>28</v>
      </c>
      <c r="D5653" s="90">
        <v>52.94</v>
      </c>
    </row>
    <row r="5654" spans="1:4">
      <c r="A5654" s="90">
        <v>87271</v>
      </c>
      <c r="B5654" s="157" t="s">
        <v>4426</v>
      </c>
      <c r="C5654" s="91" t="s">
        <v>28</v>
      </c>
      <c r="D5654" s="90">
        <v>49.83</v>
      </c>
    </row>
    <row r="5655" spans="1:4">
      <c r="A5655" s="90">
        <v>87272</v>
      </c>
      <c r="B5655" s="157" t="s">
        <v>4427</v>
      </c>
      <c r="C5655" s="91" t="s">
        <v>28</v>
      </c>
      <c r="D5655" s="90">
        <v>54.43</v>
      </c>
    </row>
    <row r="5656" spans="1:4">
      <c r="A5656" s="90">
        <v>87273</v>
      </c>
      <c r="B5656" s="157" t="s">
        <v>4428</v>
      </c>
      <c r="C5656" s="91" t="s">
        <v>28</v>
      </c>
      <c r="D5656" s="90">
        <v>46.39</v>
      </c>
    </row>
    <row r="5657" spans="1:4">
      <c r="A5657" s="90">
        <v>87274</v>
      </c>
      <c r="B5657" s="157" t="s">
        <v>4429</v>
      </c>
      <c r="C5657" s="91" t="s">
        <v>28</v>
      </c>
      <c r="D5657" s="90">
        <v>55.71</v>
      </c>
    </row>
    <row r="5658" spans="1:4">
      <c r="A5658" s="90">
        <v>87275</v>
      </c>
      <c r="B5658" s="157" t="s">
        <v>4430</v>
      </c>
      <c r="C5658" s="91" t="s">
        <v>28</v>
      </c>
      <c r="D5658" s="90">
        <v>52.97</v>
      </c>
    </row>
    <row r="5659" spans="1:4">
      <c r="A5659" s="90">
        <v>88786</v>
      </c>
      <c r="B5659" s="157" t="s">
        <v>4431</v>
      </c>
      <c r="C5659" s="91" t="s">
        <v>28</v>
      </c>
      <c r="D5659" s="90">
        <v>225.16</v>
      </c>
    </row>
    <row r="5660" spans="1:4">
      <c r="A5660" s="90">
        <v>88787</v>
      </c>
      <c r="B5660" s="157" t="s">
        <v>4432</v>
      </c>
      <c r="C5660" s="91" t="s">
        <v>28</v>
      </c>
      <c r="D5660" s="90">
        <v>207.65</v>
      </c>
    </row>
    <row r="5661" spans="1:4">
      <c r="A5661" s="90">
        <v>88788</v>
      </c>
      <c r="B5661" s="157" t="s">
        <v>4433</v>
      </c>
      <c r="C5661" s="91" t="s">
        <v>28</v>
      </c>
      <c r="D5661" s="90">
        <v>217.06</v>
      </c>
    </row>
    <row r="5662" spans="1:4">
      <c r="A5662" s="90">
        <v>88789</v>
      </c>
      <c r="B5662" s="157" t="s">
        <v>4434</v>
      </c>
      <c r="C5662" s="91" t="s">
        <v>28</v>
      </c>
      <c r="D5662" s="90">
        <v>261.36</v>
      </c>
    </row>
    <row r="5663" spans="1:4">
      <c r="A5663" s="90">
        <v>89045</v>
      </c>
      <c r="B5663" s="157" t="s">
        <v>4435</v>
      </c>
      <c r="C5663" s="91" t="s">
        <v>28</v>
      </c>
      <c r="D5663" s="90">
        <v>47.25</v>
      </c>
    </row>
    <row r="5664" spans="1:4">
      <c r="A5664" s="90">
        <v>89170</v>
      </c>
      <c r="B5664" s="157" t="s">
        <v>4436</v>
      </c>
      <c r="C5664" s="91" t="s">
        <v>28</v>
      </c>
      <c r="D5664" s="90">
        <v>45.71</v>
      </c>
    </row>
    <row r="5665" spans="1:4">
      <c r="A5665" s="90">
        <v>93392</v>
      </c>
      <c r="B5665" s="157" t="s">
        <v>23722</v>
      </c>
      <c r="C5665" s="91" t="s">
        <v>28</v>
      </c>
      <c r="D5665" s="90">
        <v>37.19</v>
      </c>
    </row>
    <row r="5666" spans="1:4">
      <c r="A5666" s="90">
        <v>93393</v>
      </c>
      <c r="B5666" s="157" t="s">
        <v>23723</v>
      </c>
      <c r="C5666" s="91" t="s">
        <v>28</v>
      </c>
      <c r="D5666" s="90">
        <v>31.23</v>
      </c>
    </row>
    <row r="5667" spans="1:4">
      <c r="A5667" s="90">
        <v>93394</v>
      </c>
      <c r="B5667" s="157" t="s">
        <v>23724</v>
      </c>
      <c r="C5667" s="91" t="s">
        <v>28</v>
      </c>
      <c r="D5667" s="90">
        <v>39.32</v>
      </c>
    </row>
    <row r="5668" spans="1:4">
      <c r="A5668" s="90">
        <v>93395</v>
      </c>
      <c r="B5668" s="157" t="s">
        <v>23725</v>
      </c>
      <c r="C5668" s="91" t="s">
        <v>28</v>
      </c>
      <c r="D5668" s="90">
        <v>36.64</v>
      </c>
    </row>
    <row r="5669" spans="1:4">
      <c r="A5669" s="90">
        <v>99194</v>
      </c>
      <c r="B5669" s="157" t="s">
        <v>23726</v>
      </c>
      <c r="C5669" s="91" t="s">
        <v>28</v>
      </c>
      <c r="D5669" s="90">
        <v>41.17</v>
      </c>
    </row>
    <row r="5670" spans="1:4">
      <c r="A5670" s="90">
        <v>99195</v>
      </c>
      <c r="B5670" s="157" t="s">
        <v>23727</v>
      </c>
      <c r="C5670" s="91" t="s">
        <v>28</v>
      </c>
      <c r="D5670" s="90">
        <v>35.21</v>
      </c>
    </row>
    <row r="5671" spans="1:4">
      <c r="A5671" s="90">
        <v>99196</v>
      </c>
      <c r="B5671" s="157" t="s">
        <v>23728</v>
      </c>
      <c r="C5671" s="91" t="s">
        <v>28</v>
      </c>
      <c r="D5671" s="90">
        <v>43.3</v>
      </c>
    </row>
    <row r="5672" spans="1:4">
      <c r="A5672" s="90">
        <v>99198</v>
      </c>
      <c r="B5672" s="157" t="s">
        <v>23729</v>
      </c>
      <c r="C5672" s="91" t="s">
        <v>28</v>
      </c>
      <c r="D5672" s="90">
        <v>40.619999999999997</v>
      </c>
    </row>
    <row r="5673" spans="1:4">
      <c r="A5673" s="90">
        <v>84088</v>
      </c>
      <c r="B5673" s="157" t="s">
        <v>4437</v>
      </c>
      <c r="C5673" s="91" t="s">
        <v>32</v>
      </c>
      <c r="D5673" s="90">
        <v>89.88</v>
      </c>
    </row>
    <row r="5674" spans="1:4">
      <c r="A5674" s="90">
        <v>84089</v>
      </c>
      <c r="B5674" s="157" t="s">
        <v>4438</v>
      </c>
      <c r="C5674" s="91" t="s">
        <v>32</v>
      </c>
      <c r="D5674" s="90">
        <v>126.47</v>
      </c>
    </row>
    <row r="5675" spans="1:4">
      <c r="A5675" s="90">
        <v>40675</v>
      </c>
      <c r="B5675" s="157" t="s">
        <v>4439</v>
      </c>
      <c r="C5675" s="91" t="s">
        <v>32</v>
      </c>
      <c r="D5675" s="90">
        <v>3.73</v>
      </c>
    </row>
    <row r="5676" spans="1:4">
      <c r="A5676" s="90">
        <v>84093</v>
      </c>
      <c r="B5676" s="157" t="s">
        <v>4440</v>
      </c>
      <c r="C5676" s="91" t="s">
        <v>32</v>
      </c>
      <c r="D5676" s="90">
        <v>37.86</v>
      </c>
    </row>
    <row r="5677" spans="1:4">
      <c r="A5677" s="90">
        <v>96112</v>
      </c>
      <c r="B5677" s="157" t="s">
        <v>21635</v>
      </c>
      <c r="C5677" s="91" t="s">
        <v>28</v>
      </c>
      <c r="D5677" s="90">
        <v>96.25</v>
      </c>
    </row>
    <row r="5678" spans="1:4">
      <c r="A5678" s="90">
        <v>96117</v>
      </c>
      <c r="B5678" s="157" t="s">
        <v>21636</v>
      </c>
      <c r="C5678" s="91" t="s">
        <v>28</v>
      </c>
      <c r="D5678" s="90">
        <v>124.1</v>
      </c>
    </row>
    <row r="5679" spans="1:4">
      <c r="A5679" s="90">
        <v>96122</v>
      </c>
      <c r="B5679" s="157" t="s">
        <v>21637</v>
      </c>
      <c r="C5679" s="91" t="s">
        <v>32</v>
      </c>
      <c r="D5679" s="90">
        <v>30.46</v>
      </c>
    </row>
    <row r="5680" spans="1:4">
      <c r="A5680" s="90">
        <v>96109</v>
      </c>
      <c r="B5680" s="157" t="s">
        <v>21638</v>
      </c>
      <c r="C5680" s="91" t="s">
        <v>28</v>
      </c>
      <c r="D5680" s="90">
        <v>35.15</v>
      </c>
    </row>
    <row r="5681" spans="1:4">
      <c r="A5681" s="90">
        <v>96110</v>
      </c>
      <c r="B5681" s="157" t="s">
        <v>21639</v>
      </c>
      <c r="C5681" s="91" t="s">
        <v>28</v>
      </c>
      <c r="D5681" s="90">
        <v>52.89</v>
      </c>
    </row>
    <row r="5682" spans="1:4">
      <c r="A5682" s="90">
        <v>96113</v>
      </c>
      <c r="B5682" s="157" t="s">
        <v>21640</v>
      </c>
      <c r="C5682" s="91" t="s">
        <v>28</v>
      </c>
      <c r="D5682" s="90">
        <v>31.61</v>
      </c>
    </row>
    <row r="5683" spans="1:4">
      <c r="A5683" s="90">
        <v>96114</v>
      </c>
      <c r="B5683" s="157" t="s">
        <v>21641</v>
      </c>
      <c r="C5683" s="91" t="s">
        <v>28</v>
      </c>
      <c r="D5683" s="90">
        <v>53.41</v>
      </c>
    </row>
    <row r="5684" spans="1:4">
      <c r="A5684" s="90">
        <v>96120</v>
      </c>
      <c r="B5684" s="157" t="s">
        <v>21642</v>
      </c>
      <c r="C5684" s="91" t="s">
        <v>32</v>
      </c>
      <c r="D5684" s="90">
        <v>2.4700000000000002</v>
      </c>
    </row>
    <row r="5685" spans="1:4">
      <c r="A5685" s="90">
        <v>96123</v>
      </c>
      <c r="B5685" s="157" t="s">
        <v>21643</v>
      </c>
      <c r="C5685" s="91" t="s">
        <v>32</v>
      </c>
      <c r="D5685" s="90">
        <v>20.75</v>
      </c>
    </row>
    <row r="5686" spans="1:4">
      <c r="A5686" s="90">
        <v>99054</v>
      </c>
      <c r="B5686" s="157" t="s">
        <v>23730</v>
      </c>
      <c r="C5686" s="91" t="s">
        <v>28</v>
      </c>
      <c r="D5686" s="90">
        <v>42.67</v>
      </c>
    </row>
    <row r="5687" spans="1:4">
      <c r="A5687" s="90">
        <v>72200</v>
      </c>
      <c r="B5687" s="157" t="s">
        <v>4441</v>
      </c>
      <c r="C5687" s="91" t="s">
        <v>28</v>
      </c>
      <c r="D5687" s="90">
        <v>88.83</v>
      </c>
    </row>
    <row r="5688" spans="1:4">
      <c r="A5688" s="159" t="s">
        <v>523</v>
      </c>
      <c r="B5688" s="157" t="s">
        <v>4442</v>
      </c>
      <c r="C5688" s="91" t="s">
        <v>32</v>
      </c>
      <c r="D5688" s="90">
        <v>82.44</v>
      </c>
    </row>
    <row r="5689" spans="1:4">
      <c r="A5689" s="90">
        <v>72201</v>
      </c>
      <c r="B5689" s="157" t="s">
        <v>4443</v>
      </c>
      <c r="C5689" s="91" t="s">
        <v>28</v>
      </c>
      <c r="D5689" s="90">
        <v>8.93</v>
      </c>
    </row>
    <row r="5690" spans="1:4">
      <c r="A5690" s="90">
        <v>96111</v>
      </c>
      <c r="B5690" s="157" t="s">
        <v>21829</v>
      </c>
      <c r="C5690" s="91" t="s">
        <v>28</v>
      </c>
      <c r="D5690" s="90">
        <v>34.130000000000003</v>
      </c>
    </row>
    <row r="5691" spans="1:4">
      <c r="A5691" s="90">
        <v>96116</v>
      </c>
      <c r="B5691" s="157" t="s">
        <v>21830</v>
      </c>
      <c r="C5691" s="91" t="s">
        <v>28</v>
      </c>
      <c r="D5691" s="90">
        <v>36.549999999999997</v>
      </c>
    </row>
    <row r="5692" spans="1:4">
      <c r="A5692" s="90">
        <v>96121</v>
      </c>
      <c r="B5692" s="157" t="s">
        <v>21644</v>
      </c>
      <c r="C5692" s="91" t="s">
        <v>32</v>
      </c>
      <c r="D5692" s="90">
        <v>7.3</v>
      </c>
    </row>
    <row r="5693" spans="1:4">
      <c r="A5693" s="90">
        <v>96485</v>
      </c>
      <c r="B5693" s="157" t="s">
        <v>21831</v>
      </c>
      <c r="C5693" s="91" t="s">
        <v>28</v>
      </c>
      <c r="D5693" s="90">
        <v>39.28</v>
      </c>
    </row>
    <row r="5694" spans="1:4">
      <c r="A5694" s="90">
        <v>96486</v>
      </c>
      <c r="B5694" s="157" t="s">
        <v>21832</v>
      </c>
      <c r="C5694" s="91" t="s">
        <v>28</v>
      </c>
      <c r="D5694" s="90">
        <v>42.02</v>
      </c>
    </row>
    <row r="5695" spans="1:4">
      <c r="A5695" s="90">
        <v>72198</v>
      </c>
      <c r="B5695" s="157" t="s">
        <v>4444</v>
      </c>
      <c r="C5695" s="91" t="s">
        <v>28</v>
      </c>
      <c r="D5695" s="90">
        <v>85.12</v>
      </c>
    </row>
    <row r="5696" spans="1:4">
      <c r="A5696" s="159" t="s">
        <v>524</v>
      </c>
      <c r="B5696" s="157" t="s">
        <v>4445</v>
      </c>
      <c r="C5696" s="91" t="s">
        <v>28</v>
      </c>
      <c r="D5696" s="90">
        <v>51.85</v>
      </c>
    </row>
    <row r="5697" spans="1:4">
      <c r="A5697" s="90">
        <v>83730</v>
      </c>
      <c r="B5697" s="157" t="s">
        <v>4446</v>
      </c>
      <c r="C5697" s="91" t="s">
        <v>28</v>
      </c>
      <c r="D5697" s="90">
        <v>177.41</v>
      </c>
    </row>
    <row r="5698" spans="1:4">
      <c r="A5698" s="90">
        <v>83736</v>
      </c>
      <c r="B5698" s="157" t="s">
        <v>4447</v>
      </c>
      <c r="C5698" s="91" t="s">
        <v>28</v>
      </c>
      <c r="D5698" s="90">
        <v>163.44</v>
      </c>
    </row>
    <row r="5699" spans="1:4">
      <c r="A5699" s="90">
        <v>91514</v>
      </c>
      <c r="B5699" s="157" t="s">
        <v>4448</v>
      </c>
      <c r="C5699" s="91" t="s">
        <v>28</v>
      </c>
      <c r="D5699" s="90">
        <v>4.74</v>
      </c>
    </row>
    <row r="5700" spans="1:4">
      <c r="A5700" s="90">
        <v>91515</v>
      </c>
      <c r="B5700" s="157" t="s">
        <v>4449</v>
      </c>
      <c r="C5700" s="91" t="s">
        <v>28</v>
      </c>
      <c r="D5700" s="90">
        <v>6.27</v>
      </c>
    </row>
    <row r="5701" spans="1:4">
      <c r="A5701" s="90">
        <v>91516</v>
      </c>
      <c r="B5701" s="157" t="s">
        <v>4450</v>
      </c>
      <c r="C5701" s="91" t="s">
        <v>28</v>
      </c>
      <c r="D5701" s="90">
        <v>9.17</v>
      </c>
    </row>
    <row r="5702" spans="1:4">
      <c r="A5702" s="90">
        <v>91517</v>
      </c>
      <c r="B5702" s="157" t="s">
        <v>4451</v>
      </c>
      <c r="C5702" s="91" t="s">
        <v>28</v>
      </c>
      <c r="D5702" s="90">
        <v>10.210000000000001</v>
      </c>
    </row>
    <row r="5703" spans="1:4">
      <c r="A5703" s="90">
        <v>91519</v>
      </c>
      <c r="B5703" s="157" t="s">
        <v>4452</v>
      </c>
      <c r="C5703" s="91" t="s">
        <v>28</v>
      </c>
      <c r="D5703" s="90">
        <v>11.72</v>
      </c>
    </row>
    <row r="5704" spans="1:4">
      <c r="A5704" s="90">
        <v>91520</v>
      </c>
      <c r="B5704" s="157" t="s">
        <v>4453</v>
      </c>
      <c r="C5704" s="91" t="s">
        <v>28</v>
      </c>
      <c r="D5704" s="90">
        <v>1.7</v>
      </c>
    </row>
    <row r="5705" spans="1:4">
      <c r="A5705" s="90">
        <v>91522</v>
      </c>
      <c r="B5705" s="157" t="s">
        <v>4454</v>
      </c>
      <c r="C5705" s="91" t="s">
        <v>28</v>
      </c>
      <c r="D5705" s="90">
        <v>2.04</v>
      </c>
    </row>
    <row r="5706" spans="1:4">
      <c r="A5706" s="90">
        <v>91525</v>
      </c>
      <c r="B5706" s="157" t="s">
        <v>4455</v>
      </c>
      <c r="C5706" s="91" t="s">
        <v>28</v>
      </c>
      <c r="D5706" s="90">
        <v>3.7</v>
      </c>
    </row>
    <row r="5707" spans="1:4">
      <c r="A5707" s="90">
        <v>73548</v>
      </c>
      <c r="B5707" s="157" t="s">
        <v>4457</v>
      </c>
      <c r="C5707" s="91" t="s">
        <v>29</v>
      </c>
      <c r="D5707" s="90">
        <v>428.59</v>
      </c>
    </row>
    <row r="5708" spans="1:4">
      <c r="A5708" s="90">
        <v>73549</v>
      </c>
      <c r="B5708" s="157" t="s">
        <v>4458</v>
      </c>
      <c r="C5708" s="91" t="s">
        <v>29</v>
      </c>
      <c r="D5708" s="90">
        <v>416.79</v>
      </c>
    </row>
    <row r="5709" spans="1:4">
      <c r="A5709" s="90">
        <v>87280</v>
      </c>
      <c r="B5709" s="157" t="s">
        <v>4459</v>
      </c>
      <c r="C5709" s="91" t="s">
        <v>29</v>
      </c>
      <c r="D5709" s="90">
        <v>267.07</v>
      </c>
    </row>
    <row r="5710" spans="1:4">
      <c r="A5710" s="90">
        <v>87281</v>
      </c>
      <c r="B5710" s="157" t="s">
        <v>4460</v>
      </c>
      <c r="C5710" s="91" t="s">
        <v>29</v>
      </c>
      <c r="D5710" s="90">
        <v>261.85000000000002</v>
      </c>
    </row>
    <row r="5711" spans="1:4">
      <c r="A5711" s="90">
        <v>87283</v>
      </c>
      <c r="B5711" s="157" t="s">
        <v>4461</v>
      </c>
      <c r="C5711" s="91" t="s">
        <v>29</v>
      </c>
      <c r="D5711" s="90">
        <v>285.01</v>
      </c>
    </row>
    <row r="5712" spans="1:4">
      <c r="A5712" s="90">
        <v>87284</v>
      </c>
      <c r="B5712" s="157" t="s">
        <v>4462</v>
      </c>
      <c r="C5712" s="91" t="s">
        <v>29</v>
      </c>
      <c r="D5712" s="90">
        <v>265.52999999999997</v>
      </c>
    </row>
    <row r="5713" spans="1:4">
      <c r="A5713" s="90">
        <v>87286</v>
      </c>
      <c r="B5713" s="157" t="s">
        <v>4463</v>
      </c>
      <c r="C5713" s="91" t="s">
        <v>29</v>
      </c>
      <c r="D5713" s="90">
        <v>278.89999999999998</v>
      </c>
    </row>
    <row r="5714" spans="1:4">
      <c r="A5714" s="90">
        <v>87287</v>
      </c>
      <c r="B5714" s="157" t="s">
        <v>4464</v>
      </c>
      <c r="C5714" s="91" t="s">
        <v>29</v>
      </c>
      <c r="D5714" s="90">
        <v>339.81</v>
      </c>
    </row>
    <row r="5715" spans="1:4">
      <c r="A5715" s="90">
        <v>87289</v>
      </c>
      <c r="B5715" s="157" t="s">
        <v>4465</v>
      </c>
      <c r="C5715" s="91" t="s">
        <v>29</v>
      </c>
      <c r="D5715" s="90">
        <v>337.77</v>
      </c>
    </row>
    <row r="5716" spans="1:4">
      <c r="A5716" s="90">
        <v>87290</v>
      </c>
      <c r="B5716" s="157" t="s">
        <v>4466</v>
      </c>
      <c r="C5716" s="91" t="s">
        <v>29</v>
      </c>
      <c r="D5716" s="90">
        <v>331.92</v>
      </c>
    </row>
    <row r="5717" spans="1:4">
      <c r="A5717" s="90">
        <v>87292</v>
      </c>
      <c r="B5717" s="157" t="s">
        <v>121</v>
      </c>
      <c r="C5717" s="91" t="s">
        <v>29</v>
      </c>
      <c r="D5717" s="90">
        <v>355.52</v>
      </c>
    </row>
    <row r="5718" spans="1:4">
      <c r="A5718" s="90">
        <v>87294</v>
      </c>
      <c r="B5718" s="157" t="s">
        <v>4467</v>
      </c>
      <c r="C5718" s="91" t="s">
        <v>29</v>
      </c>
      <c r="D5718" s="90">
        <v>337.81</v>
      </c>
    </row>
    <row r="5719" spans="1:4">
      <c r="A5719" s="90">
        <v>87295</v>
      </c>
      <c r="B5719" s="157" t="s">
        <v>4468</v>
      </c>
      <c r="C5719" s="91" t="s">
        <v>29</v>
      </c>
      <c r="D5719" s="90">
        <v>352.34</v>
      </c>
    </row>
    <row r="5720" spans="1:4">
      <c r="A5720" s="90">
        <v>87296</v>
      </c>
      <c r="B5720" s="157" t="s">
        <v>4469</v>
      </c>
      <c r="C5720" s="91" t="s">
        <v>29</v>
      </c>
      <c r="D5720" s="90">
        <v>332.95</v>
      </c>
    </row>
    <row r="5721" spans="1:4">
      <c r="A5721" s="90">
        <v>87298</v>
      </c>
      <c r="B5721" s="157" t="s">
        <v>218</v>
      </c>
      <c r="C5721" s="91" t="s">
        <v>29</v>
      </c>
      <c r="D5721" s="90">
        <v>378.58</v>
      </c>
    </row>
    <row r="5722" spans="1:4">
      <c r="A5722" s="90">
        <v>87299</v>
      </c>
      <c r="B5722" s="157" t="s">
        <v>4470</v>
      </c>
      <c r="C5722" s="91" t="s">
        <v>29</v>
      </c>
      <c r="D5722" s="90">
        <v>363.83</v>
      </c>
    </row>
    <row r="5723" spans="1:4">
      <c r="A5723" s="90">
        <v>87301</v>
      </c>
      <c r="B5723" s="157" t="s">
        <v>4471</v>
      </c>
      <c r="C5723" s="91" t="s">
        <v>29</v>
      </c>
      <c r="D5723" s="90">
        <v>345.07</v>
      </c>
    </row>
    <row r="5724" spans="1:4">
      <c r="A5724" s="90">
        <v>87302</v>
      </c>
      <c r="B5724" s="157" t="s">
        <v>4472</v>
      </c>
      <c r="C5724" s="91" t="s">
        <v>29</v>
      </c>
      <c r="D5724" s="90">
        <v>332.94</v>
      </c>
    </row>
    <row r="5725" spans="1:4">
      <c r="A5725" s="90">
        <v>87304</v>
      </c>
      <c r="B5725" s="157" t="s">
        <v>4473</v>
      </c>
      <c r="C5725" s="91" t="s">
        <v>29</v>
      </c>
      <c r="D5725" s="90">
        <v>326.83</v>
      </c>
    </row>
    <row r="5726" spans="1:4">
      <c r="A5726" s="90">
        <v>87305</v>
      </c>
      <c r="B5726" s="157" t="s">
        <v>4474</v>
      </c>
      <c r="C5726" s="91" t="s">
        <v>29</v>
      </c>
      <c r="D5726" s="90">
        <v>314.06</v>
      </c>
    </row>
    <row r="5727" spans="1:4">
      <c r="A5727" s="90">
        <v>87307</v>
      </c>
      <c r="B5727" s="157" t="s">
        <v>4475</v>
      </c>
      <c r="C5727" s="91" t="s">
        <v>29</v>
      </c>
      <c r="D5727" s="90">
        <v>308.23</v>
      </c>
    </row>
    <row r="5728" spans="1:4">
      <c r="A5728" s="90">
        <v>87308</v>
      </c>
      <c r="B5728" s="157" t="s">
        <v>4476</v>
      </c>
      <c r="C5728" s="91" t="s">
        <v>29</v>
      </c>
      <c r="D5728" s="90">
        <v>297.75</v>
      </c>
    </row>
    <row r="5729" spans="1:4">
      <c r="A5729" s="90">
        <v>87310</v>
      </c>
      <c r="B5729" s="157" t="s">
        <v>4477</v>
      </c>
      <c r="C5729" s="91" t="s">
        <v>29</v>
      </c>
      <c r="D5729" s="90">
        <v>246.36</v>
      </c>
    </row>
    <row r="5730" spans="1:4">
      <c r="A5730" s="90">
        <v>87311</v>
      </c>
      <c r="B5730" s="157" t="s">
        <v>4478</v>
      </c>
      <c r="C5730" s="91" t="s">
        <v>29</v>
      </c>
      <c r="D5730" s="90">
        <v>238.86</v>
      </c>
    </row>
    <row r="5731" spans="1:4">
      <c r="A5731" s="90">
        <v>87313</v>
      </c>
      <c r="B5731" s="157" t="s">
        <v>4479</v>
      </c>
      <c r="C5731" s="91" t="s">
        <v>29</v>
      </c>
      <c r="D5731" s="90">
        <v>286.45</v>
      </c>
    </row>
    <row r="5732" spans="1:4">
      <c r="A5732" s="90">
        <v>87314</v>
      </c>
      <c r="B5732" s="157" t="s">
        <v>4480</v>
      </c>
      <c r="C5732" s="91" t="s">
        <v>29</v>
      </c>
      <c r="D5732" s="90">
        <v>279.51</v>
      </c>
    </row>
    <row r="5733" spans="1:4">
      <c r="A5733" s="90">
        <v>87316</v>
      </c>
      <c r="B5733" s="157" t="s">
        <v>155</v>
      </c>
      <c r="C5733" s="91" t="s">
        <v>29</v>
      </c>
      <c r="D5733" s="90">
        <v>266.97000000000003</v>
      </c>
    </row>
    <row r="5734" spans="1:4">
      <c r="A5734" s="90">
        <v>87317</v>
      </c>
      <c r="B5734" s="157" t="s">
        <v>4481</v>
      </c>
      <c r="C5734" s="91" t="s">
        <v>29</v>
      </c>
      <c r="D5734" s="90">
        <v>255.57</v>
      </c>
    </row>
    <row r="5735" spans="1:4">
      <c r="A5735" s="90">
        <v>87319</v>
      </c>
      <c r="B5735" s="157" t="s">
        <v>4482</v>
      </c>
      <c r="C5735" s="91" t="s">
        <v>29</v>
      </c>
      <c r="D5735" s="160">
        <v>2054.75</v>
      </c>
    </row>
    <row r="5736" spans="1:4">
      <c r="A5736" s="90">
        <v>87320</v>
      </c>
      <c r="B5736" s="157" t="s">
        <v>4483</v>
      </c>
      <c r="C5736" s="91" t="s">
        <v>29</v>
      </c>
      <c r="D5736" s="160">
        <v>2055.29</v>
      </c>
    </row>
    <row r="5737" spans="1:4">
      <c r="A5737" s="90">
        <v>87322</v>
      </c>
      <c r="B5737" s="157" t="s">
        <v>4484</v>
      </c>
      <c r="C5737" s="91" t="s">
        <v>29</v>
      </c>
      <c r="D5737" s="160">
        <v>2103.36</v>
      </c>
    </row>
    <row r="5738" spans="1:4">
      <c r="A5738" s="90">
        <v>87323</v>
      </c>
      <c r="B5738" s="157" t="s">
        <v>4485</v>
      </c>
      <c r="C5738" s="91" t="s">
        <v>29</v>
      </c>
      <c r="D5738" s="160">
        <v>2090.0500000000002</v>
      </c>
    </row>
    <row r="5739" spans="1:4">
      <c r="A5739" s="90">
        <v>87325</v>
      </c>
      <c r="B5739" s="157" t="s">
        <v>4486</v>
      </c>
      <c r="C5739" s="91" t="s">
        <v>29</v>
      </c>
      <c r="D5739" s="160">
        <v>2073.81</v>
      </c>
    </row>
    <row r="5740" spans="1:4">
      <c r="A5740" s="90">
        <v>87326</v>
      </c>
      <c r="B5740" s="157" t="s">
        <v>4487</v>
      </c>
      <c r="C5740" s="91" t="s">
        <v>29</v>
      </c>
      <c r="D5740" s="160">
        <v>2067.36</v>
      </c>
    </row>
    <row r="5741" spans="1:4">
      <c r="A5741" s="90">
        <v>87327</v>
      </c>
      <c r="B5741" s="157" t="s">
        <v>4488</v>
      </c>
      <c r="C5741" s="91" t="s">
        <v>29</v>
      </c>
      <c r="D5741" s="90">
        <v>285.35000000000002</v>
      </c>
    </row>
    <row r="5742" spans="1:4">
      <c r="A5742" s="90">
        <v>87328</v>
      </c>
      <c r="B5742" s="157" t="s">
        <v>4489</v>
      </c>
      <c r="C5742" s="91" t="s">
        <v>29</v>
      </c>
      <c r="D5742" s="90">
        <v>250.14</v>
      </c>
    </row>
    <row r="5743" spans="1:4">
      <c r="A5743" s="90">
        <v>87329</v>
      </c>
      <c r="B5743" s="157" t="s">
        <v>4490</v>
      </c>
      <c r="C5743" s="91" t="s">
        <v>29</v>
      </c>
      <c r="D5743" s="90">
        <v>304.64999999999998</v>
      </c>
    </row>
    <row r="5744" spans="1:4">
      <c r="A5744" s="90">
        <v>87330</v>
      </c>
      <c r="B5744" s="157" t="s">
        <v>4491</v>
      </c>
      <c r="C5744" s="91" t="s">
        <v>29</v>
      </c>
      <c r="D5744" s="90">
        <v>266.57</v>
      </c>
    </row>
    <row r="5745" spans="1:4">
      <c r="A5745" s="90">
        <v>87331</v>
      </c>
      <c r="B5745" s="157" t="s">
        <v>4492</v>
      </c>
      <c r="C5745" s="91" t="s">
        <v>29</v>
      </c>
      <c r="D5745" s="90">
        <v>362.55</v>
      </c>
    </row>
    <row r="5746" spans="1:4">
      <c r="A5746" s="90">
        <v>87332</v>
      </c>
      <c r="B5746" s="157" t="s">
        <v>4493</v>
      </c>
      <c r="C5746" s="91" t="s">
        <v>29</v>
      </c>
      <c r="D5746" s="90">
        <v>324.92</v>
      </c>
    </row>
    <row r="5747" spans="1:4">
      <c r="A5747" s="90">
        <v>87333</v>
      </c>
      <c r="B5747" s="157" t="s">
        <v>4494</v>
      </c>
      <c r="C5747" s="91" t="s">
        <v>29</v>
      </c>
      <c r="D5747" s="90">
        <v>344.14</v>
      </c>
    </row>
    <row r="5748" spans="1:4">
      <c r="A5748" s="90">
        <v>87334</v>
      </c>
      <c r="B5748" s="157" t="s">
        <v>4495</v>
      </c>
      <c r="C5748" s="91" t="s">
        <v>29</v>
      </c>
      <c r="D5748" s="90">
        <v>316.16000000000003</v>
      </c>
    </row>
    <row r="5749" spans="1:4">
      <c r="A5749" s="90">
        <v>87335</v>
      </c>
      <c r="B5749" s="157" t="s">
        <v>4496</v>
      </c>
      <c r="C5749" s="91" t="s">
        <v>29</v>
      </c>
      <c r="D5749" s="90">
        <v>352.74</v>
      </c>
    </row>
    <row r="5750" spans="1:4">
      <c r="A5750" s="90">
        <v>87336</v>
      </c>
      <c r="B5750" s="157" t="s">
        <v>4497</v>
      </c>
      <c r="C5750" s="91" t="s">
        <v>29</v>
      </c>
      <c r="D5750" s="90">
        <v>331.8</v>
      </c>
    </row>
    <row r="5751" spans="1:4">
      <c r="A5751" s="90">
        <v>87337</v>
      </c>
      <c r="B5751" s="157" t="s">
        <v>4498</v>
      </c>
      <c r="C5751" s="91" t="s">
        <v>29</v>
      </c>
      <c r="D5751" s="90">
        <v>337.3</v>
      </c>
    </row>
    <row r="5752" spans="1:4">
      <c r="A5752" s="90">
        <v>87338</v>
      </c>
      <c r="B5752" s="157" t="s">
        <v>4499</v>
      </c>
      <c r="C5752" s="91" t="s">
        <v>29</v>
      </c>
      <c r="D5752" s="90">
        <v>330.21</v>
      </c>
    </row>
    <row r="5753" spans="1:4">
      <c r="A5753" s="90">
        <v>87339</v>
      </c>
      <c r="B5753" s="157" t="s">
        <v>4500</v>
      </c>
      <c r="C5753" s="91" t="s">
        <v>29</v>
      </c>
      <c r="D5753" s="90">
        <v>452.96</v>
      </c>
    </row>
    <row r="5754" spans="1:4">
      <c r="A5754" s="90">
        <v>87340</v>
      </c>
      <c r="B5754" s="157" t="s">
        <v>4501</v>
      </c>
      <c r="C5754" s="91" t="s">
        <v>29</v>
      </c>
      <c r="D5754" s="90">
        <v>369.99</v>
      </c>
    </row>
    <row r="5755" spans="1:4">
      <c r="A5755" s="90">
        <v>87341</v>
      </c>
      <c r="B5755" s="157" t="s">
        <v>4502</v>
      </c>
      <c r="C5755" s="91" t="s">
        <v>29</v>
      </c>
      <c r="D5755" s="90">
        <v>353.23</v>
      </c>
    </row>
    <row r="5756" spans="1:4">
      <c r="A5756" s="90">
        <v>87342</v>
      </c>
      <c r="B5756" s="157" t="s">
        <v>4503</v>
      </c>
      <c r="C5756" s="91" t="s">
        <v>29</v>
      </c>
      <c r="D5756" s="90">
        <v>398.03</v>
      </c>
    </row>
    <row r="5757" spans="1:4">
      <c r="A5757" s="90">
        <v>87343</v>
      </c>
      <c r="B5757" s="157" t="s">
        <v>4504</v>
      </c>
      <c r="C5757" s="91" t="s">
        <v>29</v>
      </c>
      <c r="D5757" s="90">
        <v>344.84</v>
      </c>
    </row>
    <row r="5758" spans="1:4">
      <c r="A5758" s="90">
        <v>87344</v>
      </c>
      <c r="B5758" s="157" t="s">
        <v>4505</v>
      </c>
      <c r="C5758" s="91" t="s">
        <v>29</v>
      </c>
      <c r="D5758" s="90">
        <v>321.64</v>
      </c>
    </row>
    <row r="5759" spans="1:4">
      <c r="A5759" s="90">
        <v>87345</v>
      </c>
      <c r="B5759" s="157" t="s">
        <v>4506</v>
      </c>
      <c r="C5759" s="91" t="s">
        <v>29</v>
      </c>
      <c r="D5759" s="90">
        <v>353.69</v>
      </c>
    </row>
    <row r="5760" spans="1:4">
      <c r="A5760" s="90">
        <v>87346</v>
      </c>
      <c r="B5760" s="157" t="s">
        <v>4507</v>
      </c>
      <c r="C5760" s="91" t="s">
        <v>29</v>
      </c>
      <c r="D5760" s="90">
        <v>317.14999999999998</v>
      </c>
    </row>
    <row r="5761" spans="1:4">
      <c r="A5761" s="90">
        <v>87347</v>
      </c>
      <c r="B5761" s="157" t="s">
        <v>4508</v>
      </c>
      <c r="C5761" s="91" t="s">
        <v>29</v>
      </c>
      <c r="D5761" s="90">
        <v>304.08999999999997</v>
      </c>
    </row>
    <row r="5762" spans="1:4">
      <c r="A5762" s="90">
        <v>87348</v>
      </c>
      <c r="B5762" s="157" t="s">
        <v>4509</v>
      </c>
      <c r="C5762" s="91" t="s">
        <v>29</v>
      </c>
      <c r="D5762" s="90">
        <v>333.29</v>
      </c>
    </row>
    <row r="5763" spans="1:4">
      <c r="A5763" s="90">
        <v>87349</v>
      </c>
      <c r="B5763" s="157" t="s">
        <v>4510</v>
      </c>
      <c r="C5763" s="91" t="s">
        <v>29</v>
      </c>
      <c r="D5763" s="90">
        <v>285.41000000000003</v>
      </c>
    </row>
    <row r="5764" spans="1:4">
      <c r="A5764" s="90">
        <v>87350</v>
      </c>
      <c r="B5764" s="157" t="s">
        <v>4511</v>
      </c>
      <c r="C5764" s="91" t="s">
        <v>29</v>
      </c>
      <c r="D5764" s="90">
        <v>276.11</v>
      </c>
    </row>
    <row r="5765" spans="1:4">
      <c r="A5765" s="90">
        <v>87351</v>
      </c>
      <c r="B5765" s="157" t="s">
        <v>4512</v>
      </c>
      <c r="C5765" s="91" t="s">
        <v>29</v>
      </c>
      <c r="D5765" s="90">
        <v>240.61</v>
      </c>
    </row>
    <row r="5766" spans="1:4">
      <c r="A5766" s="90">
        <v>87352</v>
      </c>
      <c r="B5766" s="157" t="s">
        <v>4513</v>
      </c>
      <c r="C5766" s="91" t="s">
        <v>29</v>
      </c>
      <c r="D5766" s="90">
        <v>340.75</v>
      </c>
    </row>
    <row r="5767" spans="1:4" ht="25.5">
      <c r="A5767" s="90">
        <v>87353</v>
      </c>
      <c r="B5767" s="74" t="s">
        <v>4514</v>
      </c>
      <c r="C5767" s="79" t="s">
        <v>29</v>
      </c>
      <c r="D5767" s="90">
        <v>292.66000000000003</v>
      </c>
    </row>
    <row r="5768" spans="1:4" ht="25.5">
      <c r="A5768" s="90">
        <v>87354</v>
      </c>
      <c r="B5768" s="74" t="s">
        <v>4515</v>
      </c>
      <c r="C5768" s="79" t="s">
        <v>29</v>
      </c>
      <c r="D5768" s="90">
        <v>269.39999999999998</v>
      </c>
    </row>
    <row r="5769" spans="1:4" ht="25.5">
      <c r="A5769" s="90">
        <v>87355</v>
      </c>
      <c r="B5769" s="74" t="s">
        <v>4516</v>
      </c>
      <c r="C5769" s="79" t="s">
        <v>29</v>
      </c>
      <c r="D5769" s="90">
        <v>298.66000000000003</v>
      </c>
    </row>
    <row r="5770" spans="1:4" ht="25.5">
      <c r="A5770" s="90">
        <v>87356</v>
      </c>
      <c r="B5770" s="74" t="s">
        <v>4517</v>
      </c>
      <c r="C5770" s="79" t="s">
        <v>29</v>
      </c>
      <c r="D5770" s="90">
        <v>259.64999999999998</v>
      </c>
    </row>
    <row r="5771" spans="1:4" ht="25.5">
      <c r="A5771" s="90">
        <v>87357</v>
      </c>
      <c r="B5771" s="74" t="s">
        <v>4518</v>
      </c>
      <c r="C5771" s="79" t="s">
        <v>29</v>
      </c>
      <c r="D5771" s="90">
        <v>249.63</v>
      </c>
    </row>
    <row r="5772" spans="1:4" ht="25.5">
      <c r="A5772" s="90">
        <v>87358</v>
      </c>
      <c r="B5772" s="74" t="s">
        <v>4519</v>
      </c>
      <c r="C5772" s="79" t="s">
        <v>29</v>
      </c>
      <c r="D5772" s="160">
        <v>2027.21</v>
      </c>
    </row>
    <row r="5773" spans="1:4" ht="25.5">
      <c r="A5773" s="90">
        <v>87359</v>
      </c>
      <c r="B5773" s="74" t="s">
        <v>4520</v>
      </c>
      <c r="C5773" s="79" t="s">
        <v>29</v>
      </c>
      <c r="D5773" s="160">
        <v>2010.15</v>
      </c>
    </row>
    <row r="5774" spans="1:4" ht="25.5">
      <c r="A5774" s="90">
        <v>87360</v>
      </c>
      <c r="B5774" s="74" t="s">
        <v>4521</v>
      </c>
      <c r="C5774" s="79" t="s">
        <v>29</v>
      </c>
      <c r="D5774" s="160">
        <v>2086.2600000000002</v>
      </c>
    </row>
    <row r="5775" spans="1:4" ht="25.5">
      <c r="A5775" s="90">
        <v>87361</v>
      </c>
      <c r="B5775" s="74" t="s">
        <v>4522</v>
      </c>
      <c r="C5775" s="79" t="s">
        <v>29</v>
      </c>
      <c r="D5775" s="160">
        <v>2060.0100000000002</v>
      </c>
    </row>
    <row r="5776" spans="1:4" ht="25.5">
      <c r="A5776" s="90">
        <v>87362</v>
      </c>
      <c r="B5776" s="74" t="s">
        <v>4523</v>
      </c>
      <c r="C5776" s="79" t="s">
        <v>29</v>
      </c>
      <c r="D5776" s="160">
        <v>2054.38</v>
      </c>
    </row>
    <row r="5777" spans="1:4" ht="25.5">
      <c r="A5777" s="90">
        <v>87363</v>
      </c>
      <c r="B5777" s="74" t="s">
        <v>4524</v>
      </c>
      <c r="C5777" s="79" t="s">
        <v>29</v>
      </c>
      <c r="D5777" s="160">
        <v>2062.65</v>
      </c>
    </row>
    <row r="5778" spans="1:4" ht="25.5">
      <c r="A5778" s="90">
        <v>87364</v>
      </c>
      <c r="B5778" s="74" t="s">
        <v>4525</v>
      </c>
      <c r="C5778" s="79" t="s">
        <v>29</v>
      </c>
      <c r="D5778" s="160">
        <v>2026.66</v>
      </c>
    </row>
    <row r="5779" spans="1:4" ht="25.5">
      <c r="A5779" s="90">
        <v>87365</v>
      </c>
      <c r="B5779" s="74" t="s">
        <v>4526</v>
      </c>
      <c r="C5779" s="79" t="s">
        <v>29</v>
      </c>
      <c r="D5779" s="90">
        <v>331.98</v>
      </c>
    </row>
    <row r="5780" spans="1:4" ht="25.5">
      <c r="A5780" s="90">
        <v>87366</v>
      </c>
      <c r="B5780" s="74" t="s">
        <v>4527</v>
      </c>
      <c r="C5780" s="79" t="s">
        <v>29</v>
      </c>
      <c r="D5780" s="90">
        <v>342.87</v>
      </c>
    </row>
    <row r="5781" spans="1:4" ht="25.5">
      <c r="A5781" s="90">
        <v>87367</v>
      </c>
      <c r="B5781" s="74" t="s">
        <v>4528</v>
      </c>
      <c r="C5781" s="79" t="s">
        <v>29</v>
      </c>
      <c r="D5781" s="90">
        <v>404.8</v>
      </c>
    </row>
    <row r="5782" spans="1:4" ht="25.5">
      <c r="A5782" s="90">
        <v>87368</v>
      </c>
      <c r="B5782" s="74" t="s">
        <v>4529</v>
      </c>
      <c r="C5782" s="79" t="s">
        <v>29</v>
      </c>
      <c r="D5782" s="90">
        <v>406.78</v>
      </c>
    </row>
    <row r="5783" spans="1:4" ht="25.5">
      <c r="A5783" s="90">
        <v>87369</v>
      </c>
      <c r="B5783" s="74" t="s">
        <v>4530</v>
      </c>
      <c r="C5783" s="79" t="s">
        <v>29</v>
      </c>
      <c r="D5783" s="90">
        <v>420.97</v>
      </c>
    </row>
    <row r="5784" spans="1:4" ht="25.5">
      <c r="A5784" s="90">
        <v>87370</v>
      </c>
      <c r="B5784" s="74" t="s">
        <v>4531</v>
      </c>
      <c r="C5784" s="79" t="s">
        <v>29</v>
      </c>
      <c r="D5784" s="90">
        <v>406.84</v>
      </c>
    </row>
    <row r="5785" spans="1:4" ht="25.5">
      <c r="A5785" s="90">
        <v>87371</v>
      </c>
      <c r="B5785" s="74" t="s">
        <v>4532</v>
      </c>
      <c r="C5785" s="79" t="s">
        <v>29</v>
      </c>
      <c r="D5785" s="90">
        <v>407.1</v>
      </c>
    </row>
    <row r="5786" spans="1:4">
      <c r="A5786" s="90">
        <v>87372</v>
      </c>
      <c r="B5786" s="74" t="s">
        <v>4533</v>
      </c>
      <c r="C5786" s="79" t="s">
        <v>29</v>
      </c>
      <c r="D5786" s="90">
        <v>441.62</v>
      </c>
    </row>
    <row r="5787" spans="1:4">
      <c r="A5787" s="90">
        <v>87373</v>
      </c>
      <c r="B5787" s="74" t="s">
        <v>4534</v>
      </c>
      <c r="C5787" s="79" t="s">
        <v>29</v>
      </c>
      <c r="D5787" s="90">
        <v>409.75</v>
      </c>
    </row>
    <row r="5788" spans="1:4">
      <c r="A5788" s="90">
        <v>87374</v>
      </c>
      <c r="B5788" s="74" t="s">
        <v>4535</v>
      </c>
      <c r="C5788" s="79" t="s">
        <v>29</v>
      </c>
      <c r="D5788" s="90">
        <v>388.36</v>
      </c>
    </row>
    <row r="5789" spans="1:4">
      <c r="A5789" s="90">
        <v>87375</v>
      </c>
      <c r="B5789" s="74" t="s">
        <v>4536</v>
      </c>
      <c r="C5789" s="79" t="s">
        <v>29</v>
      </c>
      <c r="D5789" s="90">
        <v>369.41</v>
      </c>
    </row>
    <row r="5790" spans="1:4">
      <c r="A5790" s="90">
        <v>87376</v>
      </c>
      <c r="B5790" s="74" t="s">
        <v>4537</v>
      </c>
      <c r="C5790" s="79" t="s">
        <v>29</v>
      </c>
      <c r="D5790" s="90">
        <v>319.61</v>
      </c>
    </row>
    <row r="5791" spans="1:4">
      <c r="A5791" s="90">
        <v>87377</v>
      </c>
      <c r="B5791" s="74" t="s">
        <v>4538</v>
      </c>
      <c r="C5791" s="79" t="s">
        <v>29</v>
      </c>
      <c r="D5791" s="90">
        <v>357.67</v>
      </c>
    </row>
    <row r="5792" spans="1:4">
      <c r="A5792" s="90">
        <v>87378</v>
      </c>
      <c r="B5792" s="74" t="s">
        <v>4539</v>
      </c>
      <c r="C5792" s="79" t="s">
        <v>29</v>
      </c>
      <c r="D5792" s="90">
        <v>334.79</v>
      </c>
    </row>
    <row r="5793" spans="1:4" ht="25.5">
      <c r="A5793" s="90">
        <v>87379</v>
      </c>
      <c r="B5793" s="74" t="s">
        <v>4540</v>
      </c>
      <c r="C5793" s="79" t="s">
        <v>29</v>
      </c>
      <c r="D5793" s="160">
        <v>2110.0500000000002</v>
      </c>
    </row>
    <row r="5794" spans="1:4" ht="25.5">
      <c r="A5794" s="90">
        <v>87380</v>
      </c>
      <c r="B5794" s="74" t="s">
        <v>4541</v>
      </c>
      <c r="C5794" s="79" t="s">
        <v>29</v>
      </c>
      <c r="D5794" s="160">
        <v>2153.09</v>
      </c>
    </row>
    <row r="5795" spans="1:4" ht="25.5">
      <c r="A5795" s="90">
        <v>87381</v>
      </c>
      <c r="B5795" s="74" t="s">
        <v>4542</v>
      </c>
      <c r="C5795" s="79" t="s">
        <v>29</v>
      </c>
      <c r="D5795" s="160">
        <v>2127.9899999999998</v>
      </c>
    </row>
    <row r="5796" spans="1:4" ht="25.5">
      <c r="A5796" s="90">
        <v>87382</v>
      </c>
      <c r="B5796" s="74" t="s">
        <v>4543</v>
      </c>
      <c r="C5796" s="79" t="s">
        <v>29</v>
      </c>
      <c r="D5796" s="90">
        <v>748.01</v>
      </c>
    </row>
    <row r="5797" spans="1:4" ht="25.5">
      <c r="A5797" s="90">
        <v>87383</v>
      </c>
      <c r="B5797" s="74" t="s">
        <v>4544</v>
      </c>
      <c r="C5797" s="79" t="s">
        <v>29</v>
      </c>
      <c r="D5797" s="90">
        <v>739.92</v>
      </c>
    </row>
    <row r="5798" spans="1:4" ht="25.5">
      <c r="A5798" s="90">
        <v>87384</v>
      </c>
      <c r="B5798" s="74" t="s">
        <v>4545</v>
      </c>
      <c r="C5798" s="79" t="s">
        <v>29</v>
      </c>
      <c r="D5798" s="90">
        <v>731.23</v>
      </c>
    </row>
    <row r="5799" spans="1:4">
      <c r="A5799" s="90">
        <v>87385</v>
      </c>
      <c r="B5799" s="74" t="s">
        <v>4546</v>
      </c>
      <c r="C5799" s="79" t="s">
        <v>29</v>
      </c>
      <c r="D5799" s="160">
        <v>1043.8699999999999</v>
      </c>
    </row>
    <row r="5800" spans="1:4">
      <c r="A5800" s="90">
        <v>87386</v>
      </c>
      <c r="B5800" s="74" t="s">
        <v>4547</v>
      </c>
      <c r="C5800" s="79" t="s">
        <v>29</v>
      </c>
      <c r="D5800" s="160">
        <v>1033.9000000000001</v>
      </c>
    </row>
    <row r="5801" spans="1:4">
      <c r="A5801" s="90">
        <v>87387</v>
      </c>
      <c r="B5801" s="74" t="s">
        <v>4548</v>
      </c>
      <c r="C5801" s="79" t="s">
        <v>29</v>
      </c>
      <c r="D5801" s="160">
        <v>1027.1099999999999</v>
      </c>
    </row>
    <row r="5802" spans="1:4" ht="25.5">
      <c r="A5802" s="90">
        <v>87388</v>
      </c>
      <c r="B5802" s="74" t="s">
        <v>4549</v>
      </c>
      <c r="C5802" s="79" t="s">
        <v>29</v>
      </c>
      <c r="D5802" s="160">
        <v>2437.69</v>
      </c>
    </row>
    <row r="5803" spans="1:4" ht="25.5">
      <c r="A5803" s="90">
        <v>87389</v>
      </c>
      <c r="B5803" s="74" t="s">
        <v>4550</v>
      </c>
      <c r="C5803" s="79" t="s">
        <v>29</v>
      </c>
      <c r="D5803" s="160">
        <v>2442.6999999999998</v>
      </c>
    </row>
    <row r="5804" spans="1:4" ht="25.5">
      <c r="A5804" s="90">
        <v>87390</v>
      </c>
      <c r="B5804" s="74" t="s">
        <v>4551</v>
      </c>
      <c r="C5804" s="79" t="s">
        <v>29</v>
      </c>
      <c r="D5804" s="160">
        <v>2443.81</v>
      </c>
    </row>
    <row r="5805" spans="1:4">
      <c r="A5805" s="90">
        <v>87391</v>
      </c>
      <c r="B5805" s="74" t="s">
        <v>4552</v>
      </c>
      <c r="C5805" s="79" t="s">
        <v>29</v>
      </c>
      <c r="D5805" s="160">
        <v>3508.21</v>
      </c>
    </row>
    <row r="5806" spans="1:4">
      <c r="A5806" s="90">
        <v>87393</v>
      </c>
      <c r="B5806" s="74" t="s">
        <v>4553</v>
      </c>
      <c r="C5806" s="79" t="s">
        <v>29</v>
      </c>
      <c r="D5806" s="160">
        <v>3543.64</v>
      </c>
    </row>
    <row r="5807" spans="1:4">
      <c r="A5807" s="90">
        <v>87394</v>
      </c>
      <c r="B5807" s="74" t="s">
        <v>4554</v>
      </c>
      <c r="C5807" s="79" t="s">
        <v>29</v>
      </c>
      <c r="D5807" s="160">
        <v>3553.74</v>
      </c>
    </row>
    <row r="5808" spans="1:4">
      <c r="A5808" s="90">
        <v>87395</v>
      </c>
      <c r="B5808" s="74" t="s">
        <v>4555</v>
      </c>
      <c r="C5808" s="79" t="s">
        <v>29</v>
      </c>
      <c r="D5808" s="160">
        <v>2754.73</v>
      </c>
    </row>
    <row r="5809" spans="1:4">
      <c r="A5809" s="90">
        <v>87396</v>
      </c>
      <c r="B5809" s="74" t="s">
        <v>4556</v>
      </c>
      <c r="C5809" s="79" t="s">
        <v>29</v>
      </c>
      <c r="D5809" s="160">
        <v>2780.28</v>
      </c>
    </row>
    <row r="5810" spans="1:4">
      <c r="A5810" s="90">
        <v>87397</v>
      </c>
      <c r="B5810" s="74" t="s">
        <v>4557</v>
      </c>
      <c r="C5810" s="79" t="s">
        <v>29</v>
      </c>
      <c r="D5810" s="160">
        <v>2783.06</v>
      </c>
    </row>
    <row r="5811" spans="1:4">
      <c r="A5811" s="90">
        <v>87398</v>
      </c>
      <c r="B5811" s="74" t="s">
        <v>4558</v>
      </c>
      <c r="C5811" s="79" t="s">
        <v>29</v>
      </c>
      <c r="D5811" s="90">
        <v>861.4</v>
      </c>
    </row>
    <row r="5812" spans="1:4">
      <c r="A5812" s="90">
        <v>87399</v>
      </c>
      <c r="B5812" s="74" t="s">
        <v>4559</v>
      </c>
      <c r="C5812" s="79" t="s">
        <v>29</v>
      </c>
      <c r="D5812" s="160">
        <v>1166.72</v>
      </c>
    </row>
    <row r="5813" spans="1:4">
      <c r="A5813" s="90">
        <v>87401</v>
      </c>
      <c r="B5813" s="74" t="s">
        <v>4560</v>
      </c>
      <c r="C5813" s="79" t="s">
        <v>29</v>
      </c>
      <c r="D5813" s="160">
        <v>3690.07</v>
      </c>
    </row>
    <row r="5814" spans="1:4">
      <c r="A5814" s="90">
        <v>87402</v>
      </c>
      <c r="B5814" s="74" t="s">
        <v>4561</v>
      </c>
      <c r="C5814" s="79" t="s">
        <v>29</v>
      </c>
      <c r="D5814" s="160">
        <v>2931.97</v>
      </c>
    </row>
    <row r="5815" spans="1:4" ht="25.5">
      <c r="A5815" s="90">
        <v>87404</v>
      </c>
      <c r="B5815" s="74" t="s">
        <v>4562</v>
      </c>
      <c r="C5815" s="79" t="s">
        <v>29</v>
      </c>
      <c r="D5815" s="160">
        <v>2533.4499999999998</v>
      </c>
    </row>
    <row r="5816" spans="1:4" ht="25.5">
      <c r="A5816" s="90">
        <v>87405</v>
      </c>
      <c r="B5816" s="74" t="s">
        <v>4563</v>
      </c>
      <c r="C5816" s="79" t="s">
        <v>29</v>
      </c>
      <c r="D5816" s="160">
        <v>2529.44</v>
      </c>
    </row>
    <row r="5817" spans="1:4">
      <c r="A5817" s="90">
        <v>87407</v>
      </c>
      <c r="B5817" s="74" t="s">
        <v>4564</v>
      </c>
      <c r="C5817" s="79" t="s">
        <v>29</v>
      </c>
      <c r="D5817" s="90">
        <v>758.29</v>
      </c>
    </row>
    <row r="5818" spans="1:4">
      <c r="A5818" s="90">
        <v>87408</v>
      </c>
      <c r="B5818" s="74" t="s">
        <v>4565</v>
      </c>
      <c r="C5818" s="79" t="s">
        <v>29</v>
      </c>
      <c r="D5818" s="90">
        <v>744.67</v>
      </c>
    </row>
    <row r="5819" spans="1:4">
      <c r="A5819" s="90">
        <v>87410</v>
      </c>
      <c r="B5819" s="74" t="s">
        <v>4566</v>
      </c>
      <c r="C5819" s="79" t="s">
        <v>29</v>
      </c>
      <c r="D5819" s="79">
        <v>768.9</v>
      </c>
    </row>
    <row r="5820" spans="1:4">
      <c r="A5820" s="90">
        <v>88626</v>
      </c>
      <c r="B5820" s="74" t="s">
        <v>4567</v>
      </c>
      <c r="C5820" s="79" t="s">
        <v>29</v>
      </c>
      <c r="D5820" s="79">
        <v>305.52</v>
      </c>
    </row>
    <row r="5821" spans="1:4">
      <c r="A5821" s="90">
        <v>88627</v>
      </c>
      <c r="B5821" s="74" t="s">
        <v>4568</v>
      </c>
      <c r="C5821" s="79" t="s">
        <v>29</v>
      </c>
      <c r="D5821" s="79">
        <v>357.1</v>
      </c>
    </row>
    <row r="5822" spans="1:4">
      <c r="A5822" s="90">
        <v>88628</v>
      </c>
      <c r="B5822" s="74" t="s">
        <v>204</v>
      </c>
      <c r="C5822" s="79" t="s">
        <v>29</v>
      </c>
      <c r="D5822" s="79">
        <v>292.13</v>
      </c>
    </row>
    <row r="5823" spans="1:4">
      <c r="A5823" s="90">
        <v>88629</v>
      </c>
      <c r="B5823" s="74" t="s">
        <v>4569</v>
      </c>
      <c r="C5823" s="79" t="s">
        <v>29</v>
      </c>
      <c r="D5823" s="79">
        <v>348.13</v>
      </c>
    </row>
    <row r="5824" spans="1:4">
      <c r="A5824" s="90">
        <v>88630</v>
      </c>
      <c r="B5824" s="74" t="s">
        <v>4570</v>
      </c>
      <c r="C5824" s="79" t="s">
        <v>29</v>
      </c>
      <c r="D5824" s="79">
        <v>265.5</v>
      </c>
    </row>
    <row r="5825" spans="1:4">
      <c r="A5825" s="90">
        <v>88631</v>
      </c>
      <c r="B5825" s="74" t="s">
        <v>4571</v>
      </c>
      <c r="C5825" s="79" t="s">
        <v>29</v>
      </c>
      <c r="D5825" s="79">
        <v>323.79000000000002</v>
      </c>
    </row>
    <row r="5826" spans="1:4" ht="25.5">
      <c r="A5826" s="90">
        <v>88715</v>
      </c>
      <c r="B5826" s="74" t="s">
        <v>4572</v>
      </c>
      <c r="C5826" s="79" t="s">
        <v>29</v>
      </c>
      <c r="D5826" s="79">
        <v>338.4</v>
      </c>
    </row>
    <row r="5827" spans="1:4" ht="25.5">
      <c r="A5827" s="90">
        <v>95563</v>
      </c>
      <c r="B5827" s="74" t="s">
        <v>4573</v>
      </c>
      <c r="C5827" s="79" t="s">
        <v>29</v>
      </c>
      <c r="D5827" s="79">
        <v>450.31</v>
      </c>
    </row>
    <row r="5828" spans="1:4">
      <c r="A5828" s="90">
        <v>96920</v>
      </c>
      <c r="B5828" s="74" t="s">
        <v>23731</v>
      </c>
      <c r="C5828" s="79" t="s">
        <v>29</v>
      </c>
      <c r="D5828" s="79">
        <v>372.59</v>
      </c>
    </row>
    <row r="5829" spans="1:4">
      <c r="A5829" s="90">
        <v>88036</v>
      </c>
      <c r="B5829" s="74" t="s">
        <v>4574</v>
      </c>
      <c r="C5829" s="79" t="s">
        <v>29</v>
      </c>
      <c r="D5829" s="79">
        <v>23.01</v>
      </c>
    </row>
    <row r="5830" spans="1:4">
      <c r="A5830" s="90">
        <v>88037</v>
      </c>
      <c r="B5830" s="74" t="s">
        <v>4575</v>
      </c>
      <c r="C5830" s="79" t="s">
        <v>29</v>
      </c>
      <c r="D5830" s="79">
        <v>32.24</v>
      </c>
    </row>
    <row r="5831" spans="1:4">
      <c r="A5831" s="90">
        <v>88038</v>
      </c>
      <c r="B5831" s="74" t="s">
        <v>4576</v>
      </c>
      <c r="C5831" s="79" t="s">
        <v>29</v>
      </c>
      <c r="D5831" s="79">
        <v>43.78</v>
      </c>
    </row>
    <row r="5832" spans="1:4">
      <c r="A5832" s="90">
        <v>88039</v>
      </c>
      <c r="B5832" s="74" t="s">
        <v>4577</v>
      </c>
      <c r="C5832" s="79" t="s">
        <v>29</v>
      </c>
      <c r="D5832" s="79">
        <v>55.32</v>
      </c>
    </row>
    <row r="5833" spans="1:4">
      <c r="A5833" s="90">
        <v>88040</v>
      </c>
      <c r="B5833" s="74" t="s">
        <v>4578</v>
      </c>
      <c r="C5833" s="79" t="s">
        <v>29</v>
      </c>
      <c r="D5833" s="79">
        <v>9.6199999999999992</v>
      </c>
    </row>
    <row r="5834" spans="1:4">
      <c r="A5834" s="90">
        <v>88041</v>
      </c>
      <c r="B5834" s="74" t="s">
        <v>4579</v>
      </c>
      <c r="C5834" s="79" t="s">
        <v>29</v>
      </c>
      <c r="D5834" s="79">
        <v>14.92</v>
      </c>
    </row>
    <row r="5835" spans="1:4">
      <c r="A5835" s="90">
        <v>88042</v>
      </c>
      <c r="B5835" s="74" t="s">
        <v>4580</v>
      </c>
      <c r="C5835" s="79" t="s">
        <v>29</v>
      </c>
      <c r="D5835" s="79">
        <v>21.53</v>
      </c>
    </row>
    <row r="5836" spans="1:4">
      <c r="A5836" s="90">
        <v>88043</v>
      </c>
      <c r="B5836" s="74" t="s">
        <v>4581</v>
      </c>
      <c r="C5836" s="79" t="s">
        <v>29</v>
      </c>
      <c r="D5836" s="79">
        <v>28.16</v>
      </c>
    </row>
    <row r="5837" spans="1:4">
      <c r="A5837" s="90">
        <v>88044</v>
      </c>
      <c r="B5837" s="74" t="s">
        <v>4582</v>
      </c>
      <c r="C5837" s="79" t="s">
        <v>243</v>
      </c>
      <c r="D5837" s="79">
        <v>0.48</v>
      </c>
    </row>
    <row r="5838" spans="1:4">
      <c r="A5838" s="90">
        <v>88045</v>
      </c>
      <c r="B5838" s="74" t="s">
        <v>4583</v>
      </c>
      <c r="C5838" s="79" t="s">
        <v>243</v>
      </c>
      <c r="D5838" s="79">
        <v>0.24</v>
      </c>
    </row>
    <row r="5839" spans="1:4">
      <c r="A5839" s="90">
        <v>88046</v>
      </c>
      <c r="B5839" s="74" t="s">
        <v>4584</v>
      </c>
      <c r="C5839" s="79" t="s">
        <v>243</v>
      </c>
      <c r="D5839" s="79">
        <v>0.2</v>
      </c>
    </row>
    <row r="5840" spans="1:4">
      <c r="A5840" s="90">
        <v>88047</v>
      </c>
      <c r="B5840" s="74" t="s">
        <v>4585</v>
      </c>
      <c r="C5840" s="79" t="s">
        <v>243</v>
      </c>
      <c r="D5840" s="79">
        <v>7.0000000000000007E-2</v>
      </c>
    </row>
    <row r="5841" spans="1:4">
      <c r="A5841" s="90">
        <v>88048</v>
      </c>
      <c r="B5841" s="74" t="s">
        <v>4586</v>
      </c>
      <c r="C5841" s="79" t="s">
        <v>243</v>
      </c>
      <c r="D5841" s="79">
        <v>0.27</v>
      </c>
    </row>
    <row r="5842" spans="1:4">
      <c r="A5842" s="90">
        <v>88049</v>
      </c>
      <c r="B5842" s="74" t="s">
        <v>4587</v>
      </c>
      <c r="C5842" s="79" t="s">
        <v>243</v>
      </c>
      <c r="D5842" s="79">
        <v>0.09</v>
      </c>
    </row>
    <row r="5843" spans="1:4">
      <c r="A5843" s="90">
        <v>88050</v>
      </c>
      <c r="B5843" s="74" t="s">
        <v>4588</v>
      </c>
      <c r="C5843" s="79" t="s">
        <v>243</v>
      </c>
      <c r="D5843" s="79">
        <v>0.35</v>
      </c>
    </row>
    <row r="5844" spans="1:4">
      <c r="A5844" s="90">
        <v>88051</v>
      </c>
      <c r="B5844" s="74" t="s">
        <v>4589</v>
      </c>
      <c r="C5844" s="79" t="s">
        <v>243</v>
      </c>
      <c r="D5844" s="79">
        <v>0.11</v>
      </c>
    </row>
    <row r="5845" spans="1:4">
      <c r="A5845" s="90">
        <v>88052</v>
      </c>
      <c r="B5845" s="74" t="s">
        <v>4590</v>
      </c>
      <c r="C5845" s="79" t="s">
        <v>243</v>
      </c>
      <c r="D5845" s="79">
        <v>0.44</v>
      </c>
    </row>
    <row r="5846" spans="1:4">
      <c r="A5846" s="90">
        <v>88053</v>
      </c>
      <c r="B5846" s="74" t="s">
        <v>4591</v>
      </c>
      <c r="C5846" s="79" t="s">
        <v>243</v>
      </c>
      <c r="D5846" s="79">
        <v>0.13</v>
      </c>
    </row>
    <row r="5847" spans="1:4" ht="25.5">
      <c r="A5847" s="90">
        <v>88054</v>
      </c>
      <c r="B5847" s="74" t="s">
        <v>4592</v>
      </c>
      <c r="C5847" s="79" t="s">
        <v>243</v>
      </c>
      <c r="D5847" s="79">
        <v>0.08</v>
      </c>
    </row>
    <row r="5848" spans="1:4" ht="25.5">
      <c r="A5848" s="90">
        <v>88055</v>
      </c>
      <c r="B5848" s="74" t="s">
        <v>4593</v>
      </c>
      <c r="C5848" s="79" t="s">
        <v>243</v>
      </c>
      <c r="D5848" s="79">
        <v>0.02</v>
      </c>
    </row>
    <row r="5849" spans="1:4" ht="25.5">
      <c r="A5849" s="90">
        <v>88056</v>
      </c>
      <c r="B5849" s="74" t="s">
        <v>4594</v>
      </c>
      <c r="C5849" s="79" t="s">
        <v>243</v>
      </c>
      <c r="D5849" s="79">
        <v>0.14000000000000001</v>
      </c>
    </row>
    <row r="5850" spans="1:4" ht="25.5">
      <c r="A5850" s="90">
        <v>88057</v>
      </c>
      <c r="B5850" s="74" t="s">
        <v>4595</v>
      </c>
      <c r="C5850" s="79" t="s">
        <v>243</v>
      </c>
      <c r="D5850" s="79">
        <v>0.03</v>
      </c>
    </row>
    <row r="5851" spans="1:4" ht="25.5">
      <c r="A5851" s="90">
        <v>88058</v>
      </c>
      <c r="B5851" s="74" t="s">
        <v>4596</v>
      </c>
      <c r="C5851" s="79" t="s">
        <v>243</v>
      </c>
      <c r="D5851" s="79">
        <v>0.2</v>
      </c>
    </row>
    <row r="5852" spans="1:4" ht="25.5">
      <c r="A5852" s="90">
        <v>88059</v>
      </c>
      <c r="B5852" s="74" t="s">
        <v>4597</v>
      </c>
      <c r="C5852" s="79" t="s">
        <v>243</v>
      </c>
      <c r="D5852" s="79">
        <v>0.05</v>
      </c>
    </row>
    <row r="5853" spans="1:4" ht="25.5">
      <c r="A5853" s="90">
        <v>88060</v>
      </c>
      <c r="B5853" s="74" t="s">
        <v>4598</v>
      </c>
      <c r="C5853" s="79" t="s">
        <v>243</v>
      </c>
      <c r="D5853" s="79">
        <v>0.27</v>
      </c>
    </row>
    <row r="5854" spans="1:4" ht="25.5">
      <c r="A5854" s="90">
        <v>88061</v>
      </c>
      <c r="B5854" s="74" t="s">
        <v>4599</v>
      </c>
      <c r="C5854" s="79" t="s">
        <v>243</v>
      </c>
      <c r="D5854" s="79">
        <v>0.06</v>
      </c>
    </row>
    <row r="5855" spans="1:4">
      <c r="A5855" s="90">
        <v>88074</v>
      </c>
      <c r="B5855" s="74" t="s">
        <v>4600</v>
      </c>
      <c r="C5855" s="79" t="s">
        <v>28</v>
      </c>
      <c r="D5855" s="79">
        <v>0.68</v>
      </c>
    </row>
    <row r="5856" spans="1:4">
      <c r="A5856" s="90">
        <v>88075</v>
      </c>
      <c r="B5856" s="74" t="s">
        <v>4601</v>
      </c>
      <c r="C5856" s="79" t="s">
        <v>28</v>
      </c>
      <c r="D5856" s="79">
        <v>0.46</v>
      </c>
    </row>
    <row r="5857" spans="1:4">
      <c r="A5857" s="90">
        <v>88076</v>
      </c>
      <c r="B5857" s="74" t="s">
        <v>4602</v>
      </c>
      <c r="C5857" s="79" t="s">
        <v>28</v>
      </c>
      <c r="D5857" s="79">
        <v>0.53</v>
      </c>
    </row>
    <row r="5858" spans="1:4">
      <c r="A5858" s="90">
        <v>88077</v>
      </c>
      <c r="B5858" s="74" t="s">
        <v>4603</v>
      </c>
      <c r="C5858" s="79" t="s">
        <v>28</v>
      </c>
      <c r="D5858" s="79">
        <v>0.62</v>
      </c>
    </row>
    <row r="5859" spans="1:4">
      <c r="A5859" s="90">
        <v>88078</v>
      </c>
      <c r="B5859" s="74" t="s">
        <v>4604</v>
      </c>
      <c r="C5859" s="79" t="s">
        <v>28</v>
      </c>
      <c r="D5859" s="79">
        <v>0.7</v>
      </c>
    </row>
    <row r="5860" spans="1:4">
      <c r="A5860" s="90">
        <v>88079</v>
      </c>
      <c r="B5860" s="74" t="s">
        <v>4605</v>
      </c>
      <c r="C5860" s="79" t="s">
        <v>28</v>
      </c>
      <c r="D5860" s="79">
        <v>0.12</v>
      </c>
    </row>
    <row r="5861" spans="1:4">
      <c r="A5861" s="90">
        <v>88080</v>
      </c>
      <c r="B5861" s="74" t="s">
        <v>4606</v>
      </c>
      <c r="C5861" s="79" t="s">
        <v>28</v>
      </c>
      <c r="D5861" s="79">
        <v>0.2</v>
      </c>
    </row>
    <row r="5862" spans="1:4">
      <c r="A5862" s="90">
        <v>88081</v>
      </c>
      <c r="B5862" s="74" t="s">
        <v>4607</v>
      </c>
      <c r="C5862" s="79" t="s">
        <v>28</v>
      </c>
      <c r="D5862" s="79">
        <v>0.28999999999999998</v>
      </c>
    </row>
    <row r="5863" spans="1:4">
      <c r="A5863" s="90">
        <v>88082</v>
      </c>
      <c r="B5863" s="74" t="s">
        <v>4608</v>
      </c>
      <c r="C5863" s="79" t="s">
        <v>28</v>
      </c>
      <c r="D5863" s="79">
        <v>0.39</v>
      </c>
    </row>
    <row r="5864" spans="1:4">
      <c r="A5864" s="90">
        <v>88083</v>
      </c>
      <c r="B5864" s="74" t="s">
        <v>4609</v>
      </c>
      <c r="C5864" s="79" t="s">
        <v>28</v>
      </c>
      <c r="D5864" s="79">
        <v>7.0000000000000007E-2</v>
      </c>
    </row>
    <row r="5865" spans="1:4">
      <c r="A5865" s="90">
        <v>88084</v>
      </c>
      <c r="B5865" s="74" t="s">
        <v>4610</v>
      </c>
      <c r="C5865" s="79" t="s">
        <v>28</v>
      </c>
      <c r="D5865" s="79">
        <v>0.11</v>
      </c>
    </row>
    <row r="5866" spans="1:4">
      <c r="A5866" s="90">
        <v>88085</v>
      </c>
      <c r="B5866" s="74" t="s">
        <v>4611</v>
      </c>
      <c r="C5866" s="79" t="s">
        <v>28</v>
      </c>
      <c r="D5866" s="79">
        <v>0.17</v>
      </c>
    </row>
    <row r="5867" spans="1:4">
      <c r="A5867" s="90">
        <v>88086</v>
      </c>
      <c r="B5867" s="74" t="s">
        <v>4612</v>
      </c>
      <c r="C5867" s="79" t="s">
        <v>28</v>
      </c>
      <c r="D5867" s="79">
        <v>0.23</v>
      </c>
    </row>
    <row r="5868" spans="1:4">
      <c r="A5868" s="90">
        <v>88087</v>
      </c>
      <c r="B5868" s="74" t="s">
        <v>4613</v>
      </c>
      <c r="C5868" s="79" t="s">
        <v>165</v>
      </c>
      <c r="D5868" s="79">
        <v>0.05</v>
      </c>
    </row>
    <row r="5869" spans="1:4">
      <c r="A5869" s="90">
        <v>88099</v>
      </c>
      <c r="B5869" s="74" t="s">
        <v>4614</v>
      </c>
      <c r="C5869" s="79" t="s">
        <v>243</v>
      </c>
      <c r="D5869" s="79">
        <v>0.19</v>
      </c>
    </row>
    <row r="5870" spans="1:4">
      <c r="A5870" s="90">
        <v>88100</v>
      </c>
      <c r="B5870" s="74" t="s">
        <v>4615</v>
      </c>
      <c r="C5870" s="79" t="s">
        <v>243</v>
      </c>
      <c r="D5870" s="79">
        <v>0.09</v>
      </c>
    </row>
    <row r="5871" spans="1:4">
      <c r="A5871" s="90">
        <v>88101</v>
      </c>
      <c r="B5871" s="74" t="s">
        <v>4616</v>
      </c>
      <c r="C5871" s="79" t="s">
        <v>28</v>
      </c>
      <c r="D5871" s="79">
        <v>0.3</v>
      </c>
    </row>
    <row r="5872" spans="1:4">
      <c r="A5872" s="90">
        <v>88102</v>
      </c>
      <c r="B5872" s="74" t="s">
        <v>4617</v>
      </c>
      <c r="C5872" s="79" t="s">
        <v>165</v>
      </c>
      <c r="D5872" s="79">
        <v>0.02</v>
      </c>
    </row>
    <row r="5873" spans="1:4">
      <c r="A5873" s="90">
        <v>88103</v>
      </c>
      <c r="B5873" s="74" t="s">
        <v>4618</v>
      </c>
      <c r="C5873" s="79" t="s">
        <v>165</v>
      </c>
      <c r="D5873" s="79">
        <v>0.04</v>
      </c>
    </row>
    <row r="5874" spans="1:4">
      <c r="A5874" s="90">
        <v>89176</v>
      </c>
      <c r="B5874" s="74" t="s">
        <v>4619</v>
      </c>
      <c r="C5874" s="79" t="s">
        <v>3745</v>
      </c>
      <c r="D5874" s="79">
        <v>6.63</v>
      </c>
    </row>
    <row r="5875" spans="1:4">
      <c r="A5875" s="90">
        <v>89177</v>
      </c>
      <c r="B5875" s="74" t="s">
        <v>4620</v>
      </c>
      <c r="C5875" s="79" t="s">
        <v>3745</v>
      </c>
      <c r="D5875" s="79">
        <v>9.2799999999999994</v>
      </c>
    </row>
    <row r="5876" spans="1:4">
      <c r="A5876" s="90">
        <v>89178</v>
      </c>
      <c r="B5876" s="74" t="s">
        <v>4621</v>
      </c>
      <c r="C5876" s="79" t="s">
        <v>3745</v>
      </c>
      <c r="D5876" s="79">
        <v>10.61</v>
      </c>
    </row>
    <row r="5877" spans="1:4">
      <c r="A5877" s="90">
        <v>89179</v>
      </c>
      <c r="B5877" s="74" t="s">
        <v>4622</v>
      </c>
      <c r="C5877" s="79" t="s">
        <v>3745</v>
      </c>
      <c r="D5877" s="79">
        <v>10.61</v>
      </c>
    </row>
    <row r="5878" spans="1:4">
      <c r="A5878" s="90">
        <v>89180</v>
      </c>
      <c r="B5878" s="74" t="s">
        <v>4623</v>
      </c>
      <c r="C5878" s="79" t="s">
        <v>3745</v>
      </c>
      <c r="D5878" s="79">
        <v>11.94</v>
      </c>
    </row>
    <row r="5879" spans="1:4">
      <c r="A5879" s="90">
        <v>89181</v>
      </c>
      <c r="B5879" s="74" t="s">
        <v>4624</v>
      </c>
      <c r="C5879" s="79" t="s">
        <v>3745</v>
      </c>
      <c r="D5879" s="79">
        <v>14.59</v>
      </c>
    </row>
    <row r="5880" spans="1:4">
      <c r="A5880" s="90">
        <v>89182</v>
      </c>
      <c r="B5880" s="74" t="s">
        <v>4625</v>
      </c>
      <c r="C5880" s="79" t="s">
        <v>3745</v>
      </c>
      <c r="D5880" s="79">
        <v>14.59</v>
      </c>
    </row>
    <row r="5881" spans="1:4">
      <c r="A5881" s="90">
        <v>89183</v>
      </c>
      <c r="B5881" s="74" t="s">
        <v>4626</v>
      </c>
      <c r="C5881" s="79" t="s">
        <v>3745</v>
      </c>
      <c r="D5881" s="79">
        <v>15.92</v>
      </c>
    </row>
    <row r="5882" spans="1:4">
      <c r="A5882" s="90">
        <v>89184</v>
      </c>
      <c r="B5882" s="74" t="s">
        <v>4627</v>
      </c>
      <c r="C5882" s="79" t="s">
        <v>3745</v>
      </c>
      <c r="D5882" s="79">
        <v>18.57</v>
      </c>
    </row>
    <row r="5883" spans="1:4">
      <c r="A5883" s="90">
        <v>89185</v>
      </c>
      <c r="B5883" s="74" t="s">
        <v>4628</v>
      </c>
      <c r="C5883" s="79" t="s">
        <v>3745</v>
      </c>
      <c r="D5883" s="79">
        <v>18.57</v>
      </c>
    </row>
    <row r="5884" spans="1:4">
      <c r="A5884" s="90">
        <v>89186</v>
      </c>
      <c r="B5884" s="74" t="s">
        <v>4629</v>
      </c>
      <c r="C5884" s="79" t="s">
        <v>3745</v>
      </c>
      <c r="D5884" s="79">
        <v>19.899999999999999</v>
      </c>
    </row>
    <row r="5885" spans="1:4">
      <c r="A5885" s="90">
        <v>89187</v>
      </c>
      <c r="B5885" s="74" t="s">
        <v>4630</v>
      </c>
      <c r="C5885" s="79" t="s">
        <v>3745</v>
      </c>
      <c r="D5885" s="79">
        <v>22.55</v>
      </c>
    </row>
    <row r="5886" spans="1:4">
      <c r="A5886" s="90">
        <v>89188</v>
      </c>
      <c r="B5886" s="74" t="s">
        <v>4631</v>
      </c>
      <c r="C5886" s="79" t="s">
        <v>4632</v>
      </c>
      <c r="D5886" s="79">
        <v>0.33</v>
      </c>
    </row>
    <row r="5887" spans="1:4">
      <c r="A5887" s="90">
        <v>89189</v>
      </c>
      <c r="B5887" s="74" t="s">
        <v>4633</v>
      </c>
      <c r="C5887" s="79" t="s">
        <v>4632</v>
      </c>
      <c r="D5887" s="79">
        <v>0.42</v>
      </c>
    </row>
    <row r="5888" spans="1:4">
      <c r="A5888" s="90">
        <v>89190</v>
      </c>
      <c r="B5888" s="74" t="s">
        <v>4634</v>
      </c>
      <c r="C5888" s="79" t="s">
        <v>4632</v>
      </c>
      <c r="D5888" s="79">
        <v>0.56999999999999995</v>
      </c>
    </row>
    <row r="5889" spans="1:4">
      <c r="A5889" s="90">
        <v>89191</v>
      </c>
      <c r="B5889" s="74" t="s">
        <v>4635</v>
      </c>
      <c r="C5889" s="79" t="s">
        <v>4632</v>
      </c>
      <c r="D5889" s="79">
        <v>0.69</v>
      </c>
    </row>
    <row r="5890" spans="1:4">
      <c r="A5890" s="90">
        <v>89192</v>
      </c>
      <c r="B5890" s="74" t="s">
        <v>4636</v>
      </c>
      <c r="C5890" s="79" t="s">
        <v>3745</v>
      </c>
      <c r="D5890" s="79">
        <v>19.899999999999999</v>
      </c>
    </row>
    <row r="5891" spans="1:4">
      <c r="A5891" s="90">
        <v>89193</v>
      </c>
      <c r="B5891" s="74" t="s">
        <v>4637</v>
      </c>
      <c r="C5891" s="79" t="s">
        <v>3745</v>
      </c>
      <c r="D5891" s="79">
        <v>33.17</v>
      </c>
    </row>
    <row r="5892" spans="1:4">
      <c r="A5892" s="90">
        <v>89194</v>
      </c>
      <c r="B5892" s="74" t="s">
        <v>4638</v>
      </c>
      <c r="C5892" s="79" t="s">
        <v>3745</v>
      </c>
      <c r="D5892" s="79">
        <v>49.09</v>
      </c>
    </row>
    <row r="5893" spans="1:4">
      <c r="A5893" s="90">
        <v>89195</v>
      </c>
      <c r="B5893" s="74" t="s">
        <v>4639</v>
      </c>
      <c r="C5893" s="79" t="s">
        <v>3745</v>
      </c>
      <c r="D5893" s="79">
        <v>7.96</v>
      </c>
    </row>
    <row r="5894" spans="1:4">
      <c r="A5894" s="90">
        <v>89196</v>
      </c>
      <c r="B5894" s="74" t="s">
        <v>4640</v>
      </c>
      <c r="C5894" s="79" t="s">
        <v>3745</v>
      </c>
      <c r="D5894" s="79">
        <v>13.27</v>
      </c>
    </row>
    <row r="5895" spans="1:4">
      <c r="A5895" s="90">
        <v>89197</v>
      </c>
      <c r="B5895" s="74" t="s">
        <v>4641</v>
      </c>
      <c r="C5895" s="79" t="s">
        <v>3745</v>
      </c>
      <c r="D5895" s="79">
        <v>19.899999999999999</v>
      </c>
    </row>
    <row r="5896" spans="1:4">
      <c r="A5896" s="90">
        <v>91104</v>
      </c>
      <c r="B5896" s="74" t="s">
        <v>4642</v>
      </c>
      <c r="C5896" s="79" t="s">
        <v>32</v>
      </c>
      <c r="D5896" s="79">
        <v>0.05</v>
      </c>
    </row>
    <row r="5897" spans="1:4" ht="25.5">
      <c r="A5897" s="90">
        <v>91105</v>
      </c>
      <c r="B5897" s="74" t="s">
        <v>4643</v>
      </c>
      <c r="C5897" s="79" t="s">
        <v>32</v>
      </c>
      <c r="D5897" s="79">
        <v>0.12</v>
      </c>
    </row>
    <row r="5898" spans="1:4" ht="25.5">
      <c r="A5898" s="90">
        <v>91106</v>
      </c>
      <c r="B5898" s="74" t="s">
        <v>4644</v>
      </c>
      <c r="C5898" s="79" t="s">
        <v>32</v>
      </c>
      <c r="D5898" s="79">
        <v>0.05</v>
      </c>
    </row>
    <row r="5899" spans="1:4" ht="25.5">
      <c r="A5899" s="90">
        <v>91107</v>
      </c>
      <c r="B5899" s="74" t="s">
        <v>4645</v>
      </c>
      <c r="C5899" s="79" t="s">
        <v>32</v>
      </c>
      <c r="D5899" s="79">
        <v>0.06</v>
      </c>
    </row>
    <row r="5900" spans="1:4" ht="25.5">
      <c r="A5900" s="90">
        <v>91108</v>
      </c>
      <c r="B5900" s="74" t="s">
        <v>4646</v>
      </c>
      <c r="C5900" s="79" t="s">
        <v>32</v>
      </c>
      <c r="D5900" s="79">
        <v>0.12</v>
      </c>
    </row>
    <row r="5901" spans="1:4">
      <c r="A5901" s="90">
        <v>91109</v>
      </c>
      <c r="B5901" s="74" t="s">
        <v>4647</v>
      </c>
      <c r="C5901" s="79" t="s">
        <v>32</v>
      </c>
      <c r="D5901" s="79">
        <v>0.1</v>
      </c>
    </row>
    <row r="5902" spans="1:4">
      <c r="A5902" s="90">
        <v>91110</v>
      </c>
      <c r="B5902" s="74" t="s">
        <v>4648</v>
      </c>
      <c r="C5902" s="79" t="s">
        <v>32</v>
      </c>
      <c r="D5902" s="79">
        <v>0.12</v>
      </c>
    </row>
    <row r="5903" spans="1:4">
      <c r="A5903" s="90">
        <v>91111</v>
      </c>
      <c r="B5903" s="74" t="s">
        <v>4649</v>
      </c>
      <c r="C5903" s="79" t="s">
        <v>32</v>
      </c>
      <c r="D5903" s="79">
        <v>0.17</v>
      </c>
    </row>
    <row r="5904" spans="1:4">
      <c r="A5904" s="90">
        <v>91112</v>
      </c>
      <c r="B5904" s="74" t="s">
        <v>4650</v>
      </c>
      <c r="C5904" s="79" t="s">
        <v>32</v>
      </c>
      <c r="D5904" s="79">
        <v>0.09</v>
      </c>
    </row>
    <row r="5905" spans="1:4" ht="25.5">
      <c r="A5905" s="90">
        <v>91113</v>
      </c>
      <c r="B5905" s="74" t="s">
        <v>4651</v>
      </c>
      <c r="C5905" s="79" t="s">
        <v>32</v>
      </c>
      <c r="D5905" s="79">
        <v>0.19</v>
      </c>
    </row>
    <row r="5906" spans="1:4" ht="25.5">
      <c r="A5906" s="90">
        <v>91114</v>
      </c>
      <c r="B5906" s="74" t="s">
        <v>4652</v>
      </c>
      <c r="C5906" s="79" t="s">
        <v>32</v>
      </c>
      <c r="D5906" s="79">
        <v>0.36</v>
      </c>
    </row>
    <row r="5907" spans="1:4">
      <c r="A5907" s="90">
        <v>91115</v>
      </c>
      <c r="B5907" s="74" t="s">
        <v>4653</v>
      </c>
      <c r="C5907" s="79" t="s">
        <v>32</v>
      </c>
      <c r="D5907" s="79">
        <v>0.06</v>
      </c>
    </row>
    <row r="5908" spans="1:4" ht="25.5">
      <c r="A5908" s="90">
        <v>91116</v>
      </c>
      <c r="B5908" s="74" t="s">
        <v>4654</v>
      </c>
      <c r="C5908" s="79" t="s">
        <v>32</v>
      </c>
      <c r="D5908" s="79">
        <v>0.1</v>
      </c>
    </row>
    <row r="5909" spans="1:4" ht="25.5">
      <c r="A5909" s="90">
        <v>91117</v>
      </c>
      <c r="B5909" s="74" t="s">
        <v>4655</v>
      </c>
      <c r="C5909" s="79" t="s">
        <v>32</v>
      </c>
      <c r="D5909" s="79">
        <v>0.15</v>
      </c>
    </row>
    <row r="5910" spans="1:4" ht="25.5">
      <c r="A5910" s="90">
        <v>91118</v>
      </c>
      <c r="B5910" s="74" t="s">
        <v>4656</v>
      </c>
      <c r="C5910" s="79" t="s">
        <v>32</v>
      </c>
      <c r="D5910" s="79">
        <v>0.12</v>
      </c>
    </row>
    <row r="5911" spans="1:4" ht="25.5">
      <c r="A5911" s="90">
        <v>91119</v>
      </c>
      <c r="B5911" s="74" t="s">
        <v>4657</v>
      </c>
      <c r="C5911" s="79" t="s">
        <v>32</v>
      </c>
      <c r="D5911" s="79">
        <v>0.24</v>
      </c>
    </row>
    <row r="5912" spans="1:4" ht="25.5">
      <c r="A5912" s="90">
        <v>91120</v>
      </c>
      <c r="B5912" s="74" t="s">
        <v>4658</v>
      </c>
      <c r="C5912" s="79" t="s">
        <v>32</v>
      </c>
      <c r="D5912" s="79">
        <v>0.36</v>
      </c>
    </row>
    <row r="5913" spans="1:4" ht="25.5">
      <c r="A5913" s="90">
        <v>91121</v>
      </c>
      <c r="B5913" s="74" t="s">
        <v>4659</v>
      </c>
      <c r="C5913" s="79" t="s">
        <v>32</v>
      </c>
      <c r="D5913" s="79">
        <v>0.61</v>
      </c>
    </row>
    <row r="5914" spans="1:4" ht="25.5">
      <c r="A5914" s="90">
        <v>91122</v>
      </c>
      <c r="B5914" s="74" t="s">
        <v>4660</v>
      </c>
      <c r="C5914" s="79" t="s">
        <v>32</v>
      </c>
      <c r="D5914" s="79">
        <v>0.85</v>
      </c>
    </row>
    <row r="5915" spans="1:4" ht="25.5">
      <c r="A5915" s="90">
        <v>91123</v>
      </c>
      <c r="B5915" s="74" t="s">
        <v>4661</v>
      </c>
      <c r="C5915" s="79" t="s">
        <v>32</v>
      </c>
      <c r="D5915" s="79">
        <v>1.1000000000000001</v>
      </c>
    </row>
    <row r="5916" spans="1:4">
      <c r="A5916" s="90">
        <v>91124</v>
      </c>
      <c r="B5916" s="74" t="s">
        <v>4662</v>
      </c>
      <c r="C5916" s="79" t="s">
        <v>29</v>
      </c>
      <c r="D5916" s="79">
        <v>56.39</v>
      </c>
    </row>
    <row r="5917" spans="1:4">
      <c r="A5917" s="90">
        <v>91125</v>
      </c>
      <c r="B5917" s="74" t="s">
        <v>4663</v>
      </c>
      <c r="C5917" s="79" t="s">
        <v>33</v>
      </c>
      <c r="D5917" s="79">
        <v>0.06</v>
      </c>
    </row>
    <row r="5918" spans="1:4">
      <c r="A5918" s="90">
        <v>91128</v>
      </c>
      <c r="B5918" s="74" t="s">
        <v>4664</v>
      </c>
      <c r="C5918" s="79" t="s">
        <v>4632</v>
      </c>
      <c r="D5918" s="79">
        <v>0.14000000000000001</v>
      </c>
    </row>
    <row r="5919" spans="1:4">
      <c r="A5919" s="90">
        <v>91129</v>
      </c>
      <c r="B5919" s="74" t="s">
        <v>4665</v>
      </c>
      <c r="C5919" s="79" t="s">
        <v>4632</v>
      </c>
      <c r="D5919" s="79">
        <v>0.22</v>
      </c>
    </row>
    <row r="5920" spans="1:4">
      <c r="A5920" s="90">
        <v>91130</v>
      </c>
      <c r="B5920" s="74" t="s">
        <v>4666</v>
      </c>
      <c r="C5920" s="79" t="s">
        <v>4632</v>
      </c>
      <c r="D5920" s="79">
        <v>0.3</v>
      </c>
    </row>
    <row r="5921" spans="1:4">
      <c r="A5921" s="90">
        <v>91132</v>
      </c>
      <c r="B5921" s="74" t="s">
        <v>4667</v>
      </c>
      <c r="C5921" s="79" t="s">
        <v>4632</v>
      </c>
      <c r="D5921" s="79">
        <v>0.42</v>
      </c>
    </row>
    <row r="5922" spans="1:4">
      <c r="A5922" s="90">
        <v>91134</v>
      </c>
      <c r="B5922" s="74" t="s">
        <v>4668</v>
      </c>
      <c r="C5922" s="79" t="s">
        <v>3745</v>
      </c>
      <c r="D5922" s="79">
        <v>2.5299999999999998</v>
      </c>
    </row>
    <row r="5923" spans="1:4">
      <c r="A5923" s="90">
        <v>91135</v>
      </c>
      <c r="B5923" s="74" t="s">
        <v>4669</v>
      </c>
      <c r="C5923" s="79" t="s">
        <v>3745</v>
      </c>
      <c r="D5923" s="79">
        <v>4.51</v>
      </c>
    </row>
    <row r="5924" spans="1:4">
      <c r="A5924" s="90">
        <v>91136</v>
      </c>
      <c r="B5924" s="74" t="s">
        <v>4670</v>
      </c>
      <c r="C5924" s="79" t="s">
        <v>3745</v>
      </c>
      <c r="D5924" s="79">
        <v>6.49</v>
      </c>
    </row>
    <row r="5925" spans="1:4">
      <c r="A5925" s="90">
        <v>91137</v>
      </c>
      <c r="B5925" s="74" t="s">
        <v>4671</v>
      </c>
      <c r="C5925" s="79" t="s">
        <v>3745</v>
      </c>
      <c r="D5925" s="79">
        <v>8.49</v>
      </c>
    </row>
    <row r="5926" spans="1:4">
      <c r="A5926" s="90">
        <v>91138</v>
      </c>
      <c r="B5926" s="74" t="s">
        <v>4672</v>
      </c>
      <c r="C5926" s="79" t="s">
        <v>4673</v>
      </c>
      <c r="D5926" s="79">
        <v>84.92</v>
      </c>
    </row>
    <row r="5927" spans="1:4">
      <c r="A5927" s="90">
        <v>91139</v>
      </c>
      <c r="B5927" s="74" t="s">
        <v>4674</v>
      </c>
      <c r="C5927" s="79" t="s">
        <v>4673</v>
      </c>
      <c r="D5927" s="79">
        <v>45.26</v>
      </c>
    </row>
    <row r="5928" spans="1:4">
      <c r="A5928" s="90">
        <v>91140</v>
      </c>
      <c r="B5928" s="74" t="s">
        <v>4675</v>
      </c>
      <c r="C5928" s="79" t="s">
        <v>4673</v>
      </c>
      <c r="D5928" s="79">
        <v>19.809999999999999</v>
      </c>
    </row>
    <row r="5929" spans="1:4">
      <c r="A5929" s="90">
        <v>91141</v>
      </c>
      <c r="B5929" s="74" t="s">
        <v>4676</v>
      </c>
      <c r="C5929" s="79" t="s">
        <v>4673</v>
      </c>
      <c r="D5929" s="79">
        <v>130.19999999999999</v>
      </c>
    </row>
    <row r="5930" spans="1:4">
      <c r="A5930" s="90">
        <v>91142</v>
      </c>
      <c r="B5930" s="74" t="s">
        <v>4677</v>
      </c>
      <c r="C5930" s="79" t="s">
        <v>4673</v>
      </c>
      <c r="D5930" s="79">
        <v>84.92</v>
      </c>
    </row>
    <row r="5931" spans="1:4">
      <c r="A5931" s="90">
        <v>91143</v>
      </c>
      <c r="B5931" s="74" t="s">
        <v>4678</v>
      </c>
      <c r="C5931" s="79" t="s">
        <v>4673</v>
      </c>
      <c r="D5931" s="79">
        <v>19.809999999999999</v>
      </c>
    </row>
    <row r="5932" spans="1:4">
      <c r="A5932" s="90">
        <v>91144</v>
      </c>
      <c r="B5932" s="74" t="s">
        <v>4679</v>
      </c>
      <c r="C5932" s="79" t="s">
        <v>4673</v>
      </c>
      <c r="D5932" s="79">
        <v>175.48</v>
      </c>
    </row>
    <row r="5933" spans="1:4">
      <c r="A5933" s="90">
        <v>91145</v>
      </c>
      <c r="B5933" s="74" t="s">
        <v>4680</v>
      </c>
      <c r="C5933" s="79" t="s">
        <v>4673</v>
      </c>
      <c r="D5933" s="79">
        <v>130.19999999999999</v>
      </c>
    </row>
    <row r="5934" spans="1:4">
      <c r="A5934" s="90">
        <v>91146</v>
      </c>
      <c r="B5934" s="74" t="s">
        <v>4681</v>
      </c>
      <c r="C5934" s="79" t="s">
        <v>4673</v>
      </c>
      <c r="D5934" s="79">
        <v>25.43</v>
      </c>
    </row>
    <row r="5935" spans="1:4">
      <c r="A5935" s="90">
        <v>91147</v>
      </c>
      <c r="B5935" s="74" t="s">
        <v>4682</v>
      </c>
      <c r="C5935" s="79" t="s">
        <v>4673</v>
      </c>
      <c r="D5935" s="79">
        <v>240.58</v>
      </c>
    </row>
    <row r="5936" spans="1:4">
      <c r="A5936" s="90">
        <v>91148</v>
      </c>
      <c r="B5936" s="74" t="s">
        <v>4683</v>
      </c>
      <c r="C5936" s="79" t="s">
        <v>4673</v>
      </c>
      <c r="D5936" s="79">
        <v>155.65</v>
      </c>
    </row>
    <row r="5937" spans="1:4" ht="25.5">
      <c r="A5937" s="90">
        <v>91149</v>
      </c>
      <c r="B5937" s="74" t="s">
        <v>4684</v>
      </c>
      <c r="C5937" s="79" t="s">
        <v>4673</v>
      </c>
      <c r="D5937" s="79">
        <v>39.64</v>
      </c>
    </row>
    <row r="5938" spans="1:4">
      <c r="A5938" s="90">
        <v>92121</v>
      </c>
      <c r="B5938" s="74" t="s">
        <v>4685</v>
      </c>
      <c r="C5938" s="79" t="s">
        <v>29</v>
      </c>
      <c r="D5938" s="79">
        <v>19.05</v>
      </c>
    </row>
    <row r="5939" spans="1:4">
      <c r="A5939" s="90">
        <v>92122</v>
      </c>
      <c r="B5939" s="74" t="s">
        <v>4686</v>
      </c>
      <c r="C5939" s="79" t="s">
        <v>29</v>
      </c>
      <c r="D5939" s="79">
        <v>31.82</v>
      </c>
    </row>
    <row r="5940" spans="1:4">
      <c r="A5940" s="90">
        <v>92123</v>
      </c>
      <c r="B5940" s="74" t="s">
        <v>4687</v>
      </c>
      <c r="C5940" s="79" t="s">
        <v>29</v>
      </c>
      <c r="D5940" s="79">
        <v>31.68</v>
      </c>
    </row>
    <row r="5941" spans="1:4">
      <c r="A5941" s="90">
        <v>94926</v>
      </c>
      <c r="B5941" s="74" t="s">
        <v>4688</v>
      </c>
      <c r="C5941" s="79" t="s">
        <v>28</v>
      </c>
      <c r="D5941" s="79">
        <v>0.96</v>
      </c>
    </row>
    <row r="5942" spans="1:4">
      <c r="A5942" s="90">
        <v>94927</v>
      </c>
      <c r="B5942" s="74" t="s">
        <v>4689</v>
      </c>
      <c r="C5942" s="79" t="s">
        <v>28</v>
      </c>
      <c r="D5942" s="79">
        <v>0.49</v>
      </c>
    </row>
    <row r="5943" spans="1:4" ht="25.5">
      <c r="A5943" s="90">
        <v>94928</v>
      </c>
      <c r="B5943" s="74" t="s">
        <v>4690</v>
      </c>
      <c r="C5943" s="79" t="s">
        <v>243</v>
      </c>
      <c r="D5943" s="79">
        <v>1.51</v>
      </c>
    </row>
    <row r="5944" spans="1:4" ht="25.5">
      <c r="A5944" s="90">
        <v>94929</v>
      </c>
      <c r="B5944" s="74" t="s">
        <v>4691</v>
      </c>
      <c r="C5944" s="79" t="s">
        <v>243</v>
      </c>
      <c r="D5944" s="79">
        <v>2.67</v>
      </c>
    </row>
    <row r="5945" spans="1:4" ht="25.5">
      <c r="A5945" s="90">
        <v>94930</v>
      </c>
      <c r="B5945" s="74" t="s">
        <v>4692</v>
      </c>
      <c r="C5945" s="79" t="s">
        <v>243</v>
      </c>
      <c r="D5945" s="79">
        <v>0.78</v>
      </c>
    </row>
    <row r="5946" spans="1:4" ht="25.5">
      <c r="A5946" s="90">
        <v>94931</v>
      </c>
      <c r="B5946" s="74" t="s">
        <v>4693</v>
      </c>
      <c r="C5946" s="79" t="s">
        <v>243</v>
      </c>
      <c r="D5946" s="79">
        <v>1.38</v>
      </c>
    </row>
    <row r="5947" spans="1:4" ht="25.5">
      <c r="A5947" s="90">
        <v>94932</v>
      </c>
      <c r="B5947" s="74" t="s">
        <v>4694</v>
      </c>
      <c r="C5947" s="79" t="s">
        <v>243</v>
      </c>
      <c r="D5947" s="79">
        <v>2.83</v>
      </c>
    </row>
    <row r="5948" spans="1:4" ht="25.5">
      <c r="A5948" s="90">
        <v>94934</v>
      </c>
      <c r="B5948" s="74" t="s">
        <v>4695</v>
      </c>
      <c r="C5948" s="79" t="s">
        <v>243</v>
      </c>
      <c r="D5948" s="79">
        <v>0.98</v>
      </c>
    </row>
    <row r="5949" spans="1:4" ht="25.5">
      <c r="A5949" s="90">
        <v>94935</v>
      </c>
      <c r="B5949" s="74" t="s">
        <v>4696</v>
      </c>
      <c r="C5949" s="79" t="s">
        <v>243</v>
      </c>
      <c r="D5949" s="79">
        <v>1.53</v>
      </c>
    </row>
    <row r="5950" spans="1:4" ht="25.5">
      <c r="A5950" s="90">
        <v>94936</v>
      </c>
      <c r="B5950" s="74" t="s">
        <v>4697</v>
      </c>
      <c r="C5950" s="79" t="s">
        <v>243</v>
      </c>
      <c r="D5950" s="79">
        <v>2.46</v>
      </c>
    </row>
    <row r="5951" spans="1:4" ht="25.5">
      <c r="A5951" s="90">
        <v>94937</v>
      </c>
      <c r="B5951" s="74" t="s">
        <v>4698</v>
      </c>
      <c r="C5951" s="79" t="s">
        <v>243</v>
      </c>
      <c r="D5951" s="79">
        <v>3.62</v>
      </c>
    </row>
    <row r="5952" spans="1:4" ht="25.5">
      <c r="A5952" s="90">
        <v>94938</v>
      </c>
      <c r="B5952" s="74" t="s">
        <v>4699</v>
      </c>
      <c r="C5952" s="79" t="s">
        <v>243</v>
      </c>
      <c r="D5952" s="79">
        <v>4.78</v>
      </c>
    </row>
    <row r="5953" spans="1:4">
      <c r="A5953" s="90">
        <v>94939</v>
      </c>
      <c r="B5953" s="74" t="s">
        <v>4700</v>
      </c>
      <c r="C5953" s="79" t="s">
        <v>28</v>
      </c>
      <c r="D5953" s="79">
        <v>1.49</v>
      </c>
    </row>
    <row r="5954" spans="1:4">
      <c r="A5954" s="90">
        <v>94940</v>
      </c>
      <c r="B5954" s="74" t="s">
        <v>4701</v>
      </c>
      <c r="C5954" s="79" t="s">
        <v>28</v>
      </c>
      <c r="D5954" s="79">
        <v>0.77</v>
      </c>
    </row>
    <row r="5955" spans="1:4">
      <c r="A5955" s="90">
        <v>94941</v>
      </c>
      <c r="B5955" s="74" t="s">
        <v>4702</v>
      </c>
      <c r="C5955" s="79" t="s">
        <v>33</v>
      </c>
      <c r="D5955" s="79">
        <v>0.05</v>
      </c>
    </row>
    <row r="5956" spans="1:4">
      <c r="A5956" s="90">
        <v>94942</v>
      </c>
      <c r="B5956" s="74" t="s">
        <v>4703</v>
      </c>
      <c r="C5956" s="79" t="s">
        <v>28</v>
      </c>
      <c r="D5956" s="79">
        <v>0.6</v>
      </c>
    </row>
    <row r="5957" spans="1:4">
      <c r="A5957" s="90">
        <v>94943</v>
      </c>
      <c r="B5957" s="74" t="s">
        <v>4704</v>
      </c>
      <c r="C5957" s="79" t="s">
        <v>28</v>
      </c>
      <c r="D5957" s="79">
        <v>0.32</v>
      </c>
    </row>
    <row r="5958" spans="1:4" ht="25.5">
      <c r="A5958" s="90">
        <v>94944</v>
      </c>
      <c r="B5958" s="74" t="s">
        <v>4705</v>
      </c>
      <c r="C5958" s="79" t="s">
        <v>28</v>
      </c>
      <c r="D5958" s="79">
        <v>0.83</v>
      </c>
    </row>
    <row r="5959" spans="1:4" ht="25.5">
      <c r="A5959" s="90">
        <v>94945</v>
      </c>
      <c r="B5959" s="74" t="s">
        <v>4706</v>
      </c>
      <c r="C5959" s="79" t="s">
        <v>28</v>
      </c>
      <c r="D5959" s="79">
        <v>0.23</v>
      </c>
    </row>
    <row r="5960" spans="1:4">
      <c r="A5960" s="90">
        <v>94946</v>
      </c>
      <c r="B5960" s="74" t="s">
        <v>4707</v>
      </c>
      <c r="C5960" s="79" t="s">
        <v>243</v>
      </c>
      <c r="D5960" s="79">
        <v>0.85</v>
      </c>
    </row>
    <row r="5961" spans="1:4">
      <c r="A5961" s="90">
        <v>94947</v>
      </c>
      <c r="B5961" s="74" t="s">
        <v>4708</v>
      </c>
      <c r="C5961" s="79" t="s">
        <v>243</v>
      </c>
      <c r="D5961" s="79">
        <v>0.63</v>
      </c>
    </row>
    <row r="5962" spans="1:4">
      <c r="A5962" s="90">
        <v>94948</v>
      </c>
      <c r="B5962" s="74" t="s">
        <v>4709</v>
      </c>
      <c r="C5962" s="79" t="s">
        <v>243</v>
      </c>
      <c r="D5962" s="79">
        <v>0.45</v>
      </c>
    </row>
    <row r="5963" spans="1:4">
      <c r="A5963" s="90">
        <v>94949</v>
      </c>
      <c r="B5963" s="74" t="s">
        <v>4710</v>
      </c>
      <c r="C5963" s="79" t="s">
        <v>243</v>
      </c>
      <c r="D5963" s="79">
        <v>0.68</v>
      </c>
    </row>
    <row r="5964" spans="1:4">
      <c r="A5964" s="90">
        <v>94950</v>
      </c>
      <c r="B5964" s="74" t="s">
        <v>4711</v>
      </c>
      <c r="C5964" s="79" t="s">
        <v>243</v>
      </c>
      <c r="D5964" s="79">
        <v>0.97</v>
      </c>
    </row>
    <row r="5965" spans="1:4" ht="25.5">
      <c r="A5965" s="90">
        <v>94951</v>
      </c>
      <c r="B5965" s="74" t="s">
        <v>4712</v>
      </c>
      <c r="C5965" s="79" t="s">
        <v>243</v>
      </c>
      <c r="D5965" s="79">
        <v>1.26</v>
      </c>
    </row>
    <row r="5966" spans="1:4" ht="25.5">
      <c r="A5966" s="90">
        <v>94952</v>
      </c>
      <c r="B5966" s="74" t="s">
        <v>4713</v>
      </c>
      <c r="C5966" s="79" t="s">
        <v>243</v>
      </c>
      <c r="D5966" s="79">
        <v>0.3</v>
      </c>
    </row>
    <row r="5967" spans="1:4">
      <c r="A5967" s="90">
        <v>94953</v>
      </c>
      <c r="B5967" s="74" t="s">
        <v>4714</v>
      </c>
      <c r="C5967" s="79" t="s">
        <v>28</v>
      </c>
      <c r="D5967" s="79">
        <v>3.85</v>
      </c>
    </row>
    <row r="5968" spans="1:4">
      <c r="A5968" s="90">
        <v>94954</v>
      </c>
      <c r="B5968" s="74" t="s">
        <v>4715</v>
      </c>
      <c r="C5968" s="79" t="s">
        <v>28</v>
      </c>
      <c r="D5968" s="79">
        <v>0.62</v>
      </c>
    </row>
    <row r="5969" spans="1:4">
      <c r="A5969" s="90">
        <v>94955</v>
      </c>
      <c r="B5969" s="74" t="s">
        <v>4716</v>
      </c>
      <c r="C5969" s="79" t="s">
        <v>28</v>
      </c>
      <c r="D5969" s="79">
        <v>0.93</v>
      </c>
    </row>
    <row r="5970" spans="1:4">
      <c r="A5970" s="90">
        <v>94956</v>
      </c>
      <c r="B5970" s="74" t="s">
        <v>4717</v>
      </c>
      <c r="C5970" s="79" t="s">
        <v>28</v>
      </c>
      <c r="D5970" s="79">
        <v>1.32</v>
      </c>
    </row>
    <row r="5971" spans="1:4">
      <c r="A5971" s="90">
        <v>94957</v>
      </c>
      <c r="B5971" s="74" t="s">
        <v>4718</v>
      </c>
      <c r="C5971" s="79" t="s">
        <v>28</v>
      </c>
      <c r="D5971" s="79">
        <v>1.71</v>
      </c>
    </row>
    <row r="5972" spans="1:4">
      <c r="A5972" s="90">
        <v>94958</v>
      </c>
      <c r="B5972" s="74" t="s">
        <v>4719</v>
      </c>
      <c r="C5972" s="79" t="s">
        <v>28</v>
      </c>
      <c r="D5972" s="79">
        <v>0.54</v>
      </c>
    </row>
    <row r="5973" spans="1:4">
      <c r="A5973" s="90">
        <v>94959</v>
      </c>
      <c r="B5973" s="74" t="s">
        <v>4720</v>
      </c>
      <c r="C5973" s="79" t="s">
        <v>32</v>
      </c>
      <c r="D5973" s="79">
        <v>1.06</v>
      </c>
    </row>
    <row r="5974" spans="1:4">
      <c r="A5974" s="90">
        <v>94960</v>
      </c>
      <c r="B5974" s="74" t="s">
        <v>4721</v>
      </c>
      <c r="C5974" s="79" t="s">
        <v>32</v>
      </c>
      <c r="D5974" s="79">
        <v>0.87</v>
      </c>
    </row>
    <row r="5975" spans="1:4">
      <c r="A5975" s="90">
        <v>94961</v>
      </c>
      <c r="B5975" s="74" t="s">
        <v>4722</v>
      </c>
      <c r="C5975" s="79" t="s">
        <v>32</v>
      </c>
      <c r="D5975" s="79">
        <v>0.39</v>
      </c>
    </row>
    <row r="5976" spans="1:4">
      <c r="A5976" s="159" t="s">
        <v>525</v>
      </c>
      <c r="B5976" s="74" t="s">
        <v>4723</v>
      </c>
      <c r="C5976" s="79" t="s">
        <v>28</v>
      </c>
      <c r="D5976" s="79">
        <v>1.36</v>
      </c>
    </row>
    <row r="5977" spans="1:4">
      <c r="A5977" s="159" t="s">
        <v>526</v>
      </c>
      <c r="B5977" s="74" t="s">
        <v>4724</v>
      </c>
      <c r="C5977" s="79" t="s">
        <v>28</v>
      </c>
      <c r="D5977" s="79">
        <v>7.05</v>
      </c>
    </row>
    <row r="5978" spans="1:4">
      <c r="A5978" s="159" t="s">
        <v>527</v>
      </c>
      <c r="B5978" s="74" t="s">
        <v>4725</v>
      </c>
      <c r="C5978" s="79" t="s">
        <v>28</v>
      </c>
      <c r="D5978" s="79">
        <v>5.19</v>
      </c>
    </row>
    <row r="5979" spans="1:4">
      <c r="A5979" s="159" t="s">
        <v>528</v>
      </c>
      <c r="B5979" s="74" t="s">
        <v>4726</v>
      </c>
      <c r="C5979" s="79" t="s">
        <v>28</v>
      </c>
      <c r="D5979" s="79">
        <v>10.119999999999999</v>
      </c>
    </row>
    <row r="5980" spans="1:4">
      <c r="A5980" s="159" t="s">
        <v>529</v>
      </c>
      <c r="B5980" s="74" t="s">
        <v>4727</v>
      </c>
      <c r="C5980" s="79" t="s">
        <v>28</v>
      </c>
      <c r="D5980" s="79">
        <v>20.32</v>
      </c>
    </row>
    <row r="5981" spans="1:4">
      <c r="A5981" s="159" t="s">
        <v>530</v>
      </c>
      <c r="B5981" s="74" t="s">
        <v>4728</v>
      </c>
      <c r="C5981" s="79" t="s">
        <v>28</v>
      </c>
      <c r="D5981" s="79">
        <v>17.62</v>
      </c>
    </row>
    <row r="5982" spans="1:4">
      <c r="A5982" s="159" t="s">
        <v>531</v>
      </c>
      <c r="B5982" s="74" t="s">
        <v>4729</v>
      </c>
      <c r="C5982" s="79" t="s">
        <v>28</v>
      </c>
      <c r="D5982" s="79">
        <v>11.61</v>
      </c>
    </row>
    <row r="5983" spans="1:4">
      <c r="A5983" s="159" t="s">
        <v>532</v>
      </c>
      <c r="B5983" s="74" t="s">
        <v>4730</v>
      </c>
      <c r="C5983" s="79" t="s">
        <v>28</v>
      </c>
      <c r="D5983" s="79">
        <v>3.31</v>
      </c>
    </row>
    <row r="5984" spans="1:4">
      <c r="A5984" s="159" t="s">
        <v>533</v>
      </c>
      <c r="B5984" s="74" t="s">
        <v>4731</v>
      </c>
      <c r="C5984" s="79" t="s">
        <v>243</v>
      </c>
      <c r="D5984" s="79">
        <v>22.56</v>
      </c>
    </row>
    <row r="5985" spans="1:4">
      <c r="A5985" s="90">
        <v>84117</v>
      </c>
      <c r="B5985" s="74" t="s">
        <v>4732</v>
      </c>
      <c r="C5985" s="79" t="s">
        <v>28</v>
      </c>
      <c r="D5985" s="79">
        <v>17.04</v>
      </c>
    </row>
    <row r="5986" spans="1:4">
      <c r="A5986" s="90">
        <v>84120</v>
      </c>
      <c r="B5986" s="74" t="s">
        <v>4733</v>
      </c>
      <c r="C5986" s="79" t="s">
        <v>28</v>
      </c>
      <c r="D5986" s="79">
        <v>11.25</v>
      </c>
    </row>
    <row r="5987" spans="1:4">
      <c r="A5987" s="90">
        <v>84123</v>
      </c>
      <c r="B5987" s="74" t="s">
        <v>4734</v>
      </c>
      <c r="C5987" s="79" t="s">
        <v>28</v>
      </c>
      <c r="D5987" s="79">
        <v>5.04</v>
      </c>
    </row>
    <row r="5988" spans="1:4">
      <c r="A5988" s="90">
        <v>84125</v>
      </c>
      <c r="B5988" s="74" t="s">
        <v>4735</v>
      </c>
      <c r="C5988" s="79" t="s">
        <v>28</v>
      </c>
      <c r="D5988" s="79">
        <v>6.94</v>
      </c>
    </row>
    <row r="5989" spans="1:4">
      <c r="A5989" s="159" t="s">
        <v>534</v>
      </c>
      <c r="B5989" s="74" t="s">
        <v>4736</v>
      </c>
      <c r="C5989" s="79" t="s">
        <v>32</v>
      </c>
      <c r="D5989" s="79">
        <v>40.67</v>
      </c>
    </row>
    <row r="5990" spans="1:4">
      <c r="A5990" s="159" t="s">
        <v>535</v>
      </c>
      <c r="B5990" s="74" t="s">
        <v>4737</v>
      </c>
      <c r="C5990" s="79" t="s">
        <v>32</v>
      </c>
      <c r="D5990" s="79">
        <v>70.13</v>
      </c>
    </row>
    <row r="5991" spans="1:4">
      <c r="A5991" s="90">
        <v>84127</v>
      </c>
      <c r="B5991" s="74" t="s">
        <v>4738</v>
      </c>
      <c r="C5991" s="79" t="s">
        <v>32</v>
      </c>
      <c r="D5991" s="79">
        <v>305.72000000000003</v>
      </c>
    </row>
    <row r="5992" spans="1:4">
      <c r="A5992" s="90">
        <v>40841</v>
      </c>
      <c r="B5992" s="74" t="s">
        <v>4739</v>
      </c>
      <c r="C5992" s="79" t="s">
        <v>243</v>
      </c>
      <c r="D5992" s="79">
        <v>100.41</v>
      </c>
    </row>
    <row r="5993" spans="1:4" ht="25.5">
      <c r="A5993" s="90">
        <v>71516</v>
      </c>
      <c r="B5993" s="74" t="s">
        <v>4740</v>
      </c>
      <c r="C5993" s="79" t="s">
        <v>243</v>
      </c>
      <c r="D5993" s="79">
        <v>440</v>
      </c>
    </row>
    <row r="5994" spans="1:4">
      <c r="A5994" s="90">
        <v>73361</v>
      </c>
      <c r="B5994" s="74" t="s">
        <v>4741</v>
      </c>
      <c r="C5994" s="79" t="s">
        <v>29</v>
      </c>
      <c r="D5994" s="79">
        <v>329.54</v>
      </c>
    </row>
    <row r="5995" spans="1:4" ht="25.5">
      <c r="A5995" s="90">
        <v>73714</v>
      </c>
      <c r="B5995" s="74" t="s">
        <v>4742</v>
      </c>
      <c r="C5995" s="79" t="s">
        <v>243</v>
      </c>
      <c r="D5995" s="161">
        <v>1168.6500000000001</v>
      </c>
    </row>
    <row r="5996" spans="1:4">
      <c r="A5996" s="90">
        <v>86957</v>
      </c>
      <c r="B5996" s="74" t="s">
        <v>4743</v>
      </c>
      <c r="C5996" s="79" t="s">
        <v>243</v>
      </c>
      <c r="D5996" s="79">
        <v>19.2</v>
      </c>
    </row>
    <row r="5997" spans="1:4">
      <c r="A5997" s="90">
        <v>86958</v>
      </c>
      <c r="B5997" s="74" t="s">
        <v>4744</v>
      </c>
      <c r="C5997" s="79" t="s">
        <v>243</v>
      </c>
      <c r="D5997" s="79">
        <v>15.83</v>
      </c>
    </row>
    <row r="5998" spans="1:4" ht="25.5">
      <c r="A5998" s="90">
        <v>97010</v>
      </c>
      <c r="B5998" s="74" t="s">
        <v>23732</v>
      </c>
      <c r="C5998" s="79" t="s">
        <v>32</v>
      </c>
      <c r="D5998" s="79">
        <v>49.55</v>
      </c>
    </row>
    <row r="5999" spans="1:4" ht="25.5">
      <c r="A5999" s="90">
        <v>97011</v>
      </c>
      <c r="B5999" s="74" t="s">
        <v>23733</v>
      </c>
      <c r="C5999" s="79" t="s">
        <v>32</v>
      </c>
      <c r="D5999" s="79">
        <v>37.6</v>
      </c>
    </row>
    <row r="6000" spans="1:4" ht="25.5">
      <c r="A6000" s="90">
        <v>97012</v>
      </c>
      <c r="B6000" s="74" t="s">
        <v>23734</v>
      </c>
      <c r="C6000" s="79" t="s">
        <v>32</v>
      </c>
      <c r="D6000" s="79">
        <v>31.63</v>
      </c>
    </row>
    <row r="6001" spans="1:4" ht="25.5">
      <c r="A6001" s="90">
        <v>97013</v>
      </c>
      <c r="B6001" s="74" t="s">
        <v>23735</v>
      </c>
      <c r="C6001" s="79" t="s">
        <v>32</v>
      </c>
      <c r="D6001" s="79">
        <v>52.63</v>
      </c>
    </row>
    <row r="6002" spans="1:4" ht="25.5">
      <c r="A6002" s="90">
        <v>97014</v>
      </c>
      <c r="B6002" s="74" t="s">
        <v>23736</v>
      </c>
      <c r="C6002" s="79" t="s">
        <v>32</v>
      </c>
      <c r="D6002" s="79">
        <v>39.840000000000003</v>
      </c>
    </row>
    <row r="6003" spans="1:4" ht="25.5">
      <c r="A6003" s="90">
        <v>97015</v>
      </c>
      <c r="B6003" s="74" t="s">
        <v>23737</v>
      </c>
      <c r="C6003" s="79" t="s">
        <v>32</v>
      </c>
      <c r="D6003" s="79">
        <v>33.33</v>
      </c>
    </row>
    <row r="6004" spans="1:4" ht="25.5">
      <c r="A6004" s="90">
        <v>97016</v>
      </c>
      <c r="B6004" s="74" t="s">
        <v>23738</v>
      </c>
      <c r="C6004" s="79" t="s">
        <v>32</v>
      </c>
      <c r="D6004" s="79">
        <v>44.2</v>
      </c>
    </row>
    <row r="6005" spans="1:4" ht="25.5">
      <c r="A6005" s="90">
        <v>97017</v>
      </c>
      <c r="B6005" s="74" t="s">
        <v>23739</v>
      </c>
      <c r="C6005" s="79" t="s">
        <v>32</v>
      </c>
      <c r="D6005" s="79">
        <v>32.869999999999997</v>
      </c>
    </row>
    <row r="6006" spans="1:4" ht="25.5">
      <c r="A6006" s="90">
        <v>97018</v>
      </c>
      <c r="B6006" s="74" t="s">
        <v>23740</v>
      </c>
      <c r="C6006" s="79" t="s">
        <v>32</v>
      </c>
      <c r="D6006" s="79">
        <v>26.96</v>
      </c>
    </row>
    <row r="6007" spans="1:4" ht="38.25">
      <c r="A6007" s="90">
        <v>97031</v>
      </c>
      <c r="B6007" s="74" t="s">
        <v>23741</v>
      </c>
      <c r="C6007" s="79" t="s">
        <v>32</v>
      </c>
      <c r="D6007" s="79">
        <v>68.22</v>
      </c>
    </row>
    <row r="6008" spans="1:4" ht="38.25">
      <c r="A6008" s="90">
        <v>97032</v>
      </c>
      <c r="B6008" s="74" t="s">
        <v>23742</v>
      </c>
      <c r="C6008" s="79" t="s">
        <v>32</v>
      </c>
      <c r="D6008" s="79">
        <v>41.44</v>
      </c>
    </row>
    <row r="6009" spans="1:4" ht="38.25">
      <c r="A6009" s="90">
        <v>97033</v>
      </c>
      <c r="B6009" s="74" t="s">
        <v>23743</v>
      </c>
      <c r="C6009" s="79" t="s">
        <v>32</v>
      </c>
      <c r="D6009" s="79">
        <v>75.489999999999995</v>
      </c>
    </row>
    <row r="6010" spans="1:4" ht="38.25">
      <c r="A6010" s="90">
        <v>97034</v>
      </c>
      <c r="B6010" s="74" t="s">
        <v>23744</v>
      </c>
      <c r="C6010" s="79" t="s">
        <v>32</v>
      </c>
      <c r="D6010" s="79">
        <v>44.45</v>
      </c>
    </row>
    <row r="6011" spans="1:4">
      <c r="A6011" s="90">
        <v>97039</v>
      </c>
      <c r="B6011" s="74" t="s">
        <v>23745</v>
      </c>
      <c r="C6011" s="79" t="s">
        <v>28</v>
      </c>
      <c r="D6011" s="79">
        <v>25.07</v>
      </c>
    </row>
    <row r="6012" spans="1:4">
      <c r="A6012" s="90">
        <v>97040</v>
      </c>
      <c r="B6012" s="74" t="s">
        <v>23746</v>
      </c>
      <c r="C6012" s="79" t="s">
        <v>28</v>
      </c>
      <c r="D6012" s="79">
        <v>9.68</v>
      </c>
    </row>
    <row r="6013" spans="1:4">
      <c r="A6013" s="90">
        <v>97041</v>
      </c>
      <c r="B6013" s="74" t="s">
        <v>23747</v>
      </c>
      <c r="C6013" s="79" t="s">
        <v>28</v>
      </c>
      <c r="D6013" s="79">
        <v>154.87</v>
      </c>
    </row>
    <row r="6014" spans="1:4">
      <c r="A6014" s="90">
        <v>97046</v>
      </c>
      <c r="B6014" s="74" t="s">
        <v>23748</v>
      </c>
      <c r="C6014" s="79" t="s">
        <v>28</v>
      </c>
      <c r="D6014" s="79">
        <v>0.23</v>
      </c>
    </row>
    <row r="6015" spans="1:4">
      <c r="A6015" s="90">
        <v>97047</v>
      </c>
      <c r="B6015" s="74" t="s">
        <v>23749</v>
      </c>
      <c r="C6015" s="79" t="s">
        <v>28</v>
      </c>
      <c r="D6015" s="79">
        <v>0.09</v>
      </c>
    </row>
    <row r="6016" spans="1:4">
      <c r="A6016" s="90">
        <v>97048</v>
      </c>
      <c r="B6016" s="74" t="s">
        <v>23750</v>
      </c>
      <c r="C6016" s="79" t="s">
        <v>28</v>
      </c>
      <c r="D6016" s="79">
        <v>0.06</v>
      </c>
    </row>
    <row r="6017" spans="1:4">
      <c r="A6017" s="90">
        <v>97051</v>
      </c>
      <c r="B6017" s="74" t="s">
        <v>23751</v>
      </c>
      <c r="C6017" s="79" t="s">
        <v>32</v>
      </c>
      <c r="D6017" s="79">
        <v>0.45</v>
      </c>
    </row>
    <row r="6018" spans="1:4">
      <c r="A6018" s="90">
        <v>97053</v>
      </c>
      <c r="B6018" s="74" t="s">
        <v>23752</v>
      </c>
      <c r="C6018" s="79" t="s">
        <v>32</v>
      </c>
      <c r="D6018" s="79">
        <v>20.78</v>
      </c>
    </row>
    <row r="6019" spans="1:4">
      <c r="A6019" s="90">
        <v>97062</v>
      </c>
      <c r="B6019" s="74" t="s">
        <v>23753</v>
      </c>
      <c r="C6019" s="79" t="s">
        <v>28</v>
      </c>
      <c r="D6019" s="79">
        <v>4.68</v>
      </c>
    </row>
    <row r="6020" spans="1:4" ht="25.5">
      <c r="A6020" s="90">
        <v>97063</v>
      </c>
      <c r="B6020" s="74" t="s">
        <v>23754</v>
      </c>
      <c r="C6020" s="79" t="s">
        <v>28</v>
      </c>
      <c r="D6020" s="79">
        <v>8.14</v>
      </c>
    </row>
    <row r="6021" spans="1:4">
      <c r="A6021" s="90">
        <v>97064</v>
      </c>
      <c r="B6021" s="74" t="s">
        <v>23755</v>
      </c>
      <c r="C6021" s="79" t="s">
        <v>32</v>
      </c>
      <c r="D6021" s="79">
        <v>15.23</v>
      </c>
    </row>
    <row r="6022" spans="1:4">
      <c r="A6022" s="90">
        <v>97065</v>
      </c>
      <c r="B6022" s="74" t="s">
        <v>23756</v>
      </c>
      <c r="C6022" s="79" t="s">
        <v>29</v>
      </c>
      <c r="D6022" s="79">
        <v>5.48</v>
      </c>
    </row>
    <row r="6023" spans="1:4">
      <c r="A6023" s="90">
        <v>97066</v>
      </c>
      <c r="B6023" s="74" t="s">
        <v>23757</v>
      </c>
      <c r="C6023" s="79" t="s">
        <v>28</v>
      </c>
      <c r="D6023" s="79">
        <v>47.86</v>
      </c>
    </row>
    <row r="6024" spans="1:4" ht="25.5">
      <c r="A6024" s="90">
        <v>97067</v>
      </c>
      <c r="B6024" s="74" t="s">
        <v>23758</v>
      </c>
      <c r="C6024" s="79" t="s">
        <v>32</v>
      </c>
      <c r="D6024" s="79">
        <v>587.72</v>
      </c>
    </row>
    <row r="6025" spans="1:4">
      <c r="A6025" s="159" t="s">
        <v>536</v>
      </c>
      <c r="B6025" s="74" t="s">
        <v>4745</v>
      </c>
      <c r="C6025" s="79" t="s">
        <v>243</v>
      </c>
      <c r="D6025" s="79">
        <v>83.41</v>
      </c>
    </row>
    <row r="6026" spans="1:4">
      <c r="A6026" s="90">
        <v>73672</v>
      </c>
      <c r="B6026" s="74" t="s">
        <v>4746</v>
      </c>
      <c r="C6026" s="79" t="s">
        <v>28</v>
      </c>
      <c r="D6026" s="79">
        <v>0.34</v>
      </c>
    </row>
    <row r="6027" spans="1:4">
      <c r="A6027" s="159" t="s">
        <v>537</v>
      </c>
      <c r="B6027" s="74" t="s">
        <v>4747</v>
      </c>
      <c r="C6027" s="79" t="s">
        <v>28</v>
      </c>
      <c r="D6027" s="79">
        <v>0.46</v>
      </c>
    </row>
    <row r="6028" spans="1:4">
      <c r="A6028" s="159" t="s">
        <v>538</v>
      </c>
      <c r="B6028" s="74" t="s">
        <v>4748</v>
      </c>
      <c r="C6028" s="79" t="s">
        <v>28</v>
      </c>
      <c r="D6028" s="79">
        <v>0.11</v>
      </c>
    </row>
    <row r="6029" spans="1:4">
      <c r="A6029" s="159" t="s">
        <v>539</v>
      </c>
      <c r="B6029" s="74" t="s">
        <v>4749</v>
      </c>
      <c r="C6029" s="79" t="s">
        <v>28</v>
      </c>
      <c r="D6029" s="79">
        <v>1.06</v>
      </c>
    </row>
    <row r="6030" spans="1:4">
      <c r="A6030" s="90">
        <v>85331</v>
      </c>
      <c r="B6030" s="74" t="s">
        <v>4750</v>
      </c>
      <c r="C6030" s="79" t="s">
        <v>28</v>
      </c>
      <c r="D6030" s="79">
        <v>1.02</v>
      </c>
    </row>
    <row r="6031" spans="1:4">
      <c r="A6031" s="90">
        <v>85422</v>
      </c>
      <c r="B6031" s="74" t="s">
        <v>4751</v>
      </c>
      <c r="C6031" s="79" t="s">
        <v>28</v>
      </c>
      <c r="D6031" s="79">
        <v>5.3</v>
      </c>
    </row>
    <row r="6032" spans="1:4">
      <c r="A6032" s="159" t="s">
        <v>540</v>
      </c>
      <c r="B6032" s="74" t="s">
        <v>4752</v>
      </c>
      <c r="C6032" s="79" t="s">
        <v>28</v>
      </c>
      <c r="D6032" s="79">
        <v>44.28</v>
      </c>
    </row>
    <row r="6033" spans="1:4">
      <c r="A6033" s="159" t="s">
        <v>541</v>
      </c>
      <c r="B6033" s="74" t="s">
        <v>4753</v>
      </c>
      <c r="C6033" s="79" t="s">
        <v>32</v>
      </c>
      <c r="D6033" s="79">
        <v>2.25</v>
      </c>
    </row>
    <row r="6034" spans="1:4">
      <c r="A6034" s="159" t="s">
        <v>542</v>
      </c>
      <c r="B6034" s="74" t="s">
        <v>4754</v>
      </c>
      <c r="C6034" s="79" t="s">
        <v>28</v>
      </c>
      <c r="D6034" s="79">
        <v>58.99</v>
      </c>
    </row>
    <row r="6035" spans="1:4">
      <c r="A6035" s="159" t="s">
        <v>543</v>
      </c>
      <c r="B6035" s="74" t="s">
        <v>4755</v>
      </c>
      <c r="C6035" s="79" t="s">
        <v>28</v>
      </c>
      <c r="D6035" s="79">
        <v>48.27</v>
      </c>
    </row>
    <row r="6036" spans="1:4">
      <c r="A6036" s="90">
        <v>84126</v>
      </c>
      <c r="B6036" s="74" t="s">
        <v>4756</v>
      </c>
      <c r="C6036" s="79" t="s">
        <v>28</v>
      </c>
      <c r="D6036" s="79">
        <v>32.4</v>
      </c>
    </row>
    <row r="6037" spans="1:4">
      <c r="A6037" s="90">
        <v>85421</v>
      </c>
      <c r="B6037" s="74" t="s">
        <v>4757</v>
      </c>
      <c r="C6037" s="79" t="s">
        <v>28</v>
      </c>
      <c r="D6037" s="79">
        <v>10.41</v>
      </c>
    </row>
    <row r="6038" spans="1:4">
      <c r="A6038" s="90">
        <v>97621</v>
      </c>
      <c r="B6038" s="74" t="s">
        <v>23759</v>
      </c>
      <c r="C6038" s="79" t="s">
        <v>29</v>
      </c>
      <c r="D6038" s="79">
        <v>71.760000000000005</v>
      </c>
    </row>
    <row r="6039" spans="1:4">
      <c r="A6039" s="90">
        <v>97622</v>
      </c>
      <c r="B6039" s="74" t="s">
        <v>23760</v>
      </c>
      <c r="C6039" s="79" t="s">
        <v>29</v>
      </c>
      <c r="D6039" s="79">
        <v>34.979999999999997</v>
      </c>
    </row>
    <row r="6040" spans="1:4">
      <c r="A6040" s="90">
        <v>97623</v>
      </c>
      <c r="B6040" s="74" t="s">
        <v>23761</v>
      </c>
      <c r="C6040" s="79" t="s">
        <v>29</v>
      </c>
      <c r="D6040" s="79">
        <v>107.14</v>
      </c>
    </row>
    <row r="6041" spans="1:4">
      <c r="A6041" s="90">
        <v>97624</v>
      </c>
      <c r="B6041" s="74" t="s">
        <v>23762</v>
      </c>
      <c r="C6041" s="79" t="s">
        <v>29</v>
      </c>
      <c r="D6041" s="79">
        <v>65.760000000000005</v>
      </c>
    </row>
    <row r="6042" spans="1:4">
      <c r="A6042" s="90">
        <v>97625</v>
      </c>
      <c r="B6042" s="74" t="s">
        <v>23763</v>
      </c>
      <c r="C6042" s="79" t="s">
        <v>29</v>
      </c>
      <c r="D6042" s="90">
        <v>38.549999999999997</v>
      </c>
    </row>
    <row r="6043" spans="1:4">
      <c r="A6043" s="90">
        <v>97626</v>
      </c>
      <c r="B6043" s="74" t="s">
        <v>23764</v>
      </c>
      <c r="C6043" s="79" t="s">
        <v>29</v>
      </c>
      <c r="D6043" s="90">
        <v>363.22</v>
      </c>
    </row>
    <row r="6044" spans="1:4" ht="25.5">
      <c r="A6044" s="90">
        <v>97627</v>
      </c>
      <c r="B6044" s="74" t="s">
        <v>23765</v>
      </c>
      <c r="C6044" s="79" t="s">
        <v>29</v>
      </c>
      <c r="D6044" s="90">
        <v>175.03</v>
      </c>
    </row>
    <row r="6045" spans="1:4">
      <c r="A6045" s="90">
        <v>97628</v>
      </c>
      <c r="B6045" s="74" t="s">
        <v>23766</v>
      </c>
      <c r="C6045" s="79" t="s">
        <v>29</v>
      </c>
      <c r="D6045" s="90">
        <v>172.86</v>
      </c>
    </row>
    <row r="6046" spans="1:4">
      <c r="A6046" s="90">
        <v>97629</v>
      </c>
      <c r="B6046" s="74" t="s">
        <v>23767</v>
      </c>
      <c r="C6046" s="79" t="s">
        <v>29</v>
      </c>
      <c r="D6046" s="90">
        <v>82.67</v>
      </c>
    </row>
    <row r="6047" spans="1:4">
      <c r="A6047" s="90">
        <v>97631</v>
      </c>
      <c r="B6047" s="74" t="s">
        <v>23768</v>
      </c>
      <c r="C6047" s="79" t="s">
        <v>28</v>
      </c>
      <c r="D6047" s="90">
        <v>2.0699999999999998</v>
      </c>
    </row>
    <row r="6048" spans="1:4">
      <c r="A6048" s="90">
        <v>97632</v>
      </c>
      <c r="B6048" s="74" t="s">
        <v>23769</v>
      </c>
      <c r="C6048" s="79" t="s">
        <v>32</v>
      </c>
      <c r="D6048" s="90">
        <v>1.67</v>
      </c>
    </row>
    <row r="6049" spans="1:4">
      <c r="A6049" s="90">
        <v>97633</v>
      </c>
      <c r="B6049" s="74" t="s">
        <v>23770</v>
      </c>
      <c r="C6049" s="79" t="s">
        <v>28</v>
      </c>
      <c r="D6049" s="90">
        <v>14.66</v>
      </c>
    </row>
    <row r="6050" spans="1:4">
      <c r="A6050" s="90">
        <v>97634</v>
      </c>
      <c r="B6050" s="74" t="s">
        <v>23771</v>
      </c>
      <c r="C6050" s="79" t="s">
        <v>28</v>
      </c>
      <c r="D6050" s="90">
        <v>8.1</v>
      </c>
    </row>
    <row r="6051" spans="1:4">
      <c r="A6051" s="90">
        <v>97635</v>
      </c>
      <c r="B6051" s="74" t="s">
        <v>23772</v>
      </c>
      <c r="C6051" s="79" t="s">
        <v>28</v>
      </c>
      <c r="D6051" s="90">
        <v>8.4499999999999993</v>
      </c>
    </row>
    <row r="6052" spans="1:4">
      <c r="A6052" s="90">
        <v>97636</v>
      </c>
      <c r="B6052" s="74" t="s">
        <v>23773</v>
      </c>
      <c r="C6052" s="79" t="s">
        <v>28</v>
      </c>
      <c r="D6052" s="90">
        <v>9.11</v>
      </c>
    </row>
    <row r="6053" spans="1:4">
      <c r="A6053" s="90">
        <v>97637</v>
      </c>
      <c r="B6053" s="74" t="s">
        <v>23774</v>
      </c>
      <c r="C6053" s="79" t="s">
        <v>28</v>
      </c>
      <c r="D6053" s="90">
        <v>1.8</v>
      </c>
    </row>
    <row r="6054" spans="1:4">
      <c r="A6054" s="90">
        <v>97638</v>
      </c>
      <c r="B6054" s="74" t="s">
        <v>23775</v>
      </c>
      <c r="C6054" s="79" t="s">
        <v>28</v>
      </c>
      <c r="D6054" s="90">
        <v>5.24</v>
      </c>
    </row>
    <row r="6055" spans="1:4">
      <c r="A6055" s="90">
        <v>97639</v>
      </c>
      <c r="B6055" s="74" t="s">
        <v>23776</v>
      </c>
      <c r="C6055" s="79" t="s">
        <v>28</v>
      </c>
      <c r="D6055" s="90">
        <v>12.63</v>
      </c>
    </row>
    <row r="6056" spans="1:4">
      <c r="A6056" s="90">
        <v>97640</v>
      </c>
      <c r="B6056" s="74" t="s">
        <v>23777</v>
      </c>
      <c r="C6056" s="79" t="s">
        <v>28</v>
      </c>
      <c r="D6056" s="90">
        <v>1.1299999999999999</v>
      </c>
    </row>
    <row r="6057" spans="1:4">
      <c r="A6057" s="90">
        <v>97641</v>
      </c>
      <c r="B6057" s="74" t="s">
        <v>23778</v>
      </c>
      <c r="C6057" s="79" t="s">
        <v>28</v>
      </c>
      <c r="D6057" s="90">
        <v>3.15</v>
      </c>
    </row>
    <row r="6058" spans="1:4">
      <c r="A6058" s="90">
        <v>97642</v>
      </c>
      <c r="B6058" s="74" t="s">
        <v>23779</v>
      </c>
      <c r="C6058" s="79" t="s">
        <v>28</v>
      </c>
      <c r="D6058" s="90">
        <v>2.0299999999999998</v>
      </c>
    </row>
    <row r="6059" spans="1:4">
      <c r="A6059" s="90">
        <v>97643</v>
      </c>
      <c r="B6059" s="74" t="s">
        <v>23780</v>
      </c>
      <c r="C6059" s="79" t="s">
        <v>28</v>
      </c>
      <c r="D6059" s="90">
        <v>15.51</v>
      </c>
    </row>
    <row r="6060" spans="1:4">
      <c r="A6060" s="90">
        <v>97644</v>
      </c>
      <c r="B6060" s="74" t="s">
        <v>23781</v>
      </c>
      <c r="C6060" s="79" t="s">
        <v>28</v>
      </c>
      <c r="D6060" s="90">
        <v>5.83</v>
      </c>
    </row>
    <row r="6061" spans="1:4">
      <c r="A6061" s="90">
        <v>97645</v>
      </c>
      <c r="B6061" s="74" t="s">
        <v>23782</v>
      </c>
      <c r="C6061" s="79" t="s">
        <v>28</v>
      </c>
      <c r="D6061" s="90">
        <v>17.059999999999999</v>
      </c>
    </row>
    <row r="6062" spans="1:4">
      <c r="A6062" s="90">
        <v>97647</v>
      </c>
      <c r="B6062" s="74" t="s">
        <v>23783</v>
      </c>
      <c r="C6062" s="79" t="s">
        <v>28</v>
      </c>
      <c r="D6062" s="90">
        <v>2.2599999999999998</v>
      </c>
    </row>
    <row r="6063" spans="1:4">
      <c r="A6063" s="90">
        <v>97648</v>
      </c>
      <c r="B6063" s="74" t="s">
        <v>23784</v>
      </c>
      <c r="C6063" s="79" t="s">
        <v>28</v>
      </c>
      <c r="D6063" s="90">
        <v>1.31</v>
      </c>
    </row>
    <row r="6064" spans="1:4" ht="25.5">
      <c r="A6064" s="90">
        <v>97649</v>
      </c>
      <c r="B6064" s="74" t="s">
        <v>23785</v>
      </c>
      <c r="C6064" s="79" t="s">
        <v>28</v>
      </c>
      <c r="D6064" s="90">
        <v>2.87</v>
      </c>
    </row>
    <row r="6065" spans="1:4">
      <c r="A6065" s="90">
        <v>97650</v>
      </c>
      <c r="B6065" s="74" t="s">
        <v>23786</v>
      </c>
      <c r="C6065" s="79" t="s">
        <v>28</v>
      </c>
      <c r="D6065" s="90">
        <v>4.88</v>
      </c>
    </row>
    <row r="6066" spans="1:4">
      <c r="A6066" s="90">
        <v>97651</v>
      </c>
      <c r="B6066" s="74" t="s">
        <v>23787</v>
      </c>
      <c r="C6066" s="79" t="s">
        <v>243</v>
      </c>
      <c r="D6066" s="90">
        <v>54.13</v>
      </c>
    </row>
    <row r="6067" spans="1:4">
      <c r="A6067" s="90">
        <v>97652</v>
      </c>
      <c r="B6067" s="74" t="s">
        <v>23788</v>
      </c>
      <c r="C6067" s="79" t="s">
        <v>243</v>
      </c>
      <c r="D6067" s="90">
        <v>122.72</v>
      </c>
    </row>
    <row r="6068" spans="1:4">
      <c r="A6068" s="90">
        <v>97653</v>
      </c>
      <c r="B6068" s="74" t="s">
        <v>23789</v>
      </c>
      <c r="C6068" s="79" t="s">
        <v>243</v>
      </c>
      <c r="D6068" s="90">
        <v>85.7</v>
      </c>
    </row>
    <row r="6069" spans="1:4" ht="25.5">
      <c r="A6069" s="90">
        <v>97654</v>
      </c>
      <c r="B6069" s="74" t="s">
        <v>23790</v>
      </c>
      <c r="C6069" s="79" t="s">
        <v>243</v>
      </c>
      <c r="D6069" s="90">
        <v>104.47</v>
      </c>
    </row>
    <row r="6070" spans="1:4">
      <c r="A6070" s="90">
        <v>97655</v>
      </c>
      <c r="B6070" s="74" t="s">
        <v>23791</v>
      </c>
      <c r="C6070" s="79" t="s">
        <v>28</v>
      </c>
      <c r="D6070" s="90">
        <v>15.15</v>
      </c>
    </row>
    <row r="6071" spans="1:4">
      <c r="A6071" s="90">
        <v>97656</v>
      </c>
      <c r="B6071" s="74" t="s">
        <v>23792</v>
      </c>
      <c r="C6071" s="79" t="s">
        <v>243</v>
      </c>
      <c r="D6071" s="90">
        <v>149.59</v>
      </c>
    </row>
    <row r="6072" spans="1:4">
      <c r="A6072" s="90">
        <v>97657</v>
      </c>
      <c r="B6072" s="74" t="s">
        <v>23793</v>
      </c>
      <c r="C6072" s="79" t="s">
        <v>243</v>
      </c>
      <c r="D6072" s="90">
        <v>296.5</v>
      </c>
    </row>
    <row r="6073" spans="1:4">
      <c r="A6073" s="90">
        <v>97658</v>
      </c>
      <c r="B6073" s="74" t="s">
        <v>23794</v>
      </c>
      <c r="C6073" s="79" t="s">
        <v>243</v>
      </c>
      <c r="D6073" s="90">
        <v>122.05</v>
      </c>
    </row>
    <row r="6074" spans="1:4" ht="25.5">
      <c r="A6074" s="90">
        <v>97659</v>
      </c>
      <c r="B6074" s="74" t="s">
        <v>23795</v>
      </c>
      <c r="C6074" s="79" t="s">
        <v>243</v>
      </c>
      <c r="D6074" s="90">
        <v>163.59</v>
      </c>
    </row>
    <row r="6075" spans="1:4">
      <c r="A6075" s="90">
        <v>97660</v>
      </c>
      <c r="B6075" s="74" t="s">
        <v>23796</v>
      </c>
      <c r="C6075" s="79" t="s">
        <v>243</v>
      </c>
      <c r="D6075" s="90">
        <v>0.41</v>
      </c>
    </row>
    <row r="6076" spans="1:4">
      <c r="A6076" s="90">
        <v>97661</v>
      </c>
      <c r="B6076" s="74" t="s">
        <v>23797</v>
      </c>
      <c r="C6076" s="79" t="s">
        <v>32</v>
      </c>
      <c r="D6076" s="90">
        <v>0.41</v>
      </c>
    </row>
    <row r="6077" spans="1:4">
      <c r="A6077" s="90">
        <v>97662</v>
      </c>
      <c r="B6077" s="74" t="s">
        <v>23798</v>
      </c>
      <c r="C6077" s="79" t="s">
        <v>32</v>
      </c>
      <c r="D6077" s="90">
        <v>0.31</v>
      </c>
    </row>
    <row r="6078" spans="1:4">
      <c r="A6078" s="90">
        <v>97663</v>
      </c>
      <c r="B6078" s="74" t="s">
        <v>23799</v>
      </c>
      <c r="C6078" s="79" t="s">
        <v>243</v>
      </c>
      <c r="D6078" s="90">
        <v>7.78</v>
      </c>
    </row>
    <row r="6079" spans="1:4">
      <c r="A6079" s="90">
        <v>97664</v>
      </c>
      <c r="B6079" s="74" t="s">
        <v>23800</v>
      </c>
      <c r="C6079" s="79" t="s">
        <v>243</v>
      </c>
      <c r="D6079" s="90">
        <v>0.97</v>
      </c>
    </row>
    <row r="6080" spans="1:4">
      <c r="A6080" s="90">
        <v>97665</v>
      </c>
      <c r="B6080" s="74" t="s">
        <v>23801</v>
      </c>
      <c r="C6080" s="79" t="s">
        <v>243</v>
      </c>
      <c r="D6080" s="90">
        <v>0.8</v>
      </c>
    </row>
    <row r="6081" spans="1:4">
      <c r="A6081" s="90">
        <v>97666</v>
      </c>
      <c r="B6081" s="74" t="s">
        <v>23802</v>
      </c>
      <c r="C6081" s="79" t="s">
        <v>243</v>
      </c>
      <c r="D6081" s="90">
        <v>5.67</v>
      </c>
    </row>
    <row r="6082" spans="1:4">
      <c r="A6082" s="90">
        <v>85423</v>
      </c>
      <c r="B6082" s="74" t="s">
        <v>4758</v>
      </c>
      <c r="C6082" s="79" t="s">
        <v>28</v>
      </c>
      <c r="D6082" s="90">
        <v>6.13</v>
      </c>
    </row>
    <row r="6083" spans="1:4">
      <c r="A6083" s="90">
        <v>85424</v>
      </c>
      <c r="B6083" s="74" t="s">
        <v>4759</v>
      </c>
      <c r="C6083" s="79" t="s">
        <v>28</v>
      </c>
      <c r="D6083" s="90">
        <v>18.690000000000001</v>
      </c>
    </row>
    <row r="6084" spans="1:4">
      <c r="A6084" s="90">
        <v>72742</v>
      </c>
      <c r="B6084" s="74" t="s">
        <v>4760</v>
      </c>
      <c r="C6084" s="79" t="s">
        <v>243</v>
      </c>
      <c r="D6084" s="90">
        <v>640.24</v>
      </c>
    </row>
    <row r="6085" spans="1:4">
      <c r="A6085" s="90">
        <v>72743</v>
      </c>
      <c r="B6085" s="74" t="s">
        <v>4761</v>
      </c>
      <c r="C6085" s="79" t="s">
        <v>243</v>
      </c>
      <c r="D6085" s="90">
        <v>320.12</v>
      </c>
    </row>
    <row r="6086" spans="1:4">
      <c r="A6086" s="159" t="s">
        <v>544</v>
      </c>
      <c r="B6086" s="74" t="s">
        <v>4762</v>
      </c>
      <c r="C6086" s="79" t="s">
        <v>29</v>
      </c>
      <c r="D6086" s="90">
        <v>23.95</v>
      </c>
    </row>
    <row r="6087" spans="1:4">
      <c r="A6087" s="159" t="s">
        <v>545</v>
      </c>
      <c r="B6087" s="74" t="s">
        <v>4764</v>
      </c>
      <c r="C6087" s="79" t="s">
        <v>28</v>
      </c>
      <c r="D6087" s="90">
        <v>0.86</v>
      </c>
    </row>
    <row r="6088" spans="1:4">
      <c r="A6088" s="159" t="s">
        <v>546</v>
      </c>
      <c r="B6088" s="74" t="s">
        <v>4765</v>
      </c>
      <c r="C6088" s="79" t="s">
        <v>29</v>
      </c>
      <c r="D6088" s="90">
        <v>1.7</v>
      </c>
    </row>
    <row r="6089" spans="1:4">
      <c r="A6089" s="159" t="s">
        <v>547</v>
      </c>
      <c r="B6089" s="74" t="s">
        <v>4766</v>
      </c>
      <c r="C6089" s="79" t="s">
        <v>243</v>
      </c>
      <c r="D6089" s="90">
        <v>160.06</v>
      </c>
    </row>
    <row r="6090" spans="1:4">
      <c r="A6090" s="159" t="s">
        <v>548</v>
      </c>
      <c r="B6090" s="74" t="s">
        <v>49</v>
      </c>
      <c r="C6090" s="79" t="s">
        <v>243</v>
      </c>
      <c r="D6090" s="90">
        <v>128.04</v>
      </c>
    </row>
    <row r="6091" spans="1:4">
      <c r="A6091" s="159" t="s">
        <v>549</v>
      </c>
      <c r="B6091" s="74" t="s">
        <v>46</v>
      </c>
      <c r="C6091" s="79" t="s">
        <v>243</v>
      </c>
      <c r="D6091" s="90">
        <v>80.03</v>
      </c>
    </row>
    <row r="6092" spans="1:4">
      <c r="A6092" s="159" t="s">
        <v>550</v>
      </c>
      <c r="B6092" s="74" t="s">
        <v>47</v>
      </c>
      <c r="C6092" s="79" t="s">
        <v>243</v>
      </c>
      <c r="D6092" s="90">
        <v>72.02</v>
      </c>
    </row>
    <row r="6093" spans="1:4">
      <c r="A6093" s="159" t="s">
        <v>551</v>
      </c>
      <c r="B6093" s="74" t="s">
        <v>45</v>
      </c>
      <c r="C6093" s="79" t="s">
        <v>243</v>
      </c>
      <c r="D6093" s="90">
        <v>152.05000000000001</v>
      </c>
    </row>
    <row r="6094" spans="1:4">
      <c r="A6094" s="159" t="s">
        <v>552</v>
      </c>
      <c r="B6094" s="74" t="s">
        <v>4772</v>
      </c>
      <c r="C6094" s="79" t="s">
        <v>243</v>
      </c>
      <c r="D6094" s="90">
        <v>64.010000000000005</v>
      </c>
    </row>
    <row r="6095" spans="1:4">
      <c r="A6095" s="159" t="s">
        <v>553</v>
      </c>
      <c r="B6095" s="74" t="s">
        <v>4775</v>
      </c>
      <c r="C6095" s="79" t="s">
        <v>243</v>
      </c>
      <c r="D6095" s="90">
        <v>184.06</v>
      </c>
    </row>
    <row r="6096" spans="1:4">
      <c r="A6096" s="159" t="s">
        <v>554</v>
      </c>
      <c r="B6096" s="74" t="s">
        <v>4777</v>
      </c>
      <c r="C6096" s="79" t="s">
        <v>243</v>
      </c>
      <c r="D6096" s="90">
        <v>48.01</v>
      </c>
    </row>
    <row r="6097" spans="1:4">
      <c r="A6097" s="159" t="s">
        <v>555</v>
      </c>
      <c r="B6097" s="74" t="s">
        <v>4778</v>
      </c>
      <c r="C6097" s="79" t="s">
        <v>243</v>
      </c>
      <c r="D6097" s="90">
        <v>128.04</v>
      </c>
    </row>
    <row r="6098" spans="1:4">
      <c r="A6098" s="159" t="s">
        <v>556</v>
      </c>
      <c r="B6098" s="74" t="s">
        <v>4779</v>
      </c>
      <c r="C6098" s="79" t="s">
        <v>243</v>
      </c>
      <c r="D6098" s="90">
        <v>56.01</v>
      </c>
    </row>
    <row r="6099" spans="1:4">
      <c r="A6099" s="159" t="s">
        <v>557</v>
      </c>
      <c r="B6099" s="74" t="s">
        <v>4780</v>
      </c>
      <c r="C6099" s="79" t="s">
        <v>243</v>
      </c>
      <c r="D6099" s="90">
        <v>144.04</v>
      </c>
    </row>
    <row r="6100" spans="1:4">
      <c r="A6100" s="159" t="s">
        <v>558</v>
      </c>
      <c r="B6100" s="74" t="s">
        <v>4782</v>
      </c>
      <c r="C6100" s="79" t="s">
        <v>243</v>
      </c>
      <c r="D6100" s="90">
        <v>160.06</v>
      </c>
    </row>
    <row r="6101" spans="1:4">
      <c r="A6101" s="159" t="s">
        <v>559</v>
      </c>
      <c r="B6101" s="74" t="s">
        <v>4784</v>
      </c>
      <c r="C6101" s="79" t="s">
        <v>243</v>
      </c>
      <c r="D6101" s="90">
        <v>80.03</v>
      </c>
    </row>
    <row r="6102" spans="1:4">
      <c r="A6102" s="159" t="s">
        <v>560</v>
      </c>
      <c r="B6102" s="74" t="s">
        <v>4787</v>
      </c>
      <c r="C6102" s="79" t="s">
        <v>243</v>
      </c>
      <c r="D6102" s="90">
        <v>72.02</v>
      </c>
    </row>
    <row r="6103" spans="1:4">
      <c r="A6103" s="159" t="s">
        <v>561</v>
      </c>
      <c r="B6103" s="74" t="s">
        <v>4788</v>
      </c>
      <c r="C6103" s="79" t="s">
        <v>243</v>
      </c>
      <c r="D6103" s="90">
        <v>55.1</v>
      </c>
    </row>
    <row r="6104" spans="1:4" ht="25.5">
      <c r="A6104" s="90">
        <v>95967</v>
      </c>
      <c r="B6104" s="74" t="s">
        <v>69</v>
      </c>
      <c r="C6104" s="79" t="s">
        <v>56</v>
      </c>
      <c r="D6104" s="90">
        <v>114.83</v>
      </c>
    </row>
    <row r="6105" spans="1:4">
      <c r="A6105" s="90">
        <v>99058</v>
      </c>
      <c r="B6105" s="74" t="s">
        <v>23803</v>
      </c>
      <c r="C6105" s="79" t="s">
        <v>243</v>
      </c>
      <c r="D6105" s="90">
        <v>10.16</v>
      </c>
    </row>
    <row r="6106" spans="1:4" ht="25.5">
      <c r="A6106" s="90">
        <v>99059</v>
      </c>
      <c r="B6106" s="74" t="s">
        <v>23804</v>
      </c>
      <c r="C6106" s="79" t="s">
        <v>32</v>
      </c>
      <c r="D6106" s="90">
        <v>35.61</v>
      </c>
    </row>
    <row r="6107" spans="1:4">
      <c r="A6107" s="90">
        <v>99060</v>
      </c>
      <c r="B6107" s="74" t="s">
        <v>23805</v>
      </c>
      <c r="C6107" s="79" t="s">
        <v>243</v>
      </c>
      <c r="D6107" s="90">
        <v>95.32</v>
      </c>
    </row>
    <row r="6108" spans="1:4">
      <c r="A6108" s="90">
        <v>99061</v>
      </c>
      <c r="B6108" s="74" t="s">
        <v>23806</v>
      </c>
      <c r="C6108" s="79" t="s">
        <v>243</v>
      </c>
      <c r="D6108" s="90">
        <v>62.14</v>
      </c>
    </row>
    <row r="6109" spans="1:4">
      <c r="A6109" s="90">
        <v>99062</v>
      </c>
      <c r="B6109" s="74" t="s">
        <v>23807</v>
      </c>
      <c r="C6109" s="79" t="s">
        <v>243</v>
      </c>
      <c r="D6109" s="90">
        <v>1.68</v>
      </c>
    </row>
    <row r="6110" spans="1:4">
      <c r="A6110" s="90">
        <v>99063</v>
      </c>
      <c r="B6110" s="74" t="s">
        <v>23808</v>
      </c>
      <c r="C6110" s="79" t="s">
        <v>32</v>
      </c>
      <c r="D6110" s="90">
        <v>3.1</v>
      </c>
    </row>
    <row r="6111" spans="1:4">
      <c r="A6111" s="90">
        <v>99064</v>
      </c>
      <c r="B6111" s="74" t="s">
        <v>23809</v>
      </c>
      <c r="C6111" s="79" t="s">
        <v>32</v>
      </c>
      <c r="D6111" s="90">
        <v>0.5</v>
      </c>
    </row>
    <row r="6112" spans="1:4">
      <c r="A6112" s="90">
        <v>78472</v>
      </c>
      <c r="B6112" s="74" t="s">
        <v>4789</v>
      </c>
      <c r="C6112" s="79" t="s">
        <v>28</v>
      </c>
      <c r="D6112" s="90">
        <v>0.39</v>
      </c>
    </row>
    <row r="6113" spans="1:4">
      <c r="A6113" s="90">
        <v>93588</v>
      </c>
      <c r="B6113" s="74" t="s">
        <v>4790</v>
      </c>
      <c r="C6113" s="79" t="s">
        <v>3752</v>
      </c>
      <c r="D6113" s="90">
        <v>1.54</v>
      </c>
    </row>
    <row r="6114" spans="1:4">
      <c r="A6114" s="90">
        <v>93589</v>
      </c>
      <c r="B6114" s="74" t="s">
        <v>4791</v>
      </c>
      <c r="C6114" s="79" t="s">
        <v>3752</v>
      </c>
      <c r="D6114" s="90">
        <v>1.18</v>
      </c>
    </row>
    <row r="6115" spans="1:4" ht="25.5">
      <c r="A6115" s="90">
        <v>93590</v>
      </c>
      <c r="B6115" s="74" t="s">
        <v>4792</v>
      </c>
      <c r="C6115" s="79" t="s">
        <v>3752</v>
      </c>
      <c r="D6115" s="90">
        <v>0.78</v>
      </c>
    </row>
    <row r="6116" spans="1:4">
      <c r="A6116" s="90">
        <v>93591</v>
      </c>
      <c r="B6116" s="74" t="s">
        <v>4793</v>
      </c>
      <c r="C6116" s="79" t="s">
        <v>3752</v>
      </c>
      <c r="D6116" s="90">
        <v>1.37</v>
      </c>
    </row>
    <row r="6117" spans="1:4">
      <c r="A6117" s="90">
        <v>93592</v>
      </c>
      <c r="B6117" s="74" t="s">
        <v>4794</v>
      </c>
      <c r="C6117" s="79" t="s">
        <v>3752</v>
      </c>
      <c r="D6117" s="90">
        <v>1.05</v>
      </c>
    </row>
    <row r="6118" spans="1:4" ht="25.5">
      <c r="A6118" s="90">
        <v>93593</v>
      </c>
      <c r="B6118" s="74" t="s">
        <v>4795</v>
      </c>
      <c r="C6118" s="79" t="s">
        <v>3752</v>
      </c>
      <c r="D6118" s="90">
        <v>0.7</v>
      </c>
    </row>
    <row r="6119" spans="1:4">
      <c r="A6119" s="90">
        <v>93594</v>
      </c>
      <c r="B6119" s="74" t="s">
        <v>23810</v>
      </c>
      <c r="C6119" s="79" t="s">
        <v>3741</v>
      </c>
      <c r="D6119" s="90">
        <v>1.03</v>
      </c>
    </row>
    <row r="6120" spans="1:4">
      <c r="A6120" s="90">
        <v>93595</v>
      </c>
      <c r="B6120" s="74" t="s">
        <v>23811</v>
      </c>
      <c r="C6120" s="79" t="s">
        <v>3741</v>
      </c>
      <c r="D6120" s="90">
        <v>0.78</v>
      </c>
    </row>
    <row r="6121" spans="1:4" ht="25.5">
      <c r="A6121" s="90">
        <v>93596</v>
      </c>
      <c r="B6121" s="74" t="s">
        <v>23812</v>
      </c>
      <c r="C6121" s="79" t="s">
        <v>3741</v>
      </c>
      <c r="D6121" s="90">
        <v>0.52</v>
      </c>
    </row>
    <row r="6122" spans="1:4">
      <c r="A6122" s="90">
        <v>93597</v>
      </c>
      <c r="B6122" s="74" t="s">
        <v>23813</v>
      </c>
      <c r="C6122" s="79" t="s">
        <v>3741</v>
      </c>
      <c r="D6122" s="90">
        <v>0.91</v>
      </c>
    </row>
    <row r="6123" spans="1:4">
      <c r="A6123" s="90">
        <v>93598</v>
      </c>
      <c r="B6123" s="74" t="s">
        <v>23814</v>
      </c>
      <c r="C6123" s="79" t="s">
        <v>3741</v>
      </c>
      <c r="D6123" s="90">
        <v>0.7</v>
      </c>
    </row>
    <row r="6124" spans="1:4" ht="25.5">
      <c r="A6124" s="90">
        <v>93599</v>
      </c>
      <c r="B6124" s="74" t="s">
        <v>23815</v>
      </c>
      <c r="C6124" s="79" t="s">
        <v>3741</v>
      </c>
      <c r="D6124" s="90">
        <v>0.47</v>
      </c>
    </row>
    <row r="6125" spans="1:4">
      <c r="A6125" s="90">
        <v>95425</v>
      </c>
      <c r="B6125" s="74" t="s">
        <v>4796</v>
      </c>
      <c r="C6125" s="79" t="s">
        <v>3752</v>
      </c>
      <c r="D6125" s="90">
        <v>1.19</v>
      </c>
    </row>
    <row r="6126" spans="1:4">
      <c r="A6126" s="90">
        <v>95426</v>
      </c>
      <c r="B6126" s="74" t="s">
        <v>4797</v>
      </c>
      <c r="C6126" s="79" t="s">
        <v>3752</v>
      </c>
      <c r="D6126" s="90">
        <v>0.91</v>
      </c>
    </row>
    <row r="6127" spans="1:4" ht="25.5">
      <c r="A6127" s="90">
        <v>95427</v>
      </c>
      <c r="B6127" s="74" t="s">
        <v>4798</v>
      </c>
      <c r="C6127" s="79" t="s">
        <v>3752</v>
      </c>
      <c r="D6127" s="90">
        <v>0.6</v>
      </c>
    </row>
    <row r="6128" spans="1:4">
      <c r="A6128" s="90">
        <v>95428</v>
      </c>
      <c r="B6128" s="74" t="s">
        <v>23816</v>
      </c>
      <c r="C6128" s="79" t="s">
        <v>3741</v>
      </c>
      <c r="D6128" s="90">
        <v>0.79</v>
      </c>
    </row>
    <row r="6129" spans="1:4">
      <c r="A6129" s="90">
        <v>95429</v>
      </c>
      <c r="B6129" s="74" t="s">
        <v>23817</v>
      </c>
      <c r="C6129" s="79" t="s">
        <v>3741</v>
      </c>
      <c r="D6129" s="90">
        <v>0.6</v>
      </c>
    </row>
    <row r="6130" spans="1:4" ht="25.5">
      <c r="A6130" s="90">
        <v>95430</v>
      </c>
      <c r="B6130" s="74" t="s">
        <v>23818</v>
      </c>
      <c r="C6130" s="79" t="s">
        <v>3741</v>
      </c>
      <c r="D6130" s="90">
        <v>0.39</v>
      </c>
    </row>
    <row r="6131" spans="1:4">
      <c r="A6131" s="90">
        <v>95875</v>
      </c>
      <c r="B6131" s="74" t="s">
        <v>4799</v>
      </c>
      <c r="C6131" s="79" t="s">
        <v>3752</v>
      </c>
      <c r="D6131" s="90">
        <v>1.1100000000000001</v>
      </c>
    </row>
    <row r="6132" spans="1:4">
      <c r="A6132" s="90">
        <v>95876</v>
      </c>
      <c r="B6132" s="74" t="s">
        <v>4800</v>
      </c>
      <c r="C6132" s="79" t="s">
        <v>3752</v>
      </c>
      <c r="D6132" s="90">
        <v>0.98</v>
      </c>
    </row>
    <row r="6133" spans="1:4">
      <c r="A6133" s="90">
        <v>95877</v>
      </c>
      <c r="B6133" s="74" t="s">
        <v>4801</v>
      </c>
      <c r="C6133" s="79" t="s">
        <v>3752</v>
      </c>
      <c r="D6133" s="90">
        <v>0.84</v>
      </c>
    </row>
    <row r="6134" spans="1:4">
      <c r="A6134" s="90">
        <v>95878</v>
      </c>
      <c r="B6134" s="74" t="s">
        <v>23819</v>
      </c>
      <c r="C6134" s="79" t="s">
        <v>3741</v>
      </c>
      <c r="D6134" s="90">
        <v>0.73</v>
      </c>
    </row>
    <row r="6135" spans="1:4">
      <c r="A6135" s="90">
        <v>95879</v>
      </c>
      <c r="B6135" s="74" t="s">
        <v>23820</v>
      </c>
      <c r="C6135" s="79" t="s">
        <v>3741</v>
      </c>
      <c r="D6135" s="90">
        <v>0.66</v>
      </c>
    </row>
    <row r="6136" spans="1:4">
      <c r="A6136" s="90">
        <v>95880</v>
      </c>
      <c r="B6136" s="74" t="s">
        <v>23821</v>
      </c>
      <c r="C6136" s="79" t="s">
        <v>3741</v>
      </c>
      <c r="D6136" s="90">
        <v>0.56000000000000005</v>
      </c>
    </row>
    <row r="6137" spans="1:4" ht="25.5">
      <c r="A6137" s="90">
        <v>93176</v>
      </c>
      <c r="B6137" s="74" t="s">
        <v>4802</v>
      </c>
      <c r="C6137" s="79" t="s">
        <v>3741</v>
      </c>
      <c r="D6137" s="90">
        <v>0.47</v>
      </c>
    </row>
    <row r="6138" spans="1:4" ht="25.5">
      <c r="A6138" s="90">
        <v>93177</v>
      </c>
      <c r="B6138" s="74" t="s">
        <v>4803</v>
      </c>
      <c r="C6138" s="79" t="s">
        <v>3741</v>
      </c>
      <c r="D6138" s="90">
        <v>1.64</v>
      </c>
    </row>
    <row r="6139" spans="1:4" ht="25.5">
      <c r="A6139" s="90">
        <v>93178</v>
      </c>
      <c r="B6139" s="74" t="s">
        <v>4804</v>
      </c>
      <c r="C6139" s="79" t="s">
        <v>3741</v>
      </c>
      <c r="D6139" s="90">
        <v>0.53</v>
      </c>
    </row>
    <row r="6140" spans="1:4" ht="25.5">
      <c r="A6140" s="90">
        <v>93179</v>
      </c>
      <c r="B6140" s="74" t="s">
        <v>4805</v>
      </c>
      <c r="C6140" s="79" t="s">
        <v>3741</v>
      </c>
      <c r="D6140" s="90">
        <v>1.82</v>
      </c>
    </row>
    <row r="6141" spans="1:4">
      <c r="A6141" s="159" t="s">
        <v>562</v>
      </c>
      <c r="B6141" s="74" t="s">
        <v>4806</v>
      </c>
      <c r="C6141" s="79" t="s">
        <v>32</v>
      </c>
      <c r="D6141" s="90">
        <v>24.13</v>
      </c>
    </row>
    <row r="6142" spans="1:4" ht="25.5">
      <c r="A6142" s="159" t="s">
        <v>563</v>
      </c>
      <c r="B6142" s="74" t="s">
        <v>4807</v>
      </c>
      <c r="C6142" s="79" t="s">
        <v>32</v>
      </c>
      <c r="D6142" s="90">
        <v>24.13</v>
      </c>
    </row>
    <row r="6143" spans="1:4" ht="25.5">
      <c r="A6143" s="159" t="s">
        <v>564</v>
      </c>
      <c r="B6143" s="74" t="s">
        <v>4808</v>
      </c>
      <c r="C6143" s="79" t="s">
        <v>32</v>
      </c>
      <c r="D6143" s="90">
        <v>39.229999999999997</v>
      </c>
    </row>
    <row r="6144" spans="1:4" ht="25.5">
      <c r="A6144" s="159" t="s">
        <v>565</v>
      </c>
      <c r="B6144" s="74" t="s">
        <v>4809</v>
      </c>
      <c r="C6144" s="79" t="s">
        <v>32</v>
      </c>
      <c r="D6144" s="90">
        <v>23.14</v>
      </c>
    </row>
    <row r="6145" spans="1:4" ht="25.5">
      <c r="A6145" s="159" t="s">
        <v>566</v>
      </c>
      <c r="B6145" s="74" t="s">
        <v>4810</v>
      </c>
      <c r="C6145" s="79" t="s">
        <v>32</v>
      </c>
      <c r="D6145" s="90">
        <v>33.43</v>
      </c>
    </row>
    <row r="6146" spans="1:4" ht="25.5">
      <c r="A6146" s="159" t="s">
        <v>567</v>
      </c>
      <c r="B6146" s="74" t="s">
        <v>4811</v>
      </c>
      <c r="C6146" s="79" t="s">
        <v>32</v>
      </c>
      <c r="D6146" s="90">
        <v>48.7</v>
      </c>
    </row>
    <row r="6147" spans="1:4" ht="25.5">
      <c r="A6147" s="159" t="s">
        <v>568</v>
      </c>
      <c r="B6147" s="74" t="s">
        <v>4812</v>
      </c>
      <c r="C6147" s="79" t="s">
        <v>32</v>
      </c>
      <c r="D6147" s="90">
        <v>47.44</v>
      </c>
    </row>
    <row r="6148" spans="1:4" ht="25.5">
      <c r="A6148" s="159" t="s">
        <v>569</v>
      </c>
      <c r="B6148" s="74" t="s">
        <v>4813</v>
      </c>
      <c r="C6148" s="79" t="s">
        <v>32</v>
      </c>
      <c r="D6148" s="90">
        <v>45.35</v>
      </c>
    </row>
    <row r="6149" spans="1:4">
      <c r="A6149" s="90">
        <v>85171</v>
      </c>
      <c r="B6149" s="74" t="s">
        <v>4814</v>
      </c>
      <c r="C6149" s="79" t="s">
        <v>32</v>
      </c>
      <c r="D6149" s="90">
        <v>3.33</v>
      </c>
    </row>
    <row r="6150" spans="1:4" ht="25.5">
      <c r="A6150" s="159" t="s">
        <v>570</v>
      </c>
      <c r="B6150" s="74" t="s">
        <v>4815</v>
      </c>
      <c r="C6150" s="79" t="s">
        <v>28</v>
      </c>
      <c r="D6150" s="90">
        <v>176.3</v>
      </c>
    </row>
    <row r="6151" spans="1:4" ht="25.5">
      <c r="A6151" s="159" t="s">
        <v>571</v>
      </c>
      <c r="B6151" s="74" t="s">
        <v>4816</v>
      </c>
      <c r="C6151" s="79" t="s">
        <v>28</v>
      </c>
      <c r="D6151" s="90">
        <v>114.12</v>
      </c>
    </row>
    <row r="6152" spans="1:4">
      <c r="A6152" s="159" t="s">
        <v>572</v>
      </c>
      <c r="B6152" s="74" t="s">
        <v>4817</v>
      </c>
      <c r="C6152" s="79" t="s">
        <v>243</v>
      </c>
      <c r="D6152" s="90">
        <v>88.06</v>
      </c>
    </row>
    <row r="6153" spans="1:4">
      <c r="A6153" s="90">
        <v>98509</v>
      </c>
      <c r="B6153" s="74" t="s">
        <v>23822</v>
      </c>
      <c r="C6153" s="79" t="s">
        <v>243</v>
      </c>
      <c r="D6153" s="90">
        <v>33.86</v>
      </c>
    </row>
    <row r="6154" spans="1:4">
      <c r="A6154" s="90">
        <v>98510</v>
      </c>
      <c r="B6154" s="74" t="s">
        <v>23823</v>
      </c>
      <c r="C6154" s="79" t="s">
        <v>243</v>
      </c>
      <c r="D6154" s="90">
        <v>51.12</v>
      </c>
    </row>
    <row r="6155" spans="1:4">
      <c r="A6155" s="90">
        <v>98511</v>
      </c>
      <c r="B6155" s="74" t="s">
        <v>23824</v>
      </c>
      <c r="C6155" s="79" t="s">
        <v>243</v>
      </c>
      <c r="D6155" s="90">
        <v>97.02</v>
      </c>
    </row>
    <row r="6156" spans="1:4">
      <c r="A6156" s="90">
        <v>98516</v>
      </c>
      <c r="B6156" s="74" t="s">
        <v>23825</v>
      </c>
      <c r="C6156" s="79" t="s">
        <v>243</v>
      </c>
      <c r="D6156" s="90">
        <v>229.02</v>
      </c>
    </row>
    <row r="6157" spans="1:4">
      <c r="A6157" s="90">
        <v>98519</v>
      </c>
      <c r="B6157" s="74" t="s">
        <v>23826</v>
      </c>
      <c r="C6157" s="79" t="s">
        <v>28</v>
      </c>
      <c r="D6157" s="90">
        <v>1.33</v>
      </c>
    </row>
    <row r="6158" spans="1:4">
      <c r="A6158" s="90">
        <v>98520</v>
      </c>
      <c r="B6158" s="74" t="s">
        <v>23827</v>
      </c>
      <c r="C6158" s="79" t="s">
        <v>28</v>
      </c>
      <c r="D6158" s="90">
        <v>2.97</v>
      </c>
    </row>
    <row r="6159" spans="1:4">
      <c r="A6159" s="90">
        <v>98521</v>
      </c>
      <c r="B6159" s="74" t="s">
        <v>23828</v>
      </c>
      <c r="C6159" s="79" t="s">
        <v>28</v>
      </c>
      <c r="D6159" s="90">
        <v>0.23</v>
      </c>
    </row>
    <row r="6160" spans="1:4">
      <c r="A6160" s="90">
        <v>98522</v>
      </c>
      <c r="B6160" s="74" t="s">
        <v>23829</v>
      </c>
      <c r="C6160" s="79" t="s">
        <v>32</v>
      </c>
      <c r="D6160" s="90">
        <v>118.62</v>
      </c>
    </row>
    <row r="6161" spans="1:4">
      <c r="A6161" s="90">
        <v>98524</v>
      </c>
      <c r="B6161" s="74" t="s">
        <v>23830</v>
      </c>
      <c r="C6161" s="79" t="s">
        <v>28</v>
      </c>
      <c r="D6161" s="90">
        <v>2.2200000000000002</v>
      </c>
    </row>
    <row r="6162" spans="1:4">
      <c r="A6162" s="90">
        <v>85179</v>
      </c>
      <c r="B6162" s="74" t="s">
        <v>4818</v>
      </c>
      <c r="C6162" s="79" t="s">
        <v>28</v>
      </c>
      <c r="D6162" s="90">
        <v>12.27</v>
      </c>
    </row>
    <row r="6163" spans="1:4">
      <c r="A6163" s="90">
        <v>85180</v>
      </c>
      <c r="B6163" s="74" t="s">
        <v>4819</v>
      </c>
      <c r="C6163" s="79" t="s">
        <v>28</v>
      </c>
      <c r="D6163" s="90">
        <v>12.27</v>
      </c>
    </row>
    <row r="6164" spans="1:4">
      <c r="A6164" s="90">
        <v>98503</v>
      </c>
      <c r="B6164" s="74" t="s">
        <v>23831</v>
      </c>
      <c r="C6164" s="79" t="s">
        <v>28</v>
      </c>
      <c r="D6164" s="90">
        <v>11.64</v>
      </c>
    </row>
    <row r="6165" spans="1:4">
      <c r="A6165" s="90">
        <v>98504</v>
      </c>
      <c r="B6165" s="74" t="s">
        <v>23832</v>
      </c>
      <c r="C6165" s="79" t="s">
        <v>28</v>
      </c>
      <c r="D6165" s="90">
        <v>7.72</v>
      </c>
    </row>
    <row r="6166" spans="1:4">
      <c r="A6166" s="90">
        <v>98505</v>
      </c>
      <c r="B6166" s="74" t="s">
        <v>23833</v>
      </c>
      <c r="C6166" s="79" t="s">
        <v>28</v>
      </c>
      <c r="D6166" s="90">
        <v>48.72</v>
      </c>
    </row>
    <row r="6167" spans="1:4">
      <c r="A6167" s="90">
        <v>85184</v>
      </c>
      <c r="B6167" s="74" t="s">
        <v>4820</v>
      </c>
      <c r="C6167" s="79" t="s">
        <v>28</v>
      </c>
      <c r="D6167" s="90">
        <v>3.31</v>
      </c>
    </row>
    <row r="6168" spans="1:4">
      <c r="A6168" s="90">
        <v>85185</v>
      </c>
      <c r="B6168" s="74" t="s">
        <v>4821</v>
      </c>
      <c r="C6168" s="79" t="s">
        <v>28</v>
      </c>
      <c r="D6168" s="90">
        <v>4.42</v>
      </c>
    </row>
    <row r="6169" spans="1:4" ht="25.5">
      <c r="A6169" s="90">
        <v>98525</v>
      </c>
      <c r="B6169" s="74" t="s">
        <v>23834</v>
      </c>
      <c r="C6169" s="79" t="s">
        <v>28</v>
      </c>
      <c r="D6169" s="90">
        <v>0.25</v>
      </c>
    </row>
    <row r="6170" spans="1:4" ht="25.5">
      <c r="A6170" s="90">
        <v>98526</v>
      </c>
      <c r="B6170" s="74" t="s">
        <v>23835</v>
      </c>
      <c r="C6170" s="79" t="s">
        <v>243</v>
      </c>
      <c r="D6170" s="90">
        <v>53.29</v>
      </c>
    </row>
    <row r="6171" spans="1:4" ht="25.5">
      <c r="A6171" s="90">
        <v>98527</v>
      </c>
      <c r="B6171" s="74" t="s">
        <v>23836</v>
      </c>
      <c r="C6171" s="79" t="s">
        <v>243</v>
      </c>
      <c r="D6171" s="90">
        <v>114.74</v>
      </c>
    </row>
    <row r="6172" spans="1:4">
      <c r="A6172" s="90">
        <v>98528</v>
      </c>
      <c r="B6172" s="74" t="s">
        <v>23837</v>
      </c>
      <c r="C6172" s="79" t="s">
        <v>243</v>
      </c>
      <c r="D6172" s="90">
        <v>167.79</v>
      </c>
    </row>
    <row r="6173" spans="1:4">
      <c r="A6173" s="90">
        <v>98529</v>
      </c>
      <c r="B6173" s="74" t="s">
        <v>23838</v>
      </c>
      <c r="C6173" s="79" t="s">
        <v>243</v>
      </c>
      <c r="D6173" s="90">
        <v>47.84</v>
      </c>
    </row>
    <row r="6174" spans="1:4">
      <c r="A6174" s="90">
        <v>98530</v>
      </c>
      <c r="B6174" s="74" t="s">
        <v>23839</v>
      </c>
      <c r="C6174" s="79" t="s">
        <v>243</v>
      </c>
      <c r="D6174" s="90">
        <v>85.22</v>
      </c>
    </row>
    <row r="6175" spans="1:4">
      <c r="A6175" s="90">
        <v>98531</v>
      </c>
      <c r="B6175" s="74" t="s">
        <v>23840</v>
      </c>
      <c r="C6175" s="79" t="s">
        <v>243</v>
      </c>
      <c r="D6175" s="90">
        <v>185.04</v>
      </c>
    </row>
    <row r="6176" spans="1:4">
      <c r="A6176" s="90">
        <v>98532</v>
      </c>
      <c r="B6176" s="74" t="s">
        <v>23841</v>
      </c>
      <c r="C6176" s="79" t="s">
        <v>243</v>
      </c>
      <c r="D6176" s="90">
        <v>65.3</v>
      </c>
    </row>
    <row r="6177" spans="1:4">
      <c r="A6177" s="90">
        <v>98533</v>
      </c>
      <c r="B6177" s="74" t="s">
        <v>23842</v>
      </c>
      <c r="C6177" s="79" t="s">
        <v>243</v>
      </c>
      <c r="D6177" s="90">
        <v>179.1</v>
      </c>
    </row>
    <row r="6178" spans="1:4">
      <c r="A6178" s="90">
        <v>98534</v>
      </c>
      <c r="B6178" s="74" t="s">
        <v>23843</v>
      </c>
      <c r="C6178" s="79" t="s">
        <v>243</v>
      </c>
      <c r="D6178" s="90">
        <v>458.55</v>
      </c>
    </row>
    <row r="6179" spans="1:4">
      <c r="A6179" s="90">
        <v>98535</v>
      </c>
      <c r="B6179" s="74" t="s">
        <v>23844</v>
      </c>
      <c r="C6179" s="79" t="s">
        <v>243</v>
      </c>
      <c r="D6179" s="90">
        <v>726.24</v>
      </c>
    </row>
    <row r="6180" spans="1:4">
      <c r="A6180" s="90">
        <v>88236</v>
      </c>
      <c r="B6180" s="74" t="s">
        <v>4822</v>
      </c>
      <c r="C6180" s="79" t="s">
        <v>56</v>
      </c>
      <c r="D6180" s="90">
        <v>0.44</v>
      </c>
    </row>
    <row r="6181" spans="1:4">
      <c r="A6181" s="90">
        <v>88237</v>
      </c>
      <c r="B6181" s="74" t="s">
        <v>4823</v>
      </c>
      <c r="C6181" s="79" t="s">
        <v>56</v>
      </c>
      <c r="D6181" s="90">
        <v>0.81</v>
      </c>
    </row>
    <row r="6182" spans="1:4">
      <c r="A6182" s="90">
        <v>88238</v>
      </c>
      <c r="B6182" s="74" t="s">
        <v>72</v>
      </c>
      <c r="C6182" s="79" t="s">
        <v>56</v>
      </c>
      <c r="D6182" s="90">
        <v>13.82</v>
      </c>
    </row>
    <row r="6183" spans="1:4">
      <c r="A6183" s="90">
        <v>88239</v>
      </c>
      <c r="B6183" s="74" t="s">
        <v>4824</v>
      </c>
      <c r="C6183" s="79" t="s">
        <v>56</v>
      </c>
      <c r="D6183" s="90">
        <v>15.18</v>
      </c>
    </row>
    <row r="6184" spans="1:4">
      <c r="A6184" s="90">
        <v>88240</v>
      </c>
      <c r="B6184" s="74" t="s">
        <v>4825</v>
      </c>
      <c r="C6184" s="79" t="s">
        <v>56</v>
      </c>
      <c r="D6184" s="90">
        <v>14.39</v>
      </c>
    </row>
    <row r="6185" spans="1:4">
      <c r="A6185" s="90">
        <v>88241</v>
      </c>
      <c r="B6185" s="74" t="s">
        <v>4826</v>
      </c>
      <c r="C6185" s="79" t="s">
        <v>56</v>
      </c>
      <c r="D6185" s="90">
        <v>14.18</v>
      </c>
    </row>
    <row r="6186" spans="1:4">
      <c r="A6186" s="90">
        <v>88242</v>
      </c>
      <c r="B6186" s="74" t="s">
        <v>82</v>
      </c>
      <c r="C6186" s="79" t="s">
        <v>56</v>
      </c>
      <c r="D6186" s="90">
        <v>13.79</v>
      </c>
    </row>
    <row r="6187" spans="1:4">
      <c r="A6187" s="90">
        <v>88243</v>
      </c>
      <c r="B6187" s="74" t="s">
        <v>4827</v>
      </c>
      <c r="C6187" s="79" t="s">
        <v>56</v>
      </c>
      <c r="D6187" s="90">
        <v>16.04</v>
      </c>
    </row>
    <row r="6188" spans="1:4">
      <c r="A6188" s="90">
        <v>88245</v>
      </c>
      <c r="B6188" s="74" t="s">
        <v>71</v>
      </c>
      <c r="C6188" s="79" t="s">
        <v>56</v>
      </c>
      <c r="D6188" s="90">
        <v>18.239999999999998</v>
      </c>
    </row>
    <row r="6189" spans="1:4">
      <c r="A6189" s="90">
        <v>88246</v>
      </c>
      <c r="B6189" s="74" t="s">
        <v>4828</v>
      </c>
      <c r="C6189" s="79" t="s">
        <v>56</v>
      </c>
      <c r="D6189" s="90">
        <v>18.21</v>
      </c>
    </row>
    <row r="6190" spans="1:4">
      <c r="A6190" s="90">
        <v>88247</v>
      </c>
      <c r="B6190" s="74" t="s">
        <v>4829</v>
      </c>
      <c r="C6190" s="79" t="s">
        <v>56</v>
      </c>
      <c r="D6190" s="90">
        <v>14.13</v>
      </c>
    </row>
    <row r="6191" spans="1:4">
      <c r="A6191" s="90">
        <v>88248</v>
      </c>
      <c r="B6191" s="74" t="s">
        <v>154</v>
      </c>
      <c r="C6191" s="79" t="s">
        <v>56</v>
      </c>
      <c r="D6191" s="90">
        <v>14.04</v>
      </c>
    </row>
    <row r="6192" spans="1:4">
      <c r="A6192" s="90">
        <v>88249</v>
      </c>
      <c r="B6192" s="74" t="s">
        <v>4830</v>
      </c>
      <c r="C6192" s="79" t="s">
        <v>56</v>
      </c>
      <c r="D6192" s="90">
        <v>24.93</v>
      </c>
    </row>
    <row r="6193" spans="1:4">
      <c r="A6193" s="90">
        <v>88250</v>
      </c>
      <c r="B6193" s="74" t="s">
        <v>4831</v>
      </c>
      <c r="C6193" s="79" t="s">
        <v>56</v>
      </c>
      <c r="D6193" s="90">
        <v>15.32</v>
      </c>
    </row>
    <row r="6194" spans="1:4">
      <c r="A6194" s="90">
        <v>88251</v>
      </c>
      <c r="B6194" s="74" t="s">
        <v>4832</v>
      </c>
      <c r="C6194" s="79" t="s">
        <v>56</v>
      </c>
      <c r="D6194" s="90">
        <v>14.57</v>
      </c>
    </row>
    <row r="6195" spans="1:4">
      <c r="A6195" s="90">
        <v>88252</v>
      </c>
      <c r="B6195" s="74" t="s">
        <v>4833</v>
      </c>
      <c r="C6195" s="79" t="s">
        <v>56</v>
      </c>
      <c r="D6195" s="90">
        <v>13.92</v>
      </c>
    </row>
    <row r="6196" spans="1:4">
      <c r="A6196" s="90">
        <v>88253</v>
      </c>
      <c r="B6196" s="74" t="s">
        <v>4834</v>
      </c>
      <c r="C6196" s="79" t="s">
        <v>56</v>
      </c>
      <c r="D6196" s="90">
        <v>15.98</v>
      </c>
    </row>
    <row r="6197" spans="1:4">
      <c r="A6197" s="90">
        <v>88255</v>
      </c>
      <c r="B6197" s="74" t="s">
        <v>4835</v>
      </c>
      <c r="C6197" s="79" t="s">
        <v>56</v>
      </c>
      <c r="D6197" s="90">
        <v>26.04</v>
      </c>
    </row>
    <row r="6198" spans="1:4">
      <c r="A6198" s="90">
        <v>88256</v>
      </c>
      <c r="B6198" s="74" t="s">
        <v>4836</v>
      </c>
      <c r="C6198" s="79" t="s">
        <v>56</v>
      </c>
      <c r="D6198" s="90">
        <v>20.07</v>
      </c>
    </row>
    <row r="6199" spans="1:4">
      <c r="A6199" s="90">
        <v>88257</v>
      </c>
      <c r="B6199" s="74" t="s">
        <v>4837</v>
      </c>
      <c r="C6199" s="79" t="s">
        <v>56</v>
      </c>
      <c r="D6199" s="90">
        <v>15.6</v>
      </c>
    </row>
    <row r="6200" spans="1:4">
      <c r="A6200" s="90">
        <v>88258</v>
      </c>
      <c r="B6200" s="74" t="s">
        <v>4838</v>
      </c>
      <c r="C6200" s="79" t="s">
        <v>56</v>
      </c>
      <c r="D6200" s="90">
        <v>17.670000000000002</v>
      </c>
    </row>
    <row r="6201" spans="1:4">
      <c r="A6201" s="90">
        <v>88259</v>
      </c>
      <c r="B6201" s="74" t="s">
        <v>4839</v>
      </c>
      <c r="C6201" s="79" t="s">
        <v>56</v>
      </c>
      <c r="D6201" s="90">
        <v>21.5</v>
      </c>
    </row>
    <row r="6202" spans="1:4">
      <c r="A6202" s="90">
        <v>88260</v>
      </c>
      <c r="B6202" s="74" t="s">
        <v>4840</v>
      </c>
      <c r="C6202" s="79" t="s">
        <v>56</v>
      </c>
      <c r="D6202" s="90">
        <v>13.86</v>
      </c>
    </row>
    <row r="6203" spans="1:4">
      <c r="A6203" s="90">
        <v>88261</v>
      </c>
      <c r="B6203" s="74" t="s">
        <v>4841</v>
      </c>
      <c r="C6203" s="79" t="s">
        <v>56</v>
      </c>
      <c r="D6203" s="90">
        <v>16.52</v>
      </c>
    </row>
    <row r="6204" spans="1:4">
      <c r="A6204" s="90">
        <v>88262</v>
      </c>
      <c r="B6204" s="74" t="s">
        <v>59</v>
      </c>
      <c r="C6204" s="79" t="s">
        <v>56</v>
      </c>
      <c r="D6204" s="90">
        <v>18.260000000000002</v>
      </c>
    </row>
    <row r="6205" spans="1:4">
      <c r="A6205" s="90">
        <v>88263</v>
      </c>
      <c r="B6205" s="74" t="s">
        <v>4842</v>
      </c>
      <c r="C6205" s="79" t="s">
        <v>56</v>
      </c>
      <c r="D6205" s="90">
        <v>14.75</v>
      </c>
    </row>
    <row r="6206" spans="1:4">
      <c r="A6206" s="90">
        <v>88264</v>
      </c>
      <c r="B6206" s="74" t="s">
        <v>177</v>
      </c>
      <c r="C6206" s="79" t="s">
        <v>56</v>
      </c>
      <c r="D6206" s="90">
        <v>18.559999999999999</v>
      </c>
    </row>
    <row r="6207" spans="1:4">
      <c r="A6207" s="90">
        <v>88265</v>
      </c>
      <c r="B6207" s="74" t="s">
        <v>4843</v>
      </c>
      <c r="C6207" s="79" t="s">
        <v>56</v>
      </c>
      <c r="D6207" s="90">
        <v>18.66</v>
      </c>
    </row>
    <row r="6208" spans="1:4">
      <c r="A6208" s="90">
        <v>88266</v>
      </c>
      <c r="B6208" s="74" t="s">
        <v>4844</v>
      </c>
      <c r="C6208" s="79" t="s">
        <v>56</v>
      </c>
      <c r="D6208" s="90">
        <v>20.65</v>
      </c>
    </row>
    <row r="6209" spans="1:4">
      <c r="A6209" s="90">
        <v>88267</v>
      </c>
      <c r="B6209" s="74" t="s">
        <v>97</v>
      </c>
      <c r="C6209" s="79" t="s">
        <v>56</v>
      </c>
      <c r="D6209" s="90">
        <v>18.34</v>
      </c>
    </row>
    <row r="6210" spans="1:4">
      <c r="A6210" s="90">
        <v>88268</v>
      </c>
      <c r="B6210" s="74" t="s">
        <v>4845</v>
      </c>
      <c r="C6210" s="79" t="s">
        <v>56</v>
      </c>
      <c r="D6210" s="90">
        <v>18.97</v>
      </c>
    </row>
    <row r="6211" spans="1:4">
      <c r="A6211" s="90">
        <v>88269</v>
      </c>
      <c r="B6211" s="74" t="s">
        <v>4846</v>
      </c>
      <c r="C6211" s="79" t="s">
        <v>56</v>
      </c>
      <c r="D6211" s="90">
        <v>18.239999999999998</v>
      </c>
    </row>
    <row r="6212" spans="1:4">
      <c r="A6212" s="90">
        <v>88270</v>
      </c>
      <c r="B6212" s="74" t="s">
        <v>4847</v>
      </c>
      <c r="C6212" s="79" t="s">
        <v>56</v>
      </c>
      <c r="D6212" s="90">
        <v>18.350000000000001</v>
      </c>
    </row>
    <row r="6213" spans="1:4">
      <c r="A6213" s="90">
        <v>88272</v>
      </c>
      <c r="B6213" s="74" t="s">
        <v>4848</v>
      </c>
      <c r="C6213" s="79" t="s">
        <v>56</v>
      </c>
      <c r="D6213" s="90">
        <v>16.489999999999998</v>
      </c>
    </row>
    <row r="6214" spans="1:4">
      <c r="A6214" s="90">
        <v>88273</v>
      </c>
      <c r="B6214" s="74" t="s">
        <v>4849</v>
      </c>
      <c r="C6214" s="79" t="s">
        <v>56</v>
      </c>
      <c r="D6214" s="90">
        <v>18.62</v>
      </c>
    </row>
    <row r="6215" spans="1:4">
      <c r="A6215" s="90">
        <v>88274</v>
      </c>
      <c r="B6215" s="74" t="s">
        <v>230</v>
      </c>
      <c r="C6215" s="79" t="s">
        <v>56</v>
      </c>
      <c r="D6215" s="90">
        <v>18.600000000000001</v>
      </c>
    </row>
    <row r="6216" spans="1:4">
      <c r="A6216" s="90">
        <v>88275</v>
      </c>
      <c r="B6216" s="74" t="s">
        <v>4850</v>
      </c>
      <c r="C6216" s="79" t="s">
        <v>56</v>
      </c>
      <c r="D6216" s="90">
        <v>24.02</v>
      </c>
    </row>
    <row r="6217" spans="1:4">
      <c r="A6217" s="90">
        <v>88277</v>
      </c>
      <c r="B6217" s="74" t="s">
        <v>4851</v>
      </c>
      <c r="C6217" s="79" t="s">
        <v>56</v>
      </c>
      <c r="D6217" s="90">
        <v>19.920000000000002</v>
      </c>
    </row>
    <row r="6218" spans="1:4">
      <c r="A6218" s="90">
        <v>88278</v>
      </c>
      <c r="B6218" s="74" t="s">
        <v>4852</v>
      </c>
      <c r="C6218" s="79" t="s">
        <v>56</v>
      </c>
      <c r="D6218" s="90">
        <v>18.190000000000001</v>
      </c>
    </row>
    <row r="6219" spans="1:4">
      <c r="A6219" s="90">
        <v>88279</v>
      </c>
      <c r="B6219" s="74" t="s">
        <v>4853</v>
      </c>
      <c r="C6219" s="79" t="s">
        <v>56</v>
      </c>
      <c r="D6219" s="90">
        <v>19.86</v>
      </c>
    </row>
    <row r="6220" spans="1:4">
      <c r="A6220" s="90">
        <v>88281</v>
      </c>
      <c r="B6220" s="74" t="s">
        <v>4854</v>
      </c>
      <c r="C6220" s="79" t="s">
        <v>56</v>
      </c>
      <c r="D6220" s="90">
        <v>16.29</v>
      </c>
    </row>
    <row r="6221" spans="1:4">
      <c r="A6221" s="90">
        <v>88282</v>
      </c>
      <c r="B6221" s="74" t="s">
        <v>4855</v>
      </c>
      <c r="C6221" s="79" t="s">
        <v>56</v>
      </c>
      <c r="D6221" s="90">
        <v>17.149999999999999</v>
      </c>
    </row>
    <row r="6222" spans="1:4">
      <c r="A6222" s="90">
        <v>88283</v>
      </c>
      <c r="B6222" s="74" t="s">
        <v>4856</v>
      </c>
      <c r="C6222" s="79" t="s">
        <v>56</v>
      </c>
      <c r="D6222" s="90">
        <v>22.1</v>
      </c>
    </row>
    <row r="6223" spans="1:4">
      <c r="A6223" s="90">
        <v>88284</v>
      </c>
      <c r="B6223" s="74" t="s">
        <v>4857</v>
      </c>
      <c r="C6223" s="79" t="s">
        <v>56</v>
      </c>
      <c r="D6223" s="90">
        <v>15.73</v>
      </c>
    </row>
    <row r="6224" spans="1:4">
      <c r="A6224" s="90">
        <v>88285</v>
      </c>
      <c r="B6224" s="74" t="s">
        <v>4858</v>
      </c>
      <c r="C6224" s="79" t="s">
        <v>56</v>
      </c>
      <c r="D6224" s="90">
        <v>19.79</v>
      </c>
    </row>
    <row r="6225" spans="1:4">
      <c r="A6225" s="90">
        <v>88286</v>
      </c>
      <c r="B6225" s="74" t="s">
        <v>4859</v>
      </c>
      <c r="C6225" s="79" t="s">
        <v>56</v>
      </c>
      <c r="D6225" s="90">
        <v>17.739999999999998</v>
      </c>
    </row>
    <row r="6226" spans="1:4">
      <c r="A6226" s="90">
        <v>88288</v>
      </c>
      <c r="B6226" s="74" t="s">
        <v>4860</v>
      </c>
      <c r="C6226" s="79" t="s">
        <v>56</v>
      </c>
      <c r="D6226" s="90">
        <v>19.190000000000001</v>
      </c>
    </row>
    <row r="6227" spans="1:4">
      <c r="A6227" s="90">
        <v>88291</v>
      </c>
      <c r="B6227" s="74" t="s">
        <v>4861</v>
      </c>
      <c r="C6227" s="79" t="s">
        <v>56</v>
      </c>
      <c r="D6227" s="90">
        <v>16.53</v>
      </c>
    </row>
    <row r="6228" spans="1:4">
      <c r="A6228" s="90">
        <v>88292</v>
      </c>
      <c r="B6228" s="74" t="s">
        <v>4862</v>
      </c>
      <c r="C6228" s="79" t="s">
        <v>56</v>
      </c>
      <c r="D6228" s="90">
        <v>17.440000000000001</v>
      </c>
    </row>
    <row r="6229" spans="1:4">
      <c r="A6229" s="90">
        <v>88293</v>
      </c>
      <c r="B6229" s="74" t="s">
        <v>4863</v>
      </c>
      <c r="C6229" s="79" t="s">
        <v>56</v>
      </c>
      <c r="D6229" s="90">
        <v>19.62</v>
      </c>
    </row>
    <row r="6230" spans="1:4">
      <c r="A6230" s="90">
        <v>88294</v>
      </c>
      <c r="B6230" s="74" t="s">
        <v>4864</v>
      </c>
      <c r="C6230" s="79" t="s">
        <v>56</v>
      </c>
      <c r="D6230" s="90">
        <v>21.24</v>
      </c>
    </row>
    <row r="6231" spans="1:4">
      <c r="A6231" s="90">
        <v>88295</v>
      </c>
      <c r="B6231" s="74" t="s">
        <v>4865</v>
      </c>
      <c r="C6231" s="79" t="s">
        <v>56</v>
      </c>
      <c r="D6231" s="90">
        <v>17.809999999999999</v>
      </c>
    </row>
    <row r="6232" spans="1:4">
      <c r="A6232" s="90">
        <v>88296</v>
      </c>
      <c r="B6232" s="74" t="s">
        <v>4866</v>
      </c>
      <c r="C6232" s="79" t="s">
        <v>56</v>
      </c>
      <c r="D6232" s="90">
        <v>16.829999999999998</v>
      </c>
    </row>
    <row r="6233" spans="1:4">
      <c r="A6233" s="90">
        <v>88297</v>
      </c>
      <c r="B6233" s="74" t="s">
        <v>4867</v>
      </c>
      <c r="C6233" s="79" t="s">
        <v>56</v>
      </c>
      <c r="D6233" s="90">
        <v>18.59</v>
      </c>
    </row>
    <row r="6234" spans="1:4">
      <c r="A6234" s="90">
        <v>88298</v>
      </c>
      <c r="B6234" s="74" t="s">
        <v>4868</v>
      </c>
      <c r="C6234" s="79" t="s">
        <v>56</v>
      </c>
      <c r="D6234" s="90">
        <v>15.93</v>
      </c>
    </row>
    <row r="6235" spans="1:4">
      <c r="A6235" s="90">
        <v>88299</v>
      </c>
      <c r="B6235" s="74" t="s">
        <v>4869</v>
      </c>
      <c r="C6235" s="79" t="s">
        <v>56</v>
      </c>
      <c r="D6235" s="90">
        <v>19.89</v>
      </c>
    </row>
    <row r="6236" spans="1:4">
      <c r="A6236" s="90">
        <v>88300</v>
      </c>
      <c r="B6236" s="74" t="s">
        <v>4870</v>
      </c>
      <c r="C6236" s="79" t="s">
        <v>56</v>
      </c>
      <c r="D6236" s="90">
        <v>23.69</v>
      </c>
    </row>
    <row r="6237" spans="1:4">
      <c r="A6237" s="90">
        <v>88301</v>
      </c>
      <c r="B6237" s="74" t="s">
        <v>4871</v>
      </c>
      <c r="C6237" s="79" t="s">
        <v>56</v>
      </c>
      <c r="D6237" s="90">
        <v>21.11</v>
      </c>
    </row>
    <row r="6238" spans="1:4">
      <c r="A6238" s="90">
        <v>88302</v>
      </c>
      <c r="B6238" s="74" t="s">
        <v>4872</v>
      </c>
      <c r="C6238" s="79" t="s">
        <v>56</v>
      </c>
      <c r="D6238" s="90">
        <v>20.440000000000001</v>
      </c>
    </row>
    <row r="6239" spans="1:4">
      <c r="A6239" s="90">
        <v>88303</v>
      </c>
      <c r="B6239" s="74" t="s">
        <v>4873</v>
      </c>
      <c r="C6239" s="79" t="s">
        <v>56</v>
      </c>
      <c r="D6239" s="90">
        <v>16.46</v>
      </c>
    </row>
    <row r="6240" spans="1:4">
      <c r="A6240" s="90">
        <v>88304</v>
      </c>
      <c r="B6240" s="74" t="s">
        <v>4874</v>
      </c>
      <c r="C6240" s="79" t="s">
        <v>56</v>
      </c>
      <c r="D6240" s="90">
        <v>17.989999999999998</v>
      </c>
    </row>
    <row r="6241" spans="1:4">
      <c r="A6241" s="90">
        <v>88306</v>
      </c>
      <c r="B6241" s="74" t="s">
        <v>4875</v>
      </c>
      <c r="C6241" s="79" t="s">
        <v>56</v>
      </c>
      <c r="D6241" s="90">
        <v>23.9</v>
      </c>
    </row>
    <row r="6242" spans="1:4">
      <c r="A6242" s="90">
        <v>88307</v>
      </c>
      <c r="B6242" s="74" t="s">
        <v>4876</v>
      </c>
      <c r="C6242" s="79" t="s">
        <v>56</v>
      </c>
      <c r="D6242" s="90">
        <v>21.56</v>
      </c>
    </row>
    <row r="6243" spans="1:4">
      <c r="A6243" s="90">
        <v>88308</v>
      </c>
      <c r="B6243" s="74" t="s">
        <v>4877</v>
      </c>
      <c r="C6243" s="79" t="s">
        <v>56</v>
      </c>
      <c r="D6243" s="90">
        <v>20.07</v>
      </c>
    </row>
    <row r="6244" spans="1:4">
      <c r="A6244" s="90">
        <v>88309</v>
      </c>
      <c r="B6244" s="74" t="s">
        <v>81</v>
      </c>
      <c r="C6244" s="79" t="s">
        <v>56</v>
      </c>
      <c r="D6244" s="90">
        <v>18.37</v>
      </c>
    </row>
    <row r="6245" spans="1:4">
      <c r="A6245" s="90">
        <v>88310</v>
      </c>
      <c r="B6245" s="74" t="s">
        <v>225</v>
      </c>
      <c r="C6245" s="79" t="s">
        <v>56</v>
      </c>
      <c r="D6245" s="90">
        <v>18.3</v>
      </c>
    </row>
    <row r="6246" spans="1:4">
      <c r="A6246" s="90">
        <v>88311</v>
      </c>
      <c r="B6246" s="74" t="s">
        <v>4878</v>
      </c>
      <c r="C6246" s="79" t="s">
        <v>56</v>
      </c>
      <c r="D6246" s="90">
        <v>18.3</v>
      </c>
    </row>
    <row r="6247" spans="1:4">
      <c r="A6247" s="90">
        <v>88312</v>
      </c>
      <c r="B6247" s="74" t="s">
        <v>4879</v>
      </c>
      <c r="C6247" s="79" t="s">
        <v>56</v>
      </c>
      <c r="D6247" s="90">
        <v>19.399999999999999</v>
      </c>
    </row>
    <row r="6248" spans="1:4">
      <c r="A6248" s="90">
        <v>88313</v>
      </c>
      <c r="B6248" s="74" t="s">
        <v>4880</v>
      </c>
      <c r="C6248" s="79" t="s">
        <v>56</v>
      </c>
      <c r="D6248" s="90">
        <v>17.329999999999998</v>
      </c>
    </row>
    <row r="6249" spans="1:4">
      <c r="A6249" s="90">
        <v>88314</v>
      </c>
      <c r="B6249" s="74" t="s">
        <v>4881</v>
      </c>
      <c r="C6249" s="79" t="s">
        <v>56</v>
      </c>
      <c r="D6249" s="90">
        <v>15.26</v>
      </c>
    </row>
    <row r="6250" spans="1:4">
      <c r="A6250" s="90">
        <v>88315</v>
      </c>
      <c r="B6250" s="74" t="s">
        <v>112</v>
      </c>
      <c r="C6250" s="79" t="s">
        <v>56</v>
      </c>
      <c r="D6250" s="90">
        <v>18.260000000000002</v>
      </c>
    </row>
    <row r="6251" spans="1:4">
      <c r="A6251" s="90">
        <v>88316</v>
      </c>
      <c r="B6251" s="74" t="s">
        <v>57</v>
      </c>
      <c r="C6251" s="79" t="s">
        <v>56</v>
      </c>
      <c r="D6251" s="90">
        <v>13.27</v>
      </c>
    </row>
    <row r="6252" spans="1:4">
      <c r="A6252" s="90">
        <v>88317</v>
      </c>
      <c r="B6252" s="74" t="s">
        <v>4882</v>
      </c>
      <c r="C6252" s="79" t="s">
        <v>56</v>
      </c>
      <c r="D6252" s="90">
        <v>18.260000000000002</v>
      </c>
    </row>
    <row r="6253" spans="1:4">
      <c r="A6253" s="90">
        <v>88318</v>
      </c>
      <c r="B6253" s="74" t="s">
        <v>4883</v>
      </c>
      <c r="C6253" s="79" t="s">
        <v>56</v>
      </c>
      <c r="D6253" s="90">
        <v>21.04</v>
      </c>
    </row>
    <row r="6254" spans="1:4">
      <c r="A6254" s="90">
        <v>88320</v>
      </c>
      <c r="B6254" s="74" t="s">
        <v>4884</v>
      </c>
      <c r="C6254" s="79" t="s">
        <v>56</v>
      </c>
      <c r="D6254" s="90">
        <v>21.58</v>
      </c>
    </row>
    <row r="6255" spans="1:4">
      <c r="A6255" s="90">
        <v>88321</v>
      </c>
      <c r="B6255" s="74" t="s">
        <v>4885</v>
      </c>
      <c r="C6255" s="79" t="s">
        <v>56</v>
      </c>
      <c r="D6255" s="90">
        <v>30.17</v>
      </c>
    </row>
    <row r="6256" spans="1:4">
      <c r="A6256" s="90">
        <v>88322</v>
      </c>
      <c r="B6256" s="74" t="s">
        <v>4886</v>
      </c>
      <c r="C6256" s="79" t="s">
        <v>56</v>
      </c>
      <c r="D6256" s="90">
        <v>28.51</v>
      </c>
    </row>
    <row r="6257" spans="1:4">
      <c r="A6257" s="90">
        <v>88323</v>
      </c>
      <c r="B6257" s="74" t="s">
        <v>129</v>
      </c>
      <c r="C6257" s="79" t="s">
        <v>56</v>
      </c>
      <c r="D6257" s="90">
        <v>20.03</v>
      </c>
    </row>
    <row r="6258" spans="1:4">
      <c r="A6258" s="90">
        <v>88324</v>
      </c>
      <c r="B6258" s="74" t="s">
        <v>4887</v>
      </c>
      <c r="C6258" s="79" t="s">
        <v>56</v>
      </c>
      <c r="D6258" s="90">
        <v>19.8</v>
      </c>
    </row>
    <row r="6259" spans="1:4">
      <c r="A6259" s="90">
        <v>88325</v>
      </c>
      <c r="B6259" s="74" t="s">
        <v>210</v>
      </c>
      <c r="C6259" s="79" t="s">
        <v>56</v>
      </c>
      <c r="D6259" s="90">
        <v>15.53</v>
      </c>
    </row>
    <row r="6260" spans="1:4">
      <c r="A6260" s="90">
        <v>88326</v>
      </c>
      <c r="B6260" s="74" t="s">
        <v>4888</v>
      </c>
      <c r="C6260" s="79" t="s">
        <v>56</v>
      </c>
      <c r="D6260" s="90">
        <v>15.97</v>
      </c>
    </row>
    <row r="6261" spans="1:4">
      <c r="A6261" s="90">
        <v>88377</v>
      </c>
      <c r="B6261" s="74" t="s">
        <v>4889</v>
      </c>
      <c r="C6261" s="79" t="s">
        <v>56</v>
      </c>
      <c r="D6261" s="90">
        <v>16.059999999999999</v>
      </c>
    </row>
    <row r="6262" spans="1:4">
      <c r="A6262" s="90">
        <v>88441</v>
      </c>
      <c r="B6262" s="74" t="s">
        <v>4890</v>
      </c>
      <c r="C6262" s="79" t="s">
        <v>56</v>
      </c>
      <c r="D6262" s="90">
        <v>17.71</v>
      </c>
    </row>
    <row r="6263" spans="1:4">
      <c r="A6263" s="90">
        <v>88597</v>
      </c>
      <c r="B6263" s="74" t="s">
        <v>4891</v>
      </c>
      <c r="C6263" s="79" t="s">
        <v>56</v>
      </c>
      <c r="D6263" s="90">
        <v>52.16</v>
      </c>
    </row>
    <row r="6264" spans="1:4">
      <c r="A6264" s="90">
        <v>90766</v>
      </c>
      <c r="B6264" s="74" t="s">
        <v>4892</v>
      </c>
      <c r="C6264" s="79" t="s">
        <v>56</v>
      </c>
      <c r="D6264" s="90">
        <v>19.43</v>
      </c>
    </row>
    <row r="6265" spans="1:4">
      <c r="A6265" s="90">
        <v>90767</v>
      </c>
      <c r="B6265" s="74" t="s">
        <v>4893</v>
      </c>
      <c r="C6265" s="79" t="s">
        <v>56</v>
      </c>
      <c r="D6265" s="90">
        <v>19.23</v>
      </c>
    </row>
    <row r="6266" spans="1:4">
      <c r="A6266" s="90">
        <v>90768</v>
      </c>
      <c r="B6266" s="74" t="s">
        <v>4894</v>
      </c>
      <c r="C6266" s="79" t="s">
        <v>56</v>
      </c>
      <c r="D6266" s="90">
        <v>54.22</v>
      </c>
    </row>
    <row r="6267" spans="1:4">
      <c r="A6267" s="90">
        <v>90769</v>
      </c>
      <c r="B6267" s="74" t="s">
        <v>4895</v>
      </c>
      <c r="C6267" s="79" t="s">
        <v>56</v>
      </c>
      <c r="D6267" s="90">
        <v>76.84</v>
      </c>
    </row>
    <row r="6268" spans="1:4">
      <c r="A6268" s="90">
        <v>90770</v>
      </c>
      <c r="B6268" s="74" t="s">
        <v>4896</v>
      </c>
      <c r="C6268" s="79" t="s">
        <v>56</v>
      </c>
      <c r="D6268" s="90">
        <v>101.46</v>
      </c>
    </row>
    <row r="6269" spans="1:4">
      <c r="A6269" s="90">
        <v>90771</v>
      </c>
      <c r="B6269" s="74" t="s">
        <v>4897</v>
      </c>
      <c r="C6269" s="79" t="s">
        <v>56</v>
      </c>
      <c r="D6269" s="90">
        <v>46.18</v>
      </c>
    </row>
    <row r="6270" spans="1:4">
      <c r="A6270" s="90">
        <v>90772</v>
      </c>
      <c r="B6270" s="74" t="s">
        <v>4898</v>
      </c>
      <c r="C6270" s="79" t="s">
        <v>56</v>
      </c>
      <c r="D6270" s="90">
        <v>17.010000000000002</v>
      </c>
    </row>
    <row r="6271" spans="1:4">
      <c r="A6271" s="90">
        <v>90773</v>
      </c>
      <c r="B6271" s="74" t="s">
        <v>4899</v>
      </c>
      <c r="C6271" s="79" t="s">
        <v>56</v>
      </c>
      <c r="D6271" s="90">
        <v>38.35</v>
      </c>
    </row>
    <row r="6272" spans="1:4">
      <c r="A6272" s="90">
        <v>90775</v>
      </c>
      <c r="B6272" s="74" t="s">
        <v>4900</v>
      </c>
      <c r="C6272" s="79" t="s">
        <v>56</v>
      </c>
      <c r="D6272" s="90">
        <v>49.67</v>
      </c>
    </row>
    <row r="6273" spans="1:4">
      <c r="A6273" s="90">
        <v>90776</v>
      </c>
      <c r="B6273" s="74" t="s">
        <v>4901</v>
      </c>
      <c r="C6273" s="79" t="s">
        <v>56</v>
      </c>
      <c r="D6273" s="90">
        <v>30.9</v>
      </c>
    </row>
    <row r="6274" spans="1:4">
      <c r="A6274" s="90">
        <v>90777</v>
      </c>
      <c r="B6274" s="74" t="s">
        <v>62</v>
      </c>
      <c r="C6274" s="79" t="s">
        <v>56</v>
      </c>
      <c r="D6274" s="90">
        <v>73.8</v>
      </c>
    </row>
    <row r="6275" spans="1:4">
      <c r="A6275" s="90">
        <v>90778</v>
      </c>
      <c r="B6275" s="74" t="s">
        <v>4902</v>
      </c>
      <c r="C6275" s="79" t="s">
        <v>56</v>
      </c>
      <c r="D6275" s="90">
        <v>83.93</v>
      </c>
    </row>
    <row r="6276" spans="1:4">
      <c r="A6276" s="90">
        <v>90779</v>
      </c>
      <c r="B6276" s="74" t="s">
        <v>4903</v>
      </c>
      <c r="C6276" s="79" t="s">
        <v>56</v>
      </c>
      <c r="D6276" s="90">
        <v>114.58</v>
      </c>
    </row>
    <row r="6277" spans="1:4">
      <c r="A6277" s="90">
        <v>90780</v>
      </c>
      <c r="B6277" s="74" t="s">
        <v>4904</v>
      </c>
      <c r="C6277" s="79" t="s">
        <v>56</v>
      </c>
      <c r="D6277" s="90">
        <v>43.67</v>
      </c>
    </row>
    <row r="6278" spans="1:4">
      <c r="A6278" s="90">
        <v>90781</v>
      </c>
      <c r="B6278" s="74" t="s">
        <v>4905</v>
      </c>
      <c r="C6278" s="79" t="s">
        <v>56</v>
      </c>
      <c r="D6278" s="90">
        <v>32.71</v>
      </c>
    </row>
    <row r="6279" spans="1:4">
      <c r="A6279" s="90">
        <v>91677</v>
      </c>
      <c r="B6279" s="74" t="s">
        <v>4906</v>
      </c>
      <c r="C6279" s="79" t="s">
        <v>56</v>
      </c>
      <c r="D6279" s="90">
        <v>75.02</v>
      </c>
    </row>
    <row r="6280" spans="1:4">
      <c r="A6280" s="90">
        <v>91678</v>
      </c>
      <c r="B6280" s="74" t="s">
        <v>4907</v>
      </c>
      <c r="C6280" s="79" t="s">
        <v>56</v>
      </c>
      <c r="D6280" s="90">
        <v>57.22</v>
      </c>
    </row>
    <row r="6281" spans="1:4">
      <c r="A6281" s="90">
        <v>93556</v>
      </c>
      <c r="B6281" s="74" t="s">
        <v>4908</v>
      </c>
      <c r="C6281" s="79" t="s">
        <v>61</v>
      </c>
      <c r="D6281" s="90">
        <v>93.97</v>
      </c>
    </row>
    <row r="6282" spans="1:4">
      <c r="A6282" s="90">
        <v>93557</v>
      </c>
      <c r="B6282" s="74" t="s">
        <v>60</v>
      </c>
      <c r="C6282" s="79" t="s">
        <v>61</v>
      </c>
      <c r="D6282" s="90">
        <v>158.96</v>
      </c>
    </row>
    <row r="6283" spans="1:4">
      <c r="A6283" s="90">
        <v>93558</v>
      </c>
      <c r="B6283" s="74" t="s">
        <v>4909</v>
      </c>
      <c r="C6283" s="79" t="s">
        <v>61</v>
      </c>
      <c r="D6283" s="160">
        <v>3624.09</v>
      </c>
    </row>
    <row r="6284" spans="1:4">
      <c r="A6284" s="90">
        <v>93559</v>
      </c>
      <c r="B6284" s="74" t="s">
        <v>4891</v>
      </c>
      <c r="C6284" s="79" t="s">
        <v>61</v>
      </c>
      <c r="D6284" s="160">
        <v>6254.65</v>
      </c>
    </row>
    <row r="6285" spans="1:4">
      <c r="A6285" s="90">
        <v>93560</v>
      </c>
      <c r="B6285" s="74" t="s">
        <v>4899</v>
      </c>
      <c r="C6285" s="79" t="s">
        <v>61</v>
      </c>
      <c r="D6285" s="160">
        <v>4645.8999999999996</v>
      </c>
    </row>
    <row r="6286" spans="1:4">
      <c r="A6286" s="90">
        <v>93561</v>
      </c>
      <c r="B6286" s="74" t="s">
        <v>4900</v>
      </c>
      <c r="C6286" s="79" t="s">
        <v>61</v>
      </c>
      <c r="D6286" s="160">
        <v>5971.02</v>
      </c>
    </row>
    <row r="6287" spans="1:4">
      <c r="A6287" s="90">
        <v>93562</v>
      </c>
      <c r="B6287" s="74" t="s">
        <v>4897</v>
      </c>
      <c r="C6287" s="79" t="s">
        <v>61</v>
      </c>
      <c r="D6287" s="160">
        <v>5557.73</v>
      </c>
    </row>
    <row r="6288" spans="1:4">
      <c r="A6288" s="90">
        <v>93563</v>
      </c>
      <c r="B6288" s="74" t="s">
        <v>4892</v>
      </c>
      <c r="C6288" s="79" t="s">
        <v>61</v>
      </c>
      <c r="D6288" s="160">
        <v>3465.16</v>
      </c>
    </row>
    <row r="6289" spans="1:4">
      <c r="A6289" s="90">
        <v>93564</v>
      </c>
      <c r="B6289" s="74" t="s">
        <v>4893</v>
      </c>
      <c r="C6289" s="79" t="s">
        <v>61</v>
      </c>
      <c r="D6289" s="160">
        <v>3422.49</v>
      </c>
    </row>
    <row r="6290" spans="1:4">
      <c r="A6290" s="90">
        <v>93565</v>
      </c>
      <c r="B6290" s="74" t="s">
        <v>62</v>
      </c>
      <c r="C6290" s="79" t="s">
        <v>61</v>
      </c>
      <c r="D6290" s="160">
        <v>13027.16</v>
      </c>
    </row>
    <row r="6291" spans="1:4">
      <c r="A6291" s="90">
        <v>93566</v>
      </c>
      <c r="B6291" s="74" t="s">
        <v>4898</v>
      </c>
      <c r="C6291" s="79" t="s">
        <v>61</v>
      </c>
      <c r="D6291" s="160">
        <v>3038.56</v>
      </c>
    </row>
    <row r="6292" spans="1:4">
      <c r="A6292" s="90">
        <v>93567</v>
      </c>
      <c r="B6292" s="74" t="s">
        <v>4902</v>
      </c>
      <c r="C6292" s="79" t="s">
        <v>61</v>
      </c>
      <c r="D6292" s="160">
        <v>14816.36</v>
      </c>
    </row>
    <row r="6293" spans="1:4">
      <c r="A6293" s="90">
        <v>93568</v>
      </c>
      <c r="B6293" s="74" t="s">
        <v>4903</v>
      </c>
      <c r="C6293" s="79" t="s">
        <v>61</v>
      </c>
      <c r="D6293" s="160">
        <v>20223.73</v>
      </c>
    </row>
    <row r="6294" spans="1:4">
      <c r="A6294" s="90">
        <v>93569</v>
      </c>
      <c r="B6294" s="74" t="s">
        <v>4910</v>
      </c>
      <c r="C6294" s="79" t="s">
        <v>61</v>
      </c>
      <c r="D6294" s="160">
        <v>9585.86</v>
      </c>
    </row>
    <row r="6295" spans="1:4">
      <c r="A6295" s="90">
        <v>93570</v>
      </c>
      <c r="B6295" s="74" t="s">
        <v>4911</v>
      </c>
      <c r="C6295" s="79" t="s">
        <v>61</v>
      </c>
      <c r="D6295" s="160">
        <v>13581.75</v>
      </c>
    </row>
    <row r="6296" spans="1:4">
      <c r="A6296" s="90">
        <v>93571</v>
      </c>
      <c r="B6296" s="74" t="s">
        <v>4912</v>
      </c>
      <c r="C6296" s="79" t="s">
        <v>61</v>
      </c>
      <c r="D6296" s="160">
        <v>17930.11</v>
      </c>
    </row>
    <row r="6297" spans="1:4">
      <c r="A6297" s="90">
        <v>93572</v>
      </c>
      <c r="B6297" s="74" t="s">
        <v>4913</v>
      </c>
      <c r="C6297" s="79" t="s">
        <v>61</v>
      </c>
      <c r="D6297" s="160">
        <v>5476.61</v>
      </c>
    </row>
    <row r="6298" spans="1:4">
      <c r="A6298" s="90">
        <v>94295</v>
      </c>
      <c r="B6298" s="74" t="s">
        <v>4904</v>
      </c>
      <c r="C6298" s="79" t="s">
        <v>61</v>
      </c>
      <c r="D6298" s="160">
        <v>7703.03</v>
      </c>
    </row>
    <row r="6299" spans="1:4">
      <c r="A6299" s="90">
        <v>94296</v>
      </c>
      <c r="B6299" s="74" t="s">
        <v>4905</v>
      </c>
      <c r="C6299" s="79" t="s">
        <v>61</v>
      </c>
      <c r="D6299" s="160">
        <v>6067.3</v>
      </c>
    </row>
    <row r="6300" spans="1:4">
      <c r="A6300" s="90">
        <v>95308</v>
      </c>
      <c r="B6300" s="74" t="s">
        <v>4914</v>
      </c>
      <c r="C6300" s="79" t="s">
        <v>56</v>
      </c>
      <c r="D6300" s="90">
        <v>0.09</v>
      </c>
    </row>
    <row r="6301" spans="1:4">
      <c r="A6301" s="90">
        <v>95309</v>
      </c>
      <c r="B6301" s="74" t="s">
        <v>4915</v>
      </c>
      <c r="C6301" s="79" t="s">
        <v>56</v>
      </c>
      <c r="D6301" s="90">
        <v>0.13</v>
      </c>
    </row>
    <row r="6302" spans="1:4">
      <c r="A6302" s="90">
        <v>95310</v>
      </c>
      <c r="B6302" s="74" t="s">
        <v>4916</v>
      </c>
      <c r="C6302" s="79" t="s">
        <v>56</v>
      </c>
      <c r="D6302" s="90">
        <v>0.09</v>
      </c>
    </row>
    <row r="6303" spans="1:4">
      <c r="A6303" s="90">
        <v>95311</v>
      </c>
      <c r="B6303" s="74" t="s">
        <v>4917</v>
      </c>
      <c r="C6303" s="79" t="s">
        <v>56</v>
      </c>
      <c r="D6303" s="90">
        <v>0.09</v>
      </c>
    </row>
    <row r="6304" spans="1:4">
      <c r="A6304" s="90">
        <v>95312</v>
      </c>
      <c r="B6304" s="74" t="s">
        <v>4918</v>
      </c>
      <c r="C6304" s="79" t="s">
        <v>56</v>
      </c>
      <c r="D6304" s="90">
        <v>0.11</v>
      </c>
    </row>
    <row r="6305" spans="1:4">
      <c r="A6305" s="90">
        <v>95313</v>
      </c>
      <c r="B6305" s="74" t="s">
        <v>4919</v>
      </c>
      <c r="C6305" s="79" t="s">
        <v>56</v>
      </c>
      <c r="D6305" s="90">
        <v>0.11</v>
      </c>
    </row>
    <row r="6306" spans="1:4">
      <c r="A6306" s="90">
        <v>95314</v>
      </c>
      <c r="B6306" s="74" t="s">
        <v>4920</v>
      </c>
      <c r="C6306" s="79" t="s">
        <v>56</v>
      </c>
      <c r="D6306" s="90">
        <v>0.13</v>
      </c>
    </row>
    <row r="6307" spans="1:4">
      <c r="A6307" s="90">
        <v>95315</v>
      </c>
      <c r="B6307" s="74" t="s">
        <v>4921</v>
      </c>
      <c r="C6307" s="79" t="s">
        <v>56</v>
      </c>
      <c r="D6307" s="90">
        <v>0.17</v>
      </c>
    </row>
    <row r="6308" spans="1:4">
      <c r="A6308" s="90">
        <v>95316</v>
      </c>
      <c r="B6308" s="74" t="s">
        <v>4922</v>
      </c>
      <c r="C6308" s="79" t="s">
        <v>56</v>
      </c>
      <c r="D6308" s="90">
        <v>0.3</v>
      </c>
    </row>
    <row r="6309" spans="1:4">
      <c r="A6309" s="90">
        <v>95317</v>
      </c>
      <c r="B6309" s="74" t="s">
        <v>4923</v>
      </c>
      <c r="C6309" s="79" t="s">
        <v>56</v>
      </c>
      <c r="D6309" s="90">
        <v>0.14000000000000001</v>
      </c>
    </row>
    <row r="6310" spans="1:4">
      <c r="A6310" s="90">
        <v>95318</v>
      </c>
      <c r="B6310" s="74" t="s">
        <v>4924</v>
      </c>
      <c r="C6310" s="79" t="s">
        <v>56</v>
      </c>
      <c r="D6310" s="90">
        <v>0.14000000000000001</v>
      </c>
    </row>
    <row r="6311" spans="1:4">
      <c r="A6311" s="90">
        <v>95319</v>
      </c>
      <c r="B6311" s="74" t="s">
        <v>4925</v>
      </c>
      <c r="C6311" s="79" t="s">
        <v>56</v>
      </c>
      <c r="D6311" s="90">
        <v>0.1</v>
      </c>
    </row>
    <row r="6312" spans="1:4">
      <c r="A6312" s="90">
        <v>95320</v>
      </c>
      <c r="B6312" s="74" t="s">
        <v>4926</v>
      </c>
      <c r="C6312" s="79" t="s">
        <v>56</v>
      </c>
      <c r="D6312" s="90">
        <v>0.1</v>
      </c>
    </row>
    <row r="6313" spans="1:4">
      <c r="A6313" s="90">
        <v>95321</v>
      </c>
      <c r="B6313" s="74" t="s">
        <v>4927</v>
      </c>
      <c r="C6313" s="79" t="s">
        <v>56</v>
      </c>
      <c r="D6313" s="90">
        <v>0.09</v>
      </c>
    </row>
    <row r="6314" spans="1:4">
      <c r="A6314" s="90">
        <v>95322</v>
      </c>
      <c r="B6314" s="74" t="s">
        <v>4928</v>
      </c>
      <c r="C6314" s="79" t="s">
        <v>56</v>
      </c>
      <c r="D6314" s="90">
        <v>0.08</v>
      </c>
    </row>
    <row r="6315" spans="1:4">
      <c r="A6315" s="90">
        <v>95323</v>
      </c>
      <c r="B6315" s="74" t="s">
        <v>4929</v>
      </c>
      <c r="C6315" s="79" t="s">
        <v>56</v>
      </c>
      <c r="D6315" s="90">
        <v>0.14000000000000001</v>
      </c>
    </row>
    <row r="6316" spans="1:4">
      <c r="A6316" s="90">
        <v>95324</v>
      </c>
      <c r="B6316" s="74" t="s">
        <v>4930</v>
      </c>
      <c r="C6316" s="79" t="s">
        <v>56</v>
      </c>
      <c r="D6316" s="90">
        <v>0.19</v>
      </c>
    </row>
    <row r="6317" spans="1:4">
      <c r="A6317" s="90">
        <v>95325</v>
      </c>
      <c r="B6317" s="74" t="s">
        <v>4931</v>
      </c>
      <c r="C6317" s="79" t="s">
        <v>56</v>
      </c>
      <c r="D6317" s="90">
        <v>0.17</v>
      </c>
    </row>
    <row r="6318" spans="1:4">
      <c r="A6318" s="90">
        <v>95326</v>
      </c>
      <c r="B6318" s="74" t="s">
        <v>4932</v>
      </c>
      <c r="C6318" s="79" t="s">
        <v>56</v>
      </c>
      <c r="D6318" s="90">
        <v>0.05</v>
      </c>
    </row>
    <row r="6319" spans="1:4">
      <c r="A6319" s="90">
        <v>95327</v>
      </c>
      <c r="B6319" s="74" t="s">
        <v>4933</v>
      </c>
      <c r="C6319" s="79" t="s">
        <v>56</v>
      </c>
      <c r="D6319" s="90">
        <v>0.21</v>
      </c>
    </row>
    <row r="6320" spans="1:4">
      <c r="A6320" s="90">
        <v>95328</v>
      </c>
      <c r="B6320" s="74" t="s">
        <v>4934</v>
      </c>
      <c r="C6320" s="79" t="s">
        <v>56</v>
      </c>
      <c r="D6320" s="90">
        <v>0.09</v>
      </c>
    </row>
    <row r="6321" spans="1:4">
      <c r="A6321" s="90">
        <v>95329</v>
      </c>
      <c r="B6321" s="74" t="s">
        <v>4935</v>
      </c>
      <c r="C6321" s="79" t="s">
        <v>56</v>
      </c>
      <c r="D6321" s="90">
        <v>0.15</v>
      </c>
    </row>
    <row r="6322" spans="1:4">
      <c r="A6322" s="90">
        <v>95330</v>
      </c>
      <c r="B6322" s="74" t="s">
        <v>4936</v>
      </c>
      <c r="C6322" s="79" t="s">
        <v>56</v>
      </c>
      <c r="D6322" s="90">
        <v>0.13</v>
      </c>
    </row>
    <row r="6323" spans="1:4">
      <c r="A6323" s="90">
        <v>95331</v>
      </c>
      <c r="B6323" s="74" t="s">
        <v>4937</v>
      </c>
      <c r="C6323" s="79" t="s">
        <v>56</v>
      </c>
      <c r="D6323" s="90">
        <v>0.1</v>
      </c>
    </row>
    <row r="6324" spans="1:4">
      <c r="A6324" s="90">
        <v>95332</v>
      </c>
      <c r="B6324" s="74" t="s">
        <v>4938</v>
      </c>
      <c r="C6324" s="79" t="s">
        <v>56</v>
      </c>
      <c r="D6324" s="90">
        <v>0.43</v>
      </c>
    </row>
    <row r="6325" spans="1:4">
      <c r="A6325" s="90">
        <v>95333</v>
      </c>
      <c r="B6325" s="74" t="s">
        <v>4939</v>
      </c>
      <c r="C6325" s="79" t="s">
        <v>56</v>
      </c>
      <c r="D6325" s="90">
        <v>0.43</v>
      </c>
    </row>
    <row r="6326" spans="1:4">
      <c r="A6326" s="90">
        <v>95334</v>
      </c>
      <c r="B6326" s="74" t="s">
        <v>4940</v>
      </c>
      <c r="C6326" s="79" t="s">
        <v>56</v>
      </c>
      <c r="D6326" s="90">
        <v>0.41</v>
      </c>
    </row>
    <row r="6327" spans="1:4">
      <c r="A6327" s="90">
        <v>95335</v>
      </c>
      <c r="B6327" s="74" t="s">
        <v>4941</v>
      </c>
      <c r="C6327" s="79" t="s">
        <v>56</v>
      </c>
      <c r="D6327" s="90">
        <v>0.21</v>
      </c>
    </row>
    <row r="6328" spans="1:4">
      <c r="A6328" s="90">
        <v>95336</v>
      </c>
      <c r="B6328" s="74" t="s">
        <v>4942</v>
      </c>
      <c r="C6328" s="79" t="s">
        <v>56</v>
      </c>
      <c r="D6328" s="90">
        <v>0.14000000000000001</v>
      </c>
    </row>
    <row r="6329" spans="1:4">
      <c r="A6329" s="90">
        <v>95337</v>
      </c>
      <c r="B6329" s="74" t="s">
        <v>4943</v>
      </c>
      <c r="C6329" s="79" t="s">
        <v>56</v>
      </c>
      <c r="D6329" s="90">
        <v>0.13</v>
      </c>
    </row>
    <row r="6330" spans="1:4">
      <c r="A6330" s="90">
        <v>95338</v>
      </c>
      <c r="B6330" s="74" t="s">
        <v>4944</v>
      </c>
      <c r="C6330" s="79" t="s">
        <v>56</v>
      </c>
      <c r="D6330" s="90">
        <v>0.24</v>
      </c>
    </row>
    <row r="6331" spans="1:4">
      <c r="A6331" s="90">
        <v>95339</v>
      </c>
      <c r="B6331" s="74" t="s">
        <v>4945</v>
      </c>
      <c r="C6331" s="79" t="s">
        <v>56</v>
      </c>
      <c r="D6331" s="90">
        <v>0.18</v>
      </c>
    </row>
    <row r="6332" spans="1:4">
      <c r="A6332" s="90">
        <v>95340</v>
      </c>
      <c r="B6332" s="74" t="s">
        <v>4946</v>
      </c>
      <c r="C6332" s="79" t="s">
        <v>56</v>
      </c>
      <c r="D6332" s="90">
        <v>0.17</v>
      </c>
    </row>
    <row r="6333" spans="1:4">
      <c r="A6333" s="90">
        <v>95341</v>
      </c>
      <c r="B6333" s="74" t="s">
        <v>4947</v>
      </c>
      <c r="C6333" s="79" t="s">
        <v>56</v>
      </c>
      <c r="D6333" s="90">
        <v>0.17</v>
      </c>
    </row>
    <row r="6334" spans="1:4">
      <c r="A6334" s="90">
        <v>95342</v>
      </c>
      <c r="B6334" s="74" t="s">
        <v>4948</v>
      </c>
      <c r="C6334" s="79" t="s">
        <v>56</v>
      </c>
      <c r="D6334" s="90">
        <v>0.13</v>
      </c>
    </row>
    <row r="6335" spans="1:4">
      <c r="A6335" s="90">
        <v>95343</v>
      </c>
      <c r="B6335" s="74" t="s">
        <v>4949</v>
      </c>
      <c r="C6335" s="79" t="s">
        <v>56</v>
      </c>
      <c r="D6335" s="90">
        <v>0.19</v>
      </c>
    </row>
    <row r="6336" spans="1:4">
      <c r="A6336" s="90">
        <v>95344</v>
      </c>
      <c r="B6336" s="74" t="s">
        <v>4950</v>
      </c>
      <c r="C6336" s="79" t="s">
        <v>56</v>
      </c>
      <c r="D6336" s="90">
        <v>0.13</v>
      </c>
    </row>
    <row r="6337" spans="1:4">
      <c r="A6337" s="90">
        <v>95345</v>
      </c>
      <c r="B6337" s="74" t="s">
        <v>4951</v>
      </c>
      <c r="C6337" s="79" t="s">
        <v>56</v>
      </c>
      <c r="D6337" s="90">
        <v>0.39</v>
      </c>
    </row>
    <row r="6338" spans="1:4">
      <c r="A6338" s="90">
        <v>95346</v>
      </c>
      <c r="B6338" s="74" t="s">
        <v>4952</v>
      </c>
      <c r="C6338" s="79" t="s">
        <v>56</v>
      </c>
      <c r="D6338" s="90">
        <v>0.05</v>
      </c>
    </row>
    <row r="6339" spans="1:4">
      <c r="A6339" s="90">
        <v>95347</v>
      </c>
      <c r="B6339" s="74" t="s">
        <v>4953</v>
      </c>
      <c r="C6339" s="79" t="s">
        <v>56</v>
      </c>
      <c r="D6339" s="90">
        <v>0.06</v>
      </c>
    </row>
    <row r="6340" spans="1:4">
      <c r="A6340" s="90">
        <v>95348</v>
      </c>
      <c r="B6340" s="74" t="s">
        <v>4954</v>
      </c>
      <c r="C6340" s="79" t="s">
        <v>56</v>
      </c>
      <c r="D6340" s="90">
        <v>0.08</v>
      </c>
    </row>
    <row r="6341" spans="1:4">
      <c r="A6341" s="90">
        <v>95349</v>
      </c>
      <c r="B6341" s="74" t="s">
        <v>4955</v>
      </c>
      <c r="C6341" s="79" t="s">
        <v>56</v>
      </c>
      <c r="D6341" s="90">
        <v>0.05</v>
      </c>
    </row>
    <row r="6342" spans="1:4">
      <c r="A6342" s="90">
        <v>95350</v>
      </c>
      <c r="B6342" s="74" t="s">
        <v>4956</v>
      </c>
      <c r="C6342" s="79" t="s">
        <v>56</v>
      </c>
      <c r="D6342" s="90">
        <v>7.0000000000000007E-2</v>
      </c>
    </row>
    <row r="6343" spans="1:4">
      <c r="A6343" s="90">
        <v>95351</v>
      </c>
      <c r="B6343" s="74" t="s">
        <v>4957</v>
      </c>
      <c r="C6343" s="79" t="s">
        <v>56</v>
      </c>
      <c r="D6343" s="90">
        <v>0.2</v>
      </c>
    </row>
    <row r="6344" spans="1:4">
      <c r="A6344" s="90">
        <v>95352</v>
      </c>
      <c r="B6344" s="74" t="s">
        <v>4958</v>
      </c>
      <c r="C6344" s="79" t="s">
        <v>56</v>
      </c>
      <c r="D6344" s="90">
        <v>0.1</v>
      </c>
    </row>
    <row r="6345" spans="1:4">
      <c r="A6345" s="90">
        <v>95354</v>
      </c>
      <c r="B6345" s="74" t="s">
        <v>4959</v>
      </c>
      <c r="C6345" s="79" t="s">
        <v>56</v>
      </c>
      <c r="D6345" s="90">
        <v>0.08</v>
      </c>
    </row>
    <row r="6346" spans="1:4">
      <c r="A6346" s="90">
        <v>95355</v>
      </c>
      <c r="B6346" s="74" t="s">
        <v>4960</v>
      </c>
      <c r="C6346" s="79" t="s">
        <v>56</v>
      </c>
      <c r="D6346" s="90">
        <v>0.09</v>
      </c>
    </row>
    <row r="6347" spans="1:4">
      <c r="A6347" s="90">
        <v>95356</v>
      </c>
      <c r="B6347" s="74" t="s">
        <v>4961</v>
      </c>
      <c r="C6347" s="79" t="s">
        <v>56</v>
      </c>
      <c r="D6347" s="90">
        <v>0.1</v>
      </c>
    </row>
    <row r="6348" spans="1:4">
      <c r="A6348" s="90">
        <v>95357</v>
      </c>
      <c r="B6348" s="74" t="s">
        <v>4962</v>
      </c>
      <c r="C6348" s="79" t="s">
        <v>56</v>
      </c>
      <c r="D6348" s="90">
        <v>0.16</v>
      </c>
    </row>
    <row r="6349" spans="1:4">
      <c r="A6349" s="90">
        <v>95358</v>
      </c>
      <c r="B6349" s="74" t="s">
        <v>4963</v>
      </c>
      <c r="C6349" s="79" t="s">
        <v>56</v>
      </c>
      <c r="D6349" s="90">
        <v>0.19</v>
      </c>
    </row>
    <row r="6350" spans="1:4">
      <c r="A6350" s="90">
        <v>95359</v>
      </c>
      <c r="B6350" s="74" t="s">
        <v>4964</v>
      </c>
      <c r="C6350" s="79" t="s">
        <v>56</v>
      </c>
      <c r="D6350" s="90">
        <v>0.17</v>
      </c>
    </row>
    <row r="6351" spans="1:4">
      <c r="A6351" s="90">
        <v>95360</v>
      </c>
      <c r="B6351" s="74" t="s">
        <v>4965</v>
      </c>
      <c r="C6351" s="79" t="s">
        <v>56</v>
      </c>
      <c r="D6351" s="90">
        <v>0.14000000000000001</v>
      </c>
    </row>
    <row r="6352" spans="1:4">
      <c r="A6352" s="90">
        <v>95361</v>
      </c>
      <c r="B6352" s="74" t="s">
        <v>4966</v>
      </c>
      <c r="C6352" s="79" t="s">
        <v>56</v>
      </c>
      <c r="D6352" s="90">
        <v>0.08</v>
      </c>
    </row>
    <row r="6353" spans="1:4">
      <c r="A6353" s="90">
        <v>95362</v>
      </c>
      <c r="B6353" s="74" t="s">
        <v>4967</v>
      </c>
      <c r="C6353" s="79" t="s">
        <v>56</v>
      </c>
      <c r="D6353" s="90">
        <v>0.11</v>
      </c>
    </row>
    <row r="6354" spans="1:4">
      <c r="A6354" s="90">
        <v>95363</v>
      </c>
      <c r="B6354" s="74" t="s">
        <v>4968</v>
      </c>
      <c r="C6354" s="79" t="s">
        <v>56</v>
      </c>
      <c r="D6354" s="90">
        <v>0.13</v>
      </c>
    </row>
    <row r="6355" spans="1:4">
      <c r="A6355" s="90">
        <v>95364</v>
      </c>
      <c r="B6355" s="74" t="s">
        <v>4969</v>
      </c>
      <c r="C6355" s="79" t="s">
        <v>56</v>
      </c>
      <c r="D6355" s="90">
        <v>0.11</v>
      </c>
    </row>
    <row r="6356" spans="1:4">
      <c r="A6356" s="90">
        <v>95365</v>
      </c>
      <c r="B6356" s="74" t="s">
        <v>4970</v>
      </c>
      <c r="C6356" s="79" t="s">
        <v>56</v>
      </c>
      <c r="D6356" s="90">
        <v>0.11</v>
      </c>
    </row>
    <row r="6357" spans="1:4">
      <c r="A6357" s="90">
        <v>95366</v>
      </c>
      <c r="B6357" s="74" t="s">
        <v>4971</v>
      </c>
      <c r="C6357" s="79" t="s">
        <v>56</v>
      </c>
      <c r="D6357" s="90">
        <v>0.08</v>
      </c>
    </row>
    <row r="6358" spans="1:4" ht="25.5">
      <c r="A6358" s="90">
        <v>95367</v>
      </c>
      <c r="B6358" s="74" t="s">
        <v>4972</v>
      </c>
      <c r="C6358" s="79" t="s">
        <v>56</v>
      </c>
      <c r="D6358" s="90">
        <v>0.09</v>
      </c>
    </row>
    <row r="6359" spans="1:4">
      <c r="A6359" s="90">
        <v>95368</v>
      </c>
      <c r="B6359" s="74" t="s">
        <v>4973</v>
      </c>
      <c r="C6359" s="79" t="s">
        <v>56</v>
      </c>
      <c r="D6359" s="90">
        <v>0.19</v>
      </c>
    </row>
    <row r="6360" spans="1:4">
      <c r="A6360" s="90">
        <v>95369</v>
      </c>
      <c r="B6360" s="74" t="s">
        <v>4974</v>
      </c>
      <c r="C6360" s="79" t="s">
        <v>56</v>
      </c>
      <c r="D6360" s="90">
        <v>0.12</v>
      </c>
    </row>
    <row r="6361" spans="1:4">
      <c r="A6361" s="90">
        <v>95370</v>
      </c>
      <c r="B6361" s="74" t="s">
        <v>4975</v>
      </c>
      <c r="C6361" s="79" t="s">
        <v>56</v>
      </c>
      <c r="D6361" s="90">
        <v>0.19</v>
      </c>
    </row>
    <row r="6362" spans="1:4">
      <c r="A6362" s="90">
        <v>95371</v>
      </c>
      <c r="B6362" s="74" t="s">
        <v>4976</v>
      </c>
      <c r="C6362" s="79" t="s">
        <v>56</v>
      </c>
      <c r="D6362" s="90">
        <v>0.24</v>
      </c>
    </row>
    <row r="6363" spans="1:4">
      <c r="A6363" s="90">
        <v>95372</v>
      </c>
      <c r="B6363" s="74" t="s">
        <v>4977</v>
      </c>
      <c r="C6363" s="79" t="s">
        <v>56</v>
      </c>
      <c r="D6363" s="90">
        <v>0.17</v>
      </c>
    </row>
    <row r="6364" spans="1:4">
      <c r="A6364" s="90">
        <v>95373</v>
      </c>
      <c r="B6364" s="74" t="s">
        <v>4978</v>
      </c>
      <c r="C6364" s="79" t="s">
        <v>56</v>
      </c>
      <c r="D6364" s="90">
        <v>0.17</v>
      </c>
    </row>
    <row r="6365" spans="1:4">
      <c r="A6365" s="90">
        <v>95374</v>
      </c>
      <c r="B6365" s="74" t="s">
        <v>4979</v>
      </c>
      <c r="C6365" s="79" t="s">
        <v>56</v>
      </c>
      <c r="D6365" s="90">
        <v>0.18</v>
      </c>
    </row>
    <row r="6366" spans="1:4">
      <c r="A6366" s="90">
        <v>95375</v>
      </c>
      <c r="B6366" s="74" t="s">
        <v>4980</v>
      </c>
      <c r="C6366" s="79" t="s">
        <v>56</v>
      </c>
      <c r="D6366" s="90">
        <v>0.23</v>
      </c>
    </row>
    <row r="6367" spans="1:4">
      <c r="A6367" s="90">
        <v>95376</v>
      </c>
      <c r="B6367" s="74" t="s">
        <v>4981</v>
      </c>
      <c r="C6367" s="79" t="s">
        <v>56</v>
      </c>
      <c r="D6367" s="90">
        <v>0.04</v>
      </c>
    </row>
    <row r="6368" spans="1:4">
      <c r="A6368" s="90">
        <v>95377</v>
      </c>
      <c r="B6368" s="74" t="s">
        <v>4982</v>
      </c>
      <c r="C6368" s="79" t="s">
        <v>56</v>
      </c>
      <c r="D6368" s="90">
        <v>0.13</v>
      </c>
    </row>
    <row r="6369" spans="1:4">
      <c r="A6369" s="90">
        <v>95378</v>
      </c>
      <c r="B6369" s="74" t="s">
        <v>4983</v>
      </c>
      <c r="C6369" s="79" t="s">
        <v>56</v>
      </c>
      <c r="D6369" s="90">
        <v>0.16</v>
      </c>
    </row>
    <row r="6370" spans="1:4">
      <c r="A6370" s="90">
        <v>95379</v>
      </c>
      <c r="B6370" s="74" t="s">
        <v>4984</v>
      </c>
      <c r="C6370" s="79" t="s">
        <v>56</v>
      </c>
      <c r="D6370" s="90">
        <v>0.13</v>
      </c>
    </row>
    <row r="6371" spans="1:4">
      <c r="A6371" s="90">
        <v>95380</v>
      </c>
      <c r="B6371" s="74" t="s">
        <v>4985</v>
      </c>
      <c r="C6371" s="79" t="s">
        <v>56</v>
      </c>
      <c r="D6371" s="90">
        <v>0.16</v>
      </c>
    </row>
    <row r="6372" spans="1:4">
      <c r="A6372" s="90">
        <v>95381</v>
      </c>
      <c r="B6372" s="74" t="s">
        <v>4986</v>
      </c>
      <c r="C6372" s="79" t="s">
        <v>56</v>
      </c>
      <c r="D6372" s="90">
        <v>0.22</v>
      </c>
    </row>
    <row r="6373" spans="1:4">
      <c r="A6373" s="90">
        <v>95382</v>
      </c>
      <c r="B6373" s="74" t="s">
        <v>4987</v>
      </c>
      <c r="C6373" s="79" t="s">
        <v>56</v>
      </c>
      <c r="D6373" s="90">
        <v>0.16</v>
      </c>
    </row>
    <row r="6374" spans="1:4">
      <c r="A6374" s="90">
        <v>95383</v>
      </c>
      <c r="B6374" s="74" t="s">
        <v>4988</v>
      </c>
      <c r="C6374" s="79" t="s">
        <v>56</v>
      </c>
      <c r="D6374" s="90">
        <v>0.17</v>
      </c>
    </row>
    <row r="6375" spans="1:4">
      <c r="A6375" s="90">
        <v>95384</v>
      </c>
      <c r="B6375" s="74" t="s">
        <v>4989</v>
      </c>
      <c r="C6375" s="79" t="s">
        <v>56</v>
      </c>
      <c r="D6375" s="90">
        <v>0.22</v>
      </c>
    </row>
    <row r="6376" spans="1:4">
      <c r="A6376" s="90">
        <v>95385</v>
      </c>
      <c r="B6376" s="74" t="s">
        <v>4990</v>
      </c>
      <c r="C6376" s="79" t="s">
        <v>56</v>
      </c>
      <c r="D6376" s="90">
        <v>0.15</v>
      </c>
    </row>
    <row r="6377" spans="1:4">
      <c r="A6377" s="90">
        <v>95386</v>
      </c>
      <c r="B6377" s="74" t="s">
        <v>4991</v>
      </c>
      <c r="C6377" s="79" t="s">
        <v>56</v>
      </c>
      <c r="D6377" s="90">
        <v>0.14000000000000001</v>
      </c>
    </row>
    <row r="6378" spans="1:4">
      <c r="A6378" s="90">
        <v>95387</v>
      </c>
      <c r="B6378" s="74" t="s">
        <v>4992</v>
      </c>
      <c r="C6378" s="79" t="s">
        <v>56</v>
      </c>
      <c r="D6378" s="90">
        <v>0.14000000000000001</v>
      </c>
    </row>
    <row r="6379" spans="1:4">
      <c r="A6379" s="90">
        <v>95388</v>
      </c>
      <c r="B6379" s="74" t="s">
        <v>4993</v>
      </c>
      <c r="C6379" s="79" t="s">
        <v>56</v>
      </c>
      <c r="D6379" s="90">
        <v>0.05</v>
      </c>
    </row>
    <row r="6380" spans="1:4">
      <c r="A6380" s="90">
        <v>95389</v>
      </c>
      <c r="B6380" s="74" t="s">
        <v>4994</v>
      </c>
      <c r="C6380" s="79" t="s">
        <v>56</v>
      </c>
      <c r="D6380" s="90">
        <v>0.08</v>
      </c>
    </row>
    <row r="6381" spans="1:4">
      <c r="A6381" s="90">
        <v>95390</v>
      </c>
      <c r="B6381" s="74" t="s">
        <v>4995</v>
      </c>
      <c r="C6381" s="79" t="s">
        <v>56</v>
      </c>
      <c r="D6381" s="90">
        <v>0.05</v>
      </c>
    </row>
    <row r="6382" spans="1:4">
      <c r="A6382" s="90">
        <v>95391</v>
      </c>
      <c r="B6382" s="74" t="s">
        <v>4996</v>
      </c>
      <c r="C6382" s="79" t="s">
        <v>56</v>
      </c>
      <c r="D6382" s="90">
        <v>0.2</v>
      </c>
    </row>
    <row r="6383" spans="1:4">
      <c r="A6383" s="90">
        <v>95392</v>
      </c>
      <c r="B6383" s="74" t="s">
        <v>4997</v>
      </c>
      <c r="C6383" s="79" t="s">
        <v>56</v>
      </c>
      <c r="D6383" s="90">
        <v>0.06</v>
      </c>
    </row>
    <row r="6384" spans="1:4">
      <c r="A6384" s="90">
        <v>95393</v>
      </c>
      <c r="B6384" s="74" t="s">
        <v>4998</v>
      </c>
      <c r="C6384" s="79" t="s">
        <v>56</v>
      </c>
      <c r="D6384" s="90">
        <v>0.28000000000000003</v>
      </c>
    </row>
    <row r="6385" spans="1:4">
      <c r="A6385" s="90">
        <v>95394</v>
      </c>
      <c r="B6385" s="74" t="s">
        <v>4999</v>
      </c>
      <c r="C6385" s="79" t="s">
        <v>56</v>
      </c>
      <c r="D6385" s="90">
        <v>0.35</v>
      </c>
    </row>
    <row r="6386" spans="1:4">
      <c r="A6386" s="90">
        <v>95395</v>
      </c>
      <c r="B6386" s="74" t="s">
        <v>5000</v>
      </c>
      <c r="C6386" s="79" t="s">
        <v>56</v>
      </c>
      <c r="D6386" s="90">
        <v>0.5</v>
      </c>
    </row>
    <row r="6387" spans="1:4">
      <c r="A6387" s="90">
        <v>95396</v>
      </c>
      <c r="B6387" s="74" t="s">
        <v>5001</v>
      </c>
      <c r="C6387" s="79" t="s">
        <v>56</v>
      </c>
      <c r="D6387" s="90">
        <v>0.67</v>
      </c>
    </row>
    <row r="6388" spans="1:4">
      <c r="A6388" s="90">
        <v>95397</v>
      </c>
      <c r="B6388" s="74" t="s">
        <v>5002</v>
      </c>
      <c r="C6388" s="79" t="s">
        <v>56</v>
      </c>
      <c r="D6388" s="90">
        <v>0.17</v>
      </c>
    </row>
    <row r="6389" spans="1:4">
      <c r="A6389" s="90">
        <v>95398</v>
      </c>
      <c r="B6389" s="74" t="s">
        <v>5003</v>
      </c>
      <c r="C6389" s="79" t="s">
        <v>56</v>
      </c>
      <c r="D6389" s="90">
        <v>0.05</v>
      </c>
    </row>
    <row r="6390" spans="1:4">
      <c r="A6390" s="90">
        <v>95399</v>
      </c>
      <c r="B6390" s="74" t="s">
        <v>5004</v>
      </c>
      <c r="C6390" s="79" t="s">
        <v>56</v>
      </c>
      <c r="D6390" s="90">
        <v>0.14000000000000001</v>
      </c>
    </row>
    <row r="6391" spans="1:4">
      <c r="A6391" s="90">
        <v>95400</v>
      </c>
      <c r="B6391" s="74" t="s">
        <v>5005</v>
      </c>
      <c r="C6391" s="79" t="s">
        <v>56</v>
      </c>
      <c r="D6391" s="90">
        <v>0.2</v>
      </c>
    </row>
    <row r="6392" spans="1:4">
      <c r="A6392" s="90">
        <v>95401</v>
      </c>
      <c r="B6392" s="74" t="s">
        <v>5006</v>
      </c>
      <c r="C6392" s="79" t="s">
        <v>56</v>
      </c>
      <c r="D6392" s="90">
        <v>0.47</v>
      </c>
    </row>
    <row r="6393" spans="1:4">
      <c r="A6393" s="90">
        <v>95402</v>
      </c>
      <c r="B6393" s="74" t="s">
        <v>5007</v>
      </c>
      <c r="C6393" s="79" t="s">
        <v>56</v>
      </c>
      <c r="D6393" s="90">
        <v>0.86</v>
      </c>
    </row>
    <row r="6394" spans="1:4">
      <c r="A6394" s="90">
        <v>95403</v>
      </c>
      <c r="B6394" s="74" t="s">
        <v>5008</v>
      </c>
      <c r="C6394" s="79" t="s">
        <v>56</v>
      </c>
      <c r="D6394" s="90">
        <v>0.98</v>
      </c>
    </row>
    <row r="6395" spans="1:4">
      <c r="A6395" s="90">
        <v>95404</v>
      </c>
      <c r="B6395" s="74" t="s">
        <v>5009</v>
      </c>
      <c r="C6395" s="79" t="s">
        <v>56</v>
      </c>
      <c r="D6395" s="90">
        <v>1.34</v>
      </c>
    </row>
    <row r="6396" spans="1:4">
      <c r="A6396" s="90">
        <v>95405</v>
      </c>
      <c r="B6396" s="74" t="s">
        <v>5010</v>
      </c>
      <c r="C6396" s="79" t="s">
        <v>56</v>
      </c>
      <c r="D6396" s="90">
        <v>0.72</v>
      </c>
    </row>
    <row r="6397" spans="1:4">
      <c r="A6397" s="90">
        <v>95406</v>
      </c>
      <c r="B6397" s="74" t="s">
        <v>5011</v>
      </c>
      <c r="C6397" s="79" t="s">
        <v>56</v>
      </c>
      <c r="D6397" s="90">
        <v>0.2</v>
      </c>
    </row>
    <row r="6398" spans="1:4">
      <c r="A6398" s="90">
        <v>95407</v>
      </c>
      <c r="B6398" s="74" t="s">
        <v>5012</v>
      </c>
      <c r="C6398" s="79" t="s">
        <v>56</v>
      </c>
      <c r="D6398" s="90">
        <v>1.99</v>
      </c>
    </row>
    <row r="6399" spans="1:4">
      <c r="A6399" s="90">
        <v>95408</v>
      </c>
      <c r="B6399" s="74" t="s">
        <v>5013</v>
      </c>
      <c r="C6399" s="79" t="s">
        <v>61</v>
      </c>
      <c r="D6399" s="90">
        <v>9.81</v>
      </c>
    </row>
    <row r="6400" spans="1:4">
      <c r="A6400" s="90">
        <v>95409</v>
      </c>
      <c r="B6400" s="74" t="s">
        <v>5014</v>
      </c>
      <c r="C6400" s="79" t="s">
        <v>61</v>
      </c>
      <c r="D6400" s="90">
        <v>17.940000000000001</v>
      </c>
    </row>
    <row r="6401" spans="1:4">
      <c r="A6401" s="90">
        <v>95410</v>
      </c>
      <c r="B6401" s="74" t="s">
        <v>5015</v>
      </c>
      <c r="C6401" s="79" t="s">
        <v>61</v>
      </c>
      <c r="D6401" s="90">
        <v>12.97</v>
      </c>
    </row>
    <row r="6402" spans="1:4">
      <c r="A6402" s="90">
        <v>95411</v>
      </c>
      <c r="B6402" s="74" t="s">
        <v>5016</v>
      </c>
      <c r="C6402" s="79" t="s">
        <v>61</v>
      </c>
      <c r="D6402" s="90">
        <v>17.760000000000002</v>
      </c>
    </row>
    <row r="6403" spans="1:4">
      <c r="A6403" s="90">
        <v>95412</v>
      </c>
      <c r="B6403" s="74" t="s">
        <v>5017</v>
      </c>
      <c r="C6403" s="79" t="s">
        <v>61</v>
      </c>
      <c r="D6403" s="90">
        <v>15.79</v>
      </c>
    </row>
    <row r="6404" spans="1:4">
      <c r="A6404" s="90">
        <v>95413</v>
      </c>
      <c r="B6404" s="74" t="s">
        <v>5018</v>
      </c>
      <c r="C6404" s="79" t="s">
        <v>61</v>
      </c>
      <c r="D6404" s="90">
        <v>9.3000000000000007</v>
      </c>
    </row>
    <row r="6405" spans="1:4">
      <c r="A6405" s="90">
        <v>95414</v>
      </c>
      <c r="B6405" s="74" t="s">
        <v>5019</v>
      </c>
      <c r="C6405" s="79" t="s">
        <v>61</v>
      </c>
      <c r="D6405" s="90">
        <v>38.08</v>
      </c>
    </row>
    <row r="6406" spans="1:4">
      <c r="A6406" s="90">
        <v>95415</v>
      </c>
      <c r="B6406" s="74" t="s">
        <v>5020</v>
      </c>
      <c r="C6406" s="79" t="s">
        <v>61</v>
      </c>
      <c r="D6406" s="90">
        <v>116.74</v>
      </c>
    </row>
    <row r="6407" spans="1:4">
      <c r="A6407" s="90">
        <v>95416</v>
      </c>
      <c r="B6407" s="74" t="s">
        <v>5021</v>
      </c>
      <c r="C6407" s="79" t="s">
        <v>61</v>
      </c>
      <c r="D6407" s="90">
        <v>8</v>
      </c>
    </row>
    <row r="6408" spans="1:4">
      <c r="A6408" s="90">
        <v>95417</v>
      </c>
      <c r="B6408" s="74" t="s">
        <v>5022</v>
      </c>
      <c r="C6408" s="79" t="s">
        <v>61</v>
      </c>
      <c r="D6408" s="90">
        <v>132.88</v>
      </c>
    </row>
    <row r="6409" spans="1:4">
      <c r="A6409" s="90">
        <v>95418</v>
      </c>
      <c r="B6409" s="74" t="s">
        <v>5023</v>
      </c>
      <c r="C6409" s="79" t="s">
        <v>61</v>
      </c>
      <c r="D6409" s="90">
        <v>181.64</v>
      </c>
    </row>
    <row r="6410" spans="1:4">
      <c r="A6410" s="90">
        <v>95419</v>
      </c>
      <c r="B6410" s="74" t="s">
        <v>5024</v>
      </c>
      <c r="C6410" s="79" t="s">
        <v>61</v>
      </c>
      <c r="D6410" s="90">
        <v>48.22</v>
      </c>
    </row>
    <row r="6411" spans="1:4">
      <c r="A6411" s="90">
        <v>95420</v>
      </c>
      <c r="B6411" s="74" t="s">
        <v>5025</v>
      </c>
      <c r="C6411" s="79" t="s">
        <v>61</v>
      </c>
      <c r="D6411" s="90">
        <v>68.5</v>
      </c>
    </row>
    <row r="6412" spans="1:4">
      <c r="A6412" s="90">
        <v>95421</v>
      </c>
      <c r="B6412" s="74" t="s">
        <v>5026</v>
      </c>
      <c r="C6412" s="79" t="s">
        <v>61</v>
      </c>
      <c r="D6412" s="90">
        <v>90.56</v>
      </c>
    </row>
    <row r="6413" spans="1:4">
      <c r="A6413" s="90">
        <v>95422</v>
      </c>
      <c r="B6413" s="74" t="s">
        <v>5027</v>
      </c>
      <c r="C6413" s="79" t="s">
        <v>61</v>
      </c>
      <c r="D6413" s="90">
        <v>64.44</v>
      </c>
    </row>
    <row r="6414" spans="1:4">
      <c r="A6414" s="90">
        <v>95423</v>
      </c>
      <c r="B6414" s="74" t="s">
        <v>5028</v>
      </c>
      <c r="C6414" s="79" t="s">
        <v>61</v>
      </c>
      <c r="D6414" s="90">
        <v>97.81</v>
      </c>
    </row>
    <row r="6415" spans="1:4">
      <c r="A6415" s="90">
        <v>95424</v>
      </c>
      <c r="B6415" s="74" t="s">
        <v>5029</v>
      </c>
      <c r="C6415" s="79" t="s">
        <v>61</v>
      </c>
      <c r="D6415" s="90">
        <v>28.47</v>
      </c>
    </row>
  </sheetData>
  <pageMargins left="0.511811024" right="0.511811024" top="0.78740157499999996" bottom="0.78740157499999996" header="0.31496062000000002" footer="0.31496062000000002"/>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6:I25"/>
  <sheetViews>
    <sheetView topLeftCell="A7" workbookViewId="0">
      <selection activeCell="I14" sqref="I14"/>
    </sheetView>
  </sheetViews>
  <sheetFormatPr defaultRowHeight="12.75"/>
  <cols>
    <col min="1" max="1" width="18.85546875" customWidth="1"/>
    <col min="3" max="3" width="83.7109375" customWidth="1"/>
    <col min="5" max="5" width="18.42578125" customWidth="1"/>
    <col min="6" max="6" width="17.5703125" customWidth="1"/>
  </cols>
  <sheetData>
    <row r="6" spans="1:9" s="171" customFormat="1" ht="24">
      <c r="A6" s="167" t="s">
        <v>32300</v>
      </c>
      <c r="B6" s="167" t="s">
        <v>32301</v>
      </c>
      <c r="C6" s="168" t="s">
        <v>23006</v>
      </c>
      <c r="D6" s="167" t="s">
        <v>32</v>
      </c>
      <c r="E6" s="169" t="s">
        <v>21715</v>
      </c>
      <c r="F6" s="169" t="s">
        <v>32302</v>
      </c>
      <c r="G6" s="170"/>
      <c r="H6" s="170"/>
    </row>
    <row r="7" spans="1:9" s="171" customFormat="1" ht="24">
      <c r="A7" s="167" t="s">
        <v>32303</v>
      </c>
      <c r="B7" s="167" t="s">
        <v>32304</v>
      </c>
      <c r="C7" s="168" t="s">
        <v>8422</v>
      </c>
      <c r="D7" s="167" t="s">
        <v>165</v>
      </c>
      <c r="E7" s="169" t="s">
        <v>32305</v>
      </c>
      <c r="F7" s="169" t="s">
        <v>21715</v>
      </c>
      <c r="G7" s="170"/>
      <c r="H7" s="170"/>
    </row>
    <row r="8" spans="1:9" s="171" customFormat="1">
      <c r="A8" s="167" t="s">
        <v>32303</v>
      </c>
      <c r="B8" s="167" t="s">
        <v>32306</v>
      </c>
      <c r="C8" s="168" t="s">
        <v>7097</v>
      </c>
      <c r="D8" s="167" t="s">
        <v>33</v>
      </c>
      <c r="E8" s="169" t="s">
        <v>32307</v>
      </c>
      <c r="F8" s="169" t="s">
        <v>21715</v>
      </c>
      <c r="G8" s="170"/>
      <c r="H8" s="170"/>
    </row>
    <row r="9" spans="1:9" s="171" customFormat="1" ht="24">
      <c r="A9" s="167" t="s">
        <v>32303</v>
      </c>
      <c r="B9" s="167" t="s">
        <v>32308</v>
      </c>
      <c r="C9" s="168" t="s">
        <v>7792</v>
      </c>
      <c r="D9" s="167" t="s">
        <v>28</v>
      </c>
      <c r="E9" s="169" t="s">
        <v>32309</v>
      </c>
      <c r="F9" s="169" t="s">
        <v>21715</v>
      </c>
      <c r="G9" s="170"/>
      <c r="H9" s="170"/>
    </row>
    <row r="10" spans="1:9" s="171" customFormat="1">
      <c r="A10" s="167" t="s">
        <v>32310</v>
      </c>
      <c r="B10" s="167" t="s">
        <v>32311</v>
      </c>
      <c r="C10" s="168" t="s">
        <v>4847</v>
      </c>
      <c r="D10" s="167" t="s">
        <v>56</v>
      </c>
      <c r="E10" s="169" t="s">
        <v>32312</v>
      </c>
      <c r="F10" s="169" t="s">
        <v>21715</v>
      </c>
      <c r="G10" s="170"/>
      <c r="H10" s="170"/>
    </row>
    <row r="11" spans="1:9" s="171" customFormat="1">
      <c r="A11" s="167" t="s">
        <v>32310</v>
      </c>
      <c r="B11" s="167" t="s">
        <v>32313</v>
      </c>
      <c r="C11" s="168" t="s">
        <v>57</v>
      </c>
      <c r="D11" s="167" t="s">
        <v>56</v>
      </c>
      <c r="E11" s="169" t="s">
        <v>32314</v>
      </c>
      <c r="F11" s="169" t="s">
        <v>21715</v>
      </c>
      <c r="G11" s="170"/>
      <c r="H11" s="170"/>
    </row>
    <row r="13" spans="1:9" ht="24">
      <c r="A13" s="167" t="s">
        <v>32315</v>
      </c>
      <c r="B13" s="167" t="s">
        <v>32316</v>
      </c>
      <c r="C13" s="168" t="s">
        <v>23046</v>
      </c>
      <c r="D13" s="167" t="s">
        <v>28</v>
      </c>
      <c r="E13" s="169" t="s">
        <v>21715</v>
      </c>
      <c r="F13" s="169" t="s">
        <v>32302</v>
      </c>
      <c r="G13" s="170"/>
      <c r="H13" s="170"/>
      <c r="I13" s="172">
        <f>SUM(I14:I18)</f>
        <v>75.475130000000007</v>
      </c>
    </row>
    <row r="14" spans="1:9" ht="24">
      <c r="A14" s="167" t="s">
        <v>32303</v>
      </c>
      <c r="B14" s="167" t="s">
        <v>32304</v>
      </c>
      <c r="C14" s="168" t="s">
        <v>8422</v>
      </c>
      <c r="D14" s="167" t="s">
        <v>165</v>
      </c>
      <c r="E14" s="169" t="s">
        <v>32317</v>
      </c>
      <c r="F14" s="169" t="s">
        <v>21715</v>
      </c>
      <c r="G14" s="170"/>
      <c r="H14" s="170" t="s">
        <v>24399</v>
      </c>
      <c r="I14">
        <f>E14*H14</f>
        <v>8.1733499999999992</v>
      </c>
    </row>
    <row r="15" spans="1:9" ht="24">
      <c r="A15" s="167" t="s">
        <v>32303</v>
      </c>
      <c r="B15" s="167" t="s">
        <v>32318</v>
      </c>
      <c r="C15" s="168" t="s">
        <v>7793</v>
      </c>
      <c r="D15" s="167" t="s">
        <v>28</v>
      </c>
      <c r="E15" s="169" t="s">
        <v>32319</v>
      </c>
      <c r="F15" s="169" t="s">
        <v>21715</v>
      </c>
      <c r="G15" s="170"/>
      <c r="H15" s="170">
        <v>40.380000000000003</v>
      </c>
      <c r="I15">
        <f>E15*H15</f>
        <v>45.427500000000002</v>
      </c>
    </row>
    <row r="16" spans="1:9">
      <c r="A16" s="167" t="s">
        <v>32303</v>
      </c>
      <c r="B16" s="167" t="s">
        <v>32306</v>
      </c>
      <c r="C16" s="168" t="s">
        <v>7097</v>
      </c>
      <c r="D16" s="167" t="s">
        <v>33</v>
      </c>
      <c r="E16" s="169" t="s">
        <v>32320</v>
      </c>
      <c r="F16" s="169" t="s">
        <v>21715</v>
      </c>
      <c r="G16" s="170"/>
      <c r="H16" s="170">
        <v>5.38</v>
      </c>
      <c r="I16">
        <f>E16*H16</f>
        <v>1.3988</v>
      </c>
    </row>
    <row r="17" spans="1:9">
      <c r="A17" s="167" t="s">
        <v>32310</v>
      </c>
      <c r="B17" s="167" t="s">
        <v>32321</v>
      </c>
      <c r="C17" s="168" t="s">
        <v>4827</v>
      </c>
      <c r="D17" s="167" t="s">
        <v>56</v>
      </c>
      <c r="E17" s="169" t="s">
        <v>32322</v>
      </c>
      <c r="F17" s="169" t="s">
        <v>21715</v>
      </c>
      <c r="G17" s="170"/>
      <c r="H17" s="170">
        <v>16.04</v>
      </c>
      <c r="I17">
        <f>E17*H17</f>
        <v>3.0796799999999998</v>
      </c>
    </row>
    <row r="18" spans="1:9">
      <c r="A18" s="167" t="s">
        <v>32310</v>
      </c>
      <c r="B18" s="167" t="s">
        <v>32311</v>
      </c>
      <c r="C18" s="168" t="s">
        <v>4847</v>
      </c>
      <c r="D18" s="167" t="s">
        <v>56</v>
      </c>
      <c r="E18" s="169" t="s">
        <v>32323</v>
      </c>
      <c r="F18" s="169" t="s">
        <v>21715</v>
      </c>
      <c r="G18" s="170"/>
      <c r="H18" s="170">
        <v>18.350000000000001</v>
      </c>
      <c r="I18">
        <f>E18*H18</f>
        <v>17.395800000000001</v>
      </c>
    </row>
    <row r="19" spans="1:9" ht="24">
      <c r="A19" s="167" t="s">
        <v>32324</v>
      </c>
      <c r="B19" s="167" t="s">
        <v>32325</v>
      </c>
      <c r="C19" s="168" t="s">
        <v>23047</v>
      </c>
      <c r="D19" s="167" t="s">
        <v>28</v>
      </c>
      <c r="E19" s="169" t="s">
        <v>21715</v>
      </c>
      <c r="F19" s="169" t="s">
        <v>32302</v>
      </c>
      <c r="G19" s="170"/>
      <c r="H19" s="170"/>
    </row>
    <row r="20" spans="1:9" ht="24">
      <c r="A20" s="167" t="s">
        <v>32303</v>
      </c>
      <c r="B20" s="167" t="s">
        <v>32304</v>
      </c>
      <c r="C20" s="168" t="s">
        <v>8422</v>
      </c>
      <c r="D20" s="167" t="s">
        <v>165</v>
      </c>
      <c r="E20" s="169" t="s">
        <v>32317</v>
      </c>
      <c r="F20" s="169" t="s">
        <v>21715</v>
      </c>
      <c r="G20" s="170"/>
      <c r="H20" s="170"/>
    </row>
    <row r="21" spans="1:9" ht="24">
      <c r="A21" s="167" t="s">
        <v>32303</v>
      </c>
      <c r="B21" s="167" t="s">
        <v>32318</v>
      </c>
      <c r="C21" s="168" t="s">
        <v>7793</v>
      </c>
      <c r="D21" s="167" t="s">
        <v>28</v>
      </c>
      <c r="E21" s="169" t="s">
        <v>32319</v>
      </c>
      <c r="F21" s="169" t="s">
        <v>21715</v>
      </c>
      <c r="G21" s="170"/>
      <c r="H21" s="170"/>
    </row>
    <row r="22" spans="1:9" ht="24">
      <c r="A22" s="167" t="s">
        <v>32303</v>
      </c>
      <c r="B22" s="167" t="s">
        <v>32326</v>
      </c>
      <c r="C22" s="168" t="s">
        <v>7794</v>
      </c>
      <c r="D22" s="167" t="s">
        <v>28</v>
      </c>
      <c r="E22" s="169" t="s">
        <v>32319</v>
      </c>
      <c r="F22" s="169" t="s">
        <v>21715</v>
      </c>
      <c r="G22" s="170"/>
      <c r="H22" s="170"/>
    </row>
    <row r="23" spans="1:9">
      <c r="A23" s="167" t="s">
        <v>32303</v>
      </c>
      <c r="B23" s="167" t="s">
        <v>32306</v>
      </c>
      <c r="C23" s="168" t="s">
        <v>7097</v>
      </c>
      <c r="D23" s="167" t="s">
        <v>33</v>
      </c>
      <c r="E23" s="169" t="s">
        <v>32327</v>
      </c>
      <c r="F23" s="169" t="s">
        <v>21715</v>
      </c>
      <c r="G23" s="170"/>
      <c r="H23" s="170"/>
    </row>
    <row r="24" spans="1:9">
      <c r="A24" s="167" t="s">
        <v>32310</v>
      </c>
      <c r="B24" s="167" t="s">
        <v>32321</v>
      </c>
      <c r="C24" s="168" t="s">
        <v>4827</v>
      </c>
      <c r="D24" s="167" t="s">
        <v>56</v>
      </c>
      <c r="E24" s="169" t="s">
        <v>32328</v>
      </c>
      <c r="F24" s="169" t="s">
        <v>21715</v>
      </c>
      <c r="G24" s="170"/>
      <c r="H24" s="170"/>
    </row>
    <row r="25" spans="1:9">
      <c r="A25" s="167" t="s">
        <v>32310</v>
      </c>
      <c r="B25" s="167" t="s">
        <v>32311</v>
      </c>
      <c r="C25" s="168" t="s">
        <v>4847</v>
      </c>
      <c r="D25" s="167" t="s">
        <v>56</v>
      </c>
      <c r="E25" s="169" t="s">
        <v>32329</v>
      </c>
      <c r="F25" s="169" t="s">
        <v>21715</v>
      </c>
      <c r="G25" s="170"/>
      <c r="H25" s="170"/>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7"/>
  <sheetViews>
    <sheetView showZeros="0" view="pageBreakPreview" topLeftCell="A15" zoomScaleNormal="70" zoomScaleSheetLayoutView="100" workbookViewId="0">
      <selection activeCell="K26" sqref="K26"/>
    </sheetView>
  </sheetViews>
  <sheetFormatPr defaultColWidth="9.140625" defaultRowHeight="12.75"/>
  <cols>
    <col min="1" max="1" width="10.42578125" style="126" bestFit="1" customWidth="1"/>
    <col min="2" max="2" width="59.140625" style="125" customWidth="1"/>
    <col min="3" max="3" width="22.7109375" style="118" customWidth="1"/>
    <col min="4" max="4" width="21.7109375" style="118" customWidth="1"/>
    <col min="5" max="5" width="10.7109375" style="129" customWidth="1"/>
    <col min="6" max="6" width="21.7109375" style="118" customWidth="1"/>
    <col min="7" max="7" width="10.7109375" style="129" customWidth="1"/>
    <col min="8" max="8" width="21.7109375" style="118" customWidth="1"/>
    <col min="9" max="9" width="10.7109375" style="129" customWidth="1"/>
    <col min="10" max="10" width="9.140625" style="125"/>
    <col min="11" max="11" width="27.5703125" style="125" customWidth="1"/>
    <col min="12" max="16384" width="9.140625" style="125"/>
  </cols>
  <sheetData>
    <row r="1" spans="1:9">
      <c r="A1" s="132"/>
      <c r="B1" s="133"/>
      <c r="C1" s="136"/>
      <c r="D1" s="137"/>
      <c r="E1" s="138"/>
      <c r="F1" s="137"/>
      <c r="G1" s="138"/>
      <c r="H1" s="137"/>
      <c r="I1" s="138"/>
    </row>
    <row r="2" spans="1:9">
      <c r="A2" s="127"/>
      <c r="B2" s="134"/>
      <c r="C2" s="139"/>
    </row>
    <row r="3" spans="1:9">
      <c r="A3" s="127"/>
      <c r="B3" s="134"/>
      <c r="C3" s="139"/>
    </row>
    <row r="4" spans="1:9">
      <c r="A4" s="127"/>
      <c r="B4" s="134"/>
      <c r="C4" s="139"/>
    </row>
    <row r="5" spans="1:9">
      <c r="A5" s="127"/>
      <c r="B5" s="134"/>
      <c r="C5" s="139"/>
    </row>
    <row r="6" spans="1:9">
      <c r="A6" s="127"/>
      <c r="B6" s="134"/>
      <c r="C6" s="139"/>
    </row>
    <row r="7" spans="1:9">
      <c r="A7" s="127"/>
      <c r="B7" s="134"/>
      <c r="C7" s="139"/>
    </row>
    <row r="8" spans="1:9">
      <c r="A8" s="127"/>
      <c r="B8" s="134"/>
      <c r="C8" s="139"/>
    </row>
    <row r="9" spans="1:9">
      <c r="A9" s="127"/>
      <c r="B9" s="134"/>
      <c r="C9" s="139"/>
    </row>
    <row r="10" spans="1:9">
      <c r="A10" s="127"/>
      <c r="B10" s="134"/>
      <c r="C10" s="139"/>
    </row>
    <row r="11" spans="1:9" hidden="1">
      <c r="A11" s="127"/>
      <c r="B11" s="134"/>
      <c r="C11" s="139"/>
    </row>
    <row r="12" spans="1:9" hidden="1">
      <c r="A12" s="127"/>
      <c r="B12" s="134"/>
      <c r="C12" s="139"/>
    </row>
    <row r="13" spans="1:9" hidden="1">
      <c r="A13" s="127"/>
      <c r="B13" s="134"/>
      <c r="C13" s="139"/>
    </row>
    <row r="14" spans="1:9" hidden="1">
      <c r="A14" s="128"/>
      <c r="B14" s="135"/>
      <c r="C14" s="140"/>
      <c r="D14" s="141"/>
      <c r="E14" s="142"/>
      <c r="F14" s="141"/>
      <c r="G14" s="142"/>
      <c r="H14" s="141"/>
      <c r="I14" s="142"/>
    </row>
    <row r="15" spans="1:9" ht="30">
      <c r="A15" s="476" t="s">
        <v>21768</v>
      </c>
      <c r="B15" s="476"/>
      <c r="C15" s="476"/>
      <c r="D15" s="476"/>
      <c r="E15" s="476"/>
      <c r="F15" s="476"/>
      <c r="G15" s="476"/>
      <c r="H15" s="476"/>
      <c r="I15" s="476"/>
    </row>
    <row r="16" spans="1:9" ht="20.100000000000001" customHeight="1">
      <c r="A16" s="477" t="s">
        <v>0</v>
      </c>
      <c r="B16" s="477" t="s">
        <v>1</v>
      </c>
      <c r="C16" s="478" t="s">
        <v>21769</v>
      </c>
      <c r="D16" s="479" t="s">
        <v>21770</v>
      </c>
      <c r="E16" s="479"/>
      <c r="F16" s="479" t="s">
        <v>21771</v>
      </c>
      <c r="G16" s="479"/>
      <c r="H16" s="479" t="s">
        <v>32687</v>
      </c>
      <c r="I16" s="479"/>
    </row>
    <row r="17" spans="1:11" ht="20.100000000000001" customHeight="1">
      <c r="A17" s="477"/>
      <c r="B17" s="477"/>
      <c r="C17" s="478"/>
      <c r="D17" s="130" t="s">
        <v>26</v>
      </c>
      <c r="E17" s="131" t="s">
        <v>6</v>
      </c>
      <c r="F17" s="130" t="s">
        <v>26</v>
      </c>
      <c r="G17" s="131" t="s">
        <v>6</v>
      </c>
      <c r="H17" s="130" t="s">
        <v>26</v>
      </c>
      <c r="I17" s="131" t="s">
        <v>6</v>
      </c>
    </row>
    <row r="18" spans="1:11" s="150" customFormat="1">
      <c r="A18" s="156"/>
      <c r="D18" s="147"/>
      <c r="E18" s="151"/>
      <c r="F18" s="147"/>
      <c r="G18" s="151"/>
      <c r="H18" s="147"/>
      <c r="I18" s="151"/>
      <c r="J18" s="125"/>
    </row>
    <row r="19" spans="1:11" s="152" customFormat="1" ht="31.5">
      <c r="A19" s="124">
        <f>'Planilha Serviços'!$A$10</f>
        <v>1</v>
      </c>
      <c r="B19" s="143" t="str">
        <f>'Planilha Serviços'!$B$10</f>
        <v>SERVIÇOS PRELIMINARES/ IMPLANTAÇÃO DA OBRA</v>
      </c>
      <c r="C19" s="119">
        <f>SUM(C20:C20)</f>
        <v>22634.570000000003</v>
      </c>
      <c r="D19" s="146">
        <f>SUM(D20:D20)</f>
        <v>13580.742000000002</v>
      </c>
      <c r="E19" s="153">
        <f>IF(D19=0,0,D19/$C19)</f>
        <v>0.6</v>
      </c>
      <c r="F19" s="146">
        <f>SUM(F20:F20)</f>
        <v>4526.9140000000007</v>
      </c>
      <c r="G19" s="153">
        <f>IF(F19=0,0,F19/$C19)</f>
        <v>0.2</v>
      </c>
      <c r="H19" s="146">
        <f>SUM(H20:H20)</f>
        <v>4526.9140000000007</v>
      </c>
      <c r="I19" s="153">
        <f>IF(H19=0,0,H19/$C19)</f>
        <v>0.2</v>
      </c>
      <c r="J19" s="125"/>
      <c r="K19" s="319">
        <f>D19+F19+H19</f>
        <v>22634.570000000003</v>
      </c>
    </row>
    <row r="20" spans="1:11" s="150" customFormat="1" ht="15.75">
      <c r="A20" s="123" t="str">
        <f>'Planilha Serviços'!$A$11</f>
        <v>01.01</v>
      </c>
      <c r="B20" s="122" t="str">
        <f>'Planilha Serviços'!$B$11</f>
        <v>Serviços Preliminares/Implantação da obra</v>
      </c>
      <c r="C20" s="120">
        <f>'Planilha Serviços'!F11</f>
        <v>22634.570000000003</v>
      </c>
      <c r="D20" s="149">
        <f>0.6*$C$20</f>
        <v>13580.742000000002</v>
      </c>
      <c r="E20" s="145">
        <f>IF(D20=0,0,D20/$C20)</f>
        <v>0.6</v>
      </c>
      <c r="F20" s="149">
        <f>0.2*$C$20</f>
        <v>4526.9140000000007</v>
      </c>
      <c r="G20" s="145">
        <v>0.1</v>
      </c>
      <c r="H20" s="149">
        <f>0.2*$C$20</f>
        <v>4526.9140000000007</v>
      </c>
      <c r="I20" s="145">
        <v>0.1</v>
      </c>
      <c r="J20" s="125"/>
      <c r="K20" s="319">
        <f t="shared" ref="K20:K40" si="0">D20+F20+H20</f>
        <v>22634.570000000003</v>
      </c>
    </row>
    <row r="21" spans="1:11" s="150" customFormat="1" ht="15.75">
      <c r="A21" s="21"/>
      <c r="B21" s="11"/>
      <c r="C21" s="121"/>
      <c r="D21" s="147"/>
      <c r="E21" s="151"/>
      <c r="F21" s="147"/>
      <c r="G21" s="151"/>
      <c r="H21" s="147"/>
      <c r="I21" s="151"/>
      <c r="J21" s="125"/>
      <c r="K21" s="319">
        <f t="shared" si="0"/>
        <v>0</v>
      </c>
    </row>
    <row r="22" spans="1:11" s="152" customFormat="1" ht="15.75">
      <c r="A22" s="124">
        <f>'Planilha Serviços'!A20</f>
        <v>2</v>
      </c>
      <c r="B22" s="143" t="str">
        <f>'Planilha Serviços'!B20</f>
        <v>SERVIÇOS TÉCNICOS E DE APOIO</v>
      </c>
      <c r="C22" s="119">
        <f>'Planilha Serviços'!F20</f>
        <v>8501.7899999999991</v>
      </c>
      <c r="D22" s="146">
        <f>SUM(D23:D23)</f>
        <v>2833.93</v>
      </c>
      <c r="E22" s="153">
        <f>IF(D22=0,0,D22/$C22)</f>
        <v>0.33333333333333337</v>
      </c>
      <c r="F22" s="146">
        <f>SUM(F23:F23)</f>
        <v>2833.93</v>
      </c>
      <c r="G22" s="153">
        <f>IF(F22=0,0,F22/$C22)</f>
        <v>0.33333333333333337</v>
      </c>
      <c r="H22" s="146">
        <f>SUM(H23:H23)</f>
        <v>2833.93</v>
      </c>
      <c r="I22" s="153">
        <f>IF(H22=0,0,H22/$C22)</f>
        <v>0.33333333333333337</v>
      </c>
      <c r="J22" s="125"/>
      <c r="K22" s="319">
        <f t="shared" si="0"/>
        <v>8501.7899999999991</v>
      </c>
    </row>
    <row r="23" spans="1:11" s="150" customFormat="1" ht="15.75">
      <c r="A23" s="123" t="str">
        <f>'Planilha Serviços'!A21</f>
        <v>02.1</v>
      </c>
      <c r="B23" s="122" t="str">
        <f>'Planilha Serviços'!B21</f>
        <v>Serviços Técnicos e de Apoio</v>
      </c>
      <c r="C23" s="120">
        <f>'Planilha Serviços'!F21</f>
        <v>8501.7899999999991</v>
      </c>
      <c r="D23" s="149">
        <f>$C$23*1/3</f>
        <v>2833.93</v>
      </c>
      <c r="E23" s="145">
        <f>IF(D23=0,0,D23/$C23)</f>
        <v>0.33333333333333337</v>
      </c>
      <c r="F23" s="149">
        <f>$C$23*1/3</f>
        <v>2833.93</v>
      </c>
      <c r="G23" s="145">
        <f>IF(F23=0,0,F23/$C23)</f>
        <v>0.33333333333333337</v>
      </c>
      <c r="H23" s="149">
        <f>$C$23*1/3</f>
        <v>2833.93</v>
      </c>
      <c r="I23" s="145">
        <f>IF(H23=0,0,H23/$C23)</f>
        <v>0.33333333333333337</v>
      </c>
      <c r="J23" s="125"/>
      <c r="K23" s="319">
        <f t="shared" si="0"/>
        <v>8501.7899999999991</v>
      </c>
    </row>
    <row r="24" spans="1:11" s="150" customFormat="1" ht="15.75">
      <c r="A24" s="21"/>
      <c r="B24" s="11"/>
      <c r="C24" s="121"/>
      <c r="D24" s="147"/>
      <c r="E24" s="151"/>
      <c r="F24" s="147"/>
      <c r="G24" s="151"/>
      <c r="H24" s="147"/>
      <c r="I24" s="151"/>
      <c r="J24" s="125"/>
      <c r="K24" s="319">
        <f t="shared" si="0"/>
        <v>0</v>
      </c>
    </row>
    <row r="25" spans="1:11" s="152" customFormat="1" ht="15.75">
      <c r="A25" s="124">
        <f>'Planilha Serviços'!A24</f>
        <v>3</v>
      </c>
      <c r="B25" s="124" t="str">
        <f>'Planilha Serviços'!B24</f>
        <v>FORRO</v>
      </c>
      <c r="C25" s="119">
        <f>'Planilha Serviços'!F24</f>
        <v>108799.15</v>
      </c>
      <c r="D25" s="146">
        <f>SUM(D26:D27)</f>
        <v>46826.104999999996</v>
      </c>
      <c r="E25" s="153">
        <f t="shared" ref="E25:E26" si="1">IF(D25=0,0,D25/$C25)</f>
        <v>0.43039035690995747</v>
      </c>
      <c r="F25" s="146">
        <f>SUM(F26:F27)</f>
        <v>53173.055</v>
      </c>
      <c r="G25" s="153">
        <f t="shared" ref="G25:G26" si="2">IF(F25=0,0,F25/$C25)</f>
        <v>0.4887267501630298</v>
      </c>
      <c r="H25" s="146">
        <f>SUM(H26:H26)</f>
        <v>8799.99</v>
      </c>
      <c r="I25" s="153">
        <f t="shared" ref="I25:I26" si="3">IF(H25=0,0,H25/$C25)</f>
        <v>8.0882892927012756E-2</v>
      </c>
      <c r="J25" s="125"/>
      <c r="K25" s="319">
        <f t="shared" si="0"/>
        <v>108799.15000000001</v>
      </c>
    </row>
    <row r="26" spans="1:11" s="150" customFormat="1" ht="15.75">
      <c r="A26" s="123" t="str">
        <f>'Planilha Serviços'!A25</f>
        <v>3.1</v>
      </c>
      <c r="B26" s="122" t="str">
        <f>'Planilha Serviços'!B25</f>
        <v>Recomposição de Forro</v>
      </c>
      <c r="C26" s="120">
        <f>'Planilha Serviços'!F25</f>
        <v>58666.6</v>
      </c>
      <c r="D26" s="144">
        <f>0.2*$C$26</f>
        <v>11733.32</v>
      </c>
      <c r="E26" s="145">
        <f t="shared" si="1"/>
        <v>0.2</v>
      </c>
      <c r="F26" s="144">
        <f>0.65*$C$26</f>
        <v>38133.29</v>
      </c>
      <c r="G26" s="145">
        <f t="shared" si="2"/>
        <v>0.65</v>
      </c>
      <c r="H26" s="144">
        <f>0.15*$C$26</f>
        <v>8799.99</v>
      </c>
      <c r="I26" s="145">
        <f t="shared" si="3"/>
        <v>0.15</v>
      </c>
      <c r="J26" s="125"/>
      <c r="K26" s="319">
        <f t="shared" si="0"/>
        <v>58666.6</v>
      </c>
    </row>
    <row r="27" spans="1:11" s="150" customFormat="1" ht="15.75">
      <c r="A27" s="123" t="str">
        <f>'Planilha Serviços'!A34</f>
        <v>3.2</v>
      </c>
      <c r="B27" s="122" t="str">
        <f>'Planilha Serviços'!B34</f>
        <v>Serviços Reforço Estrutural do Forro</v>
      </c>
      <c r="C27" s="120">
        <f>'Planilha Serviços'!F34</f>
        <v>50132.55</v>
      </c>
      <c r="D27" s="144">
        <f>0.7*$C$27</f>
        <v>35092.784999999996</v>
      </c>
      <c r="E27" s="145">
        <f t="shared" ref="E27" si="4">IF(D27=0,0,D27/$C27)</f>
        <v>0.69999999999999984</v>
      </c>
      <c r="F27" s="144">
        <f>0.3*$C$27</f>
        <v>15039.764999999999</v>
      </c>
      <c r="G27" s="145">
        <f t="shared" ref="G27" si="5">IF(F27=0,0,F27/$C27)</f>
        <v>0.3</v>
      </c>
      <c r="H27" s="144"/>
      <c r="I27" s="145">
        <f t="shared" ref="I27" si="6">IF(H27=0,0,H27/$C27)</f>
        <v>0</v>
      </c>
      <c r="J27" s="125"/>
      <c r="K27" s="319">
        <f t="shared" ref="K27" si="7">D27+F27+H27</f>
        <v>50132.549999999996</v>
      </c>
    </row>
    <row r="28" spans="1:11" s="150" customFormat="1" ht="15.75">
      <c r="A28" s="21"/>
      <c r="B28" s="11"/>
      <c r="C28" s="121"/>
      <c r="D28" s="147"/>
      <c r="E28" s="151"/>
      <c r="F28" s="147"/>
      <c r="G28" s="151"/>
      <c r="H28" s="147"/>
      <c r="I28" s="151"/>
      <c r="J28" s="125"/>
      <c r="K28" s="319">
        <f t="shared" si="0"/>
        <v>0</v>
      </c>
    </row>
    <row r="29" spans="1:11" s="152" customFormat="1" ht="15.75">
      <c r="A29" s="124">
        <f>'Planilha Serviços'!A39</f>
        <v>4</v>
      </c>
      <c r="B29" s="143" t="str">
        <f>'Planilha Serviços'!B39</f>
        <v>INSTALAÇÕES HIDRÁULICAS - ESTIMADO</v>
      </c>
      <c r="C29" s="119">
        <f>'Planilha Serviços'!F39</f>
        <v>49017.720000000008</v>
      </c>
      <c r="D29" s="146">
        <f>SUM(D30:D30)</f>
        <v>39214.176000000007</v>
      </c>
      <c r="E29" s="153">
        <f t="shared" ref="E29:E30" si="8">IF(D29=0,0,D29/$C29)</f>
        <v>0.8</v>
      </c>
      <c r="F29" s="146">
        <f>SUM(F30:F30)</f>
        <v>7352.6580000000013</v>
      </c>
      <c r="G29" s="153">
        <f t="shared" ref="G29:G30" si="9">IF(F29=0,0,F29/$C29)</f>
        <v>0.15</v>
      </c>
      <c r="H29" s="146">
        <f>SUM(H30:H30)</f>
        <v>2450.8860000000004</v>
      </c>
      <c r="I29" s="153">
        <f t="shared" ref="I29:I30" si="10">IF(H29=0,0,H29/$C29)</f>
        <v>0.05</v>
      </c>
      <c r="J29" s="125"/>
      <c r="K29" s="319">
        <f t="shared" si="0"/>
        <v>49017.720000000008</v>
      </c>
    </row>
    <row r="30" spans="1:11" s="150" customFormat="1" ht="15.75">
      <c r="A30" s="123" t="str">
        <f>'Planilha Serviços'!A40</f>
        <v>4.1</v>
      </c>
      <c r="B30" s="122" t="str">
        <f>'Planilha Serviços'!B40</f>
        <v>Instalações Hidráulicas - estimado</v>
      </c>
      <c r="C30" s="120">
        <f>'Planilha Serviços'!F40</f>
        <v>49017.720000000008</v>
      </c>
      <c r="D30" s="144">
        <f>0.8*$C$30</f>
        <v>39214.176000000007</v>
      </c>
      <c r="E30" s="145">
        <f t="shared" si="8"/>
        <v>0.8</v>
      </c>
      <c r="F30" s="144">
        <f>0.15*$C$30</f>
        <v>7352.6580000000013</v>
      </c>
      <c r="G30" s="145">
        <f t="shared" si="9"/>
        <v>0.15</v>
      </c>
      <c r="H30" s="144">
        <f>0.05*$C$30</f>
        <v>2450.8860000000004</v>
      </c>
      <c r="I30" s="145">
        <f t="shared" si="10"/>
        <v>0.05</v>
      </c>
      <c r="J30" s="125"/>
      <c r="K30" s="319">
        <f t="shared" si="0"/>
        <v>49017.720000000008</v>
      </c>
    </row>
    <row r="31" spans="1:11" s="150" customFormat="1" ht="15.75">
      <c r="A31" s="21"/>
      <c r="B31" s="11"/>
      <c r="C31" s="121"/>
      <c r="D31" s="147"/>
      <c r="E31" s="151"/>
      <c r="F31" s="147"/>
      <c r="G31" s="151"/>
      <c r="H31" s="147"/>
      <c r="I31" s="151"/>
      <c r="J31" s="125"/>
      <c r="K31" s="319">
        <f t="shared" si="0"/>
        <v>0</v>
      </c>
    </row>
    <row r="32" spans="1:11" s="152" customFormat="1" ht="15.75">
      <c r="A32" s="124">
        <f>'Planilha Serviços'!A113</f>
        <v>5</v>
      </c>
      <c r="B32" s="124" t="str">
        <f>'Planilha Serviços'!B113</f>
        <v>INSTALAÇÕES ELÉTRICAS</v>
      </c>
      <c r="C32" s="119">
        <f>'Planilha Serviços'!F113</f>
        <v>2756.02</v>
      </c>
      <c r="D32" s="146">
        <f>SUM(D33:D33)</f>
        <v>2756.02</v>
      </c>
      <c r="E32" s="153">
        <f>IF(D32=0,0,D32/$C32)</f>
        <v>1</v>
      </c>
      <c r="F32" s="146">
        <f>SUM(F33:F33)</f>
        <v>0</v>
      </c>
      <c r="G32" s="153">
        <f>IF(F32=0,0,F32/$C32)</f>
        <v>0</v>
      </c>
      <c r="H32" s="146">
        <f>SUM(H33:H33)</f>
        <v>0</v>
      </c>
      <c r="I32" s="153">
        <f>IF(H32=0,0,H32/$C32)</f>
        <v>0</v>
      </c>
      <c r="J32" s="125"/>
      <c r="K32" s="319">
        <f t="shared" si="0"/>
        <v>2756.02</v>
      </c>
    </row>
    <row r="33" spans="1:11" s="150" customFormat="1" ht="15.75">
      <c r="A33" s="123" t="str">
        <f>'Planilha Serviços'!A114</f>
        <v>5.1</v>
      </c>
      <c r="B33" s="122" t="str">
        <f>'Planilha Serviços'!B114</f>
        <v>Instalações Elétricas</v>
      </c>
      <c r="C33" s="120">
        <f>'Planilha Serviços'!F114</f>
        <v>2756.02</v>
      </c>
      <c r="D33" s="149">
        <f>C33</f>
        <v>2756.02</v>
      </c>
      <c r="E33" s="145">
        <f>IF(D33=0,0,D33/$C33)</f>
        <v>1</v>
      </c>
      <c r="F33" s="149"/>
      <c r="G33" s="145">
        <f>IF(F33=0,0,F33/$C33)</f>
        <v>0</v>
      </c>
      <c r="H33" s="149"/>
      <c r="I33" s="145">
        <f>IF(H33=0,0,H33/$C33)</f>
        <v>0</v>
      </c>
      <c r="J33" s="125"/>
      <c r="K33" s="319">
        <f t="shared" si="0"/>
        <v>2756.02</v>
      </c>
    </row>
    <row r="34" spans="1:11" s="150" customFormat="1" ht="15.75">
      <c r="A34" s="21"/>
      <c r="B34" s="11"/>
      <c r="C34" s="121"/>
      <c r="D34" s="147"/>
      <c r="E34" s="151"/>
      <c r="F34" s="147"/>
      <c r="G34" s="151"/>
      <c r="H34" s="147"/>
      <c r="I34" s="151"/>
      <c r="J34" s="125"/>
      <c r="K34" s="319">
        <f t="shared" si="0"/>
        <v>0</v>
      </c>
    </row>
    <row r="35" spans="1:11" s="152" customFormat="1" ht="15.75">
      <c r="A35" s="124">
        <f>'Planilha Serviços'!A123</f>
        <v>6</v>
      </c>
      <c r="B35" s="124" t="str">
        <f>'Planilha Serviços'!B123</f>
        <v>ESQUADRIAS</v>
      </c>
      <c r="C35" s="119">
        <f>'Planilha Serviços'!F123</f>
        <v>6088.45</v>
      </c>
      <c r="D35" s="146">
        <f>SUM(D36:D36)</f>
        <v>0</v>
      </c>
      <c r="E35" s="153">
        <f>IF(D35=0,0,D35/$C35)</f>
        <v>0</v>
      </c>
      <c r="F35" s="146">
        <f>SUM(F36:F36)</f>
        <v>0</v>
      </c>
      <c r="G35" s="153">
        <f>IF(F35=0,0,F35/$C35)</f>
        <v>0</v>
      </c>
      <c r="H35" s="146">
        <f>SUM(H36:H36)</f>
        <v>6088.45</v>
      </c>
      <c r="I35" s="153">
        <f>IF(H35=0,0,H35/$C35)</f>
        <v>1</v>
      </c>
      <c r="J35" s="125"/>
      <c r="K35" s="319">
        <f t="shared" si="0"/>
        <v>6088.45</v>
      </c>
    </row>
    <row r="36" spans="1:11" s="150" customFormat="1" ht="25.5">
      <c r="A36" s="123" t="str">
        <f>'Planilha Serviços'!A124</f>
        <v>6.1</v>
      </c>
      <c r="B36" s="122" t="str">
        <f>'Planilha Serviços'!B124</f>
        <v>Proteção da cobertura e de acesso à cobertura e proteção do acesso ao auditório - estimado</v>
      </c>
      <c r="C36" s="120">
        <f>'Planilha Serviços'!F124</f>
        <v>6088.45</v>
      </c>
      <c r="D36" s="144"/>
      <c r="E36" s="145">
        <f>IF(D36=0,0,D36/$C36)</f>
        <v>0</v>
      </c>
      <c r="F36" s="149"/>
      <c r="G36" s="145">
        <f>IF(F36=0,0,F36/$C36)</f>
        <v>0</v>
      </c>
      <c r="H36" s="149">
        <f>$C$36</f>
        <v>6088.45</v>
      </c>
      <c r="I36" s="145">
        <f>IF(H36=0,0,H36/$C36)</f>
        <v>1</v>
      </c>
      <c r="J36" s="125"/>
      <c r="K36" s="319">
        <f t="shared" si="0"/>
        <v>6088.45</v>
      </c>
    </row>
    <row r="37" spans="1:11" s="150" customFormat="1" ht="15.75">
      <c r="A37" s="21"/>
      <c r="B37" s="11"/>
      <c r="C37" s="121"/>
      <c r="D37" s="147"/>
      <c r="E37" s="151"/>
      <c r="F37" s="147"/>
      <c r="G37" s="151"/>
      <c r="H37" s="147"/>
      <c r="I37" s="151"/>
      <c r="J37" s="125"/>
      <c r="K37" s="319">
        <f t="shared" si="0"/>
        <v>0</v>
      </c>
    </row>
    <row r="38" spans="1:11" s="152" customFormat="1" ht="15.75">
      <c r="A38" s="124">
        <f>'Planilha Serviços'!A131</f>
        <v>7</v>
      </c>
      <c r="B38" s="124" t="str">
        <f>'Planilha Serviços'!B131</f>
        <v>SERVIÇOS COMPLEMENTARES</v>
      </c>
      <c r="C38" s="119">
        <f>'Planilha Serviços'!F131</f>
        <v>2416.4</v>
      </c>
      <c r="D38" s="146">
        <f>SUM(D39:D39)</f>
        <v>241.64000000000001</v>
      </c>
      <c r="E38" s="153">
        <f>IF(D38=0,0,D38/$C38)</f>
        <v>0.1</v>
      </c>
      <c r="F38" s="146">
        <f>SUM(F39:F39)</f>
        <v>241.64000000000001</v>
      </c>
      <c r="G38" s="153">
        <f>IF(F38=0,0,F38/$C38)</f>
        <v>0.1</v>
      </c>
      <c r="H38" s="146">
        <f>SUM(H39:H39)</f>
        <v>1933.1200000000001</v>
      </c>
      <c r="I38" s="153">
        <f>IF(H38=0,0,H38/$C38)</f>
        <v>0.8</v>
      </c>
      <c r="J38" s="125"/>
      <c r="K38" s="319">
        <f t="shared" si="0"/>
        <v>2416.4</v>
      </c>
    </row>
    <row r="39" spans="1:11" s="150" customFormat="1" ht="15.75">
      <c r="A39" s="123" t="str">
        <f>'Planilha Serviços'!A132</f>
        <v>7.1</v>
      </c>
      <c r="B39" s="122" t="str">
        <f>'Planilha Serviços'!B132</f>
        <v>Limpeza geral</v>
      </c>
      <c r="C39" s="120">
        <f>'Planilha Serviços'!F132</f>
        <v>2416.4</v>
      </c>
      <c r="D39" s="149">
        <f>$C$39*0.1</f>
        <v>241.64000000000001</v>
      </c>
      <c r="E39" s="145">
        <f>IF(D39=0,0,D39/$C39)</f>
        <v>0.1</v>
      </c>
      <c r="F39" s="149">
        <f>$C$39*0.1</f>
        <v>241.64000000000001</v>
      </c>
      <c r="G39" s="145">
        <f>IF(F39=0,0,F39/$C39)</f>
        <v>0.1</v>
      </c>
      <c r="H39" s="149">
        <f>$C$39*0.8</f>
        <v>1933.1200000000001</v>
      </c>
      <c r="I39" s="145">
        <f>IF(H39=0,0,H39/$C39)</f>
        <v>0.8</v>
      </c>
      <c r="J39" s="125"/>
      <c r="K39" s="319">
        <f t="shared" si="0"/>
        <v>2416.4</v>
      </c>
    </row>
    <row r="40" spans="1:11" s="150" customFormat="1" ht="15.75">
      <c r="A40" s="21"/>
      <c r="B40" s="11"/>
      <c r="C40" s="121"/>
      <c r="D40" s="147"/>
      <c r="E40" s="151"/>
      <c r="F40" s="147"/>
      <c r="G40" s="151"/>
      <c r="H40" s="147"/>
      <c r="I40" s="151"/>
      <c r="J40" s="125"/>
      <c r="K40" s="319">
        <f t="shared" si="0"/>
        <v>0</v>
      </c>
    </row>
    <row r="41" spans="1:11" s="150" customFormat="1">
      <c r="A41" s="156"/>
      <c r="C41" s="147"/>
      <c r="D41" s="147"/>
      <c r="E41" s="151"/>
      <c r="F41" s="147"/>
      <c r="G41" s="151"/>
      <c r="H41" s="147"/>
      <c r="I41" s="151"/>
      <c r="J41" s="125"/>
    </row>
    <row r="42" spans="1:11" s="150" customFormat="1" ht="15.75">
      <c r="A42" s="156"/>
      <c r="B42" s="154" t="s">
        <v>32582</v>
      </c>
      <c r="C42" s="155">
        <f>C19+C22+C25+C29+C32+C35+C38</f>
        <v>200214.1</v>
      </c>
      <c r="D42" s="155">
        <f>D19+D22+D25+D29+D32+D35+D38</f>
        <v>105452.61300000001</v>
      </c>
      <c r="E42" s="153">
        <f>IF(D42=0,0,D42/$C42)</f>
        <v>0.52669923347056979</v>
      </c>
      <c r="F42" s="155">
        <f>F19+F22+F25+F29+F32+F35+F38</f>
        <v>68128.197</v>
      </c>
      <c r="G42" s="153">
        <f>IF(F42=0,0,F42/$C42)</f>
        <v>0.340276718772554</v>
      </c>
      <c r="H42" s="155">
        <f>H19+H22+H25+H29+H32+H35+H38</f>
        <v>26633.29</v>
      </c>
      <c r="I42" s="153">
        <f>IF(H42=0,0,H42/$C42)</f>
        <v>0.13302404775687626</v>
      </c>
      <c r="J42" s="125"/>
      <c r="K42" s="155">
        <f>K19+K22+K25+K29+K32+K35+K38</f>
        <v>200214.1</v>
      </c>
    </row>
    <row r="43" spans="1:11" s="150" customFormat="1">
      <c r="A43" s="156"/>
      <c r="C43" s="148" t="str">
        <f>IF(C42='Planilha Serviços'!F135," ","ERRO NO SOMATÓRIO")</f>
        <v xml:space="preserve"> </v>
      </c>
      <c r="D43" s="147"/>
      <c r="E43" s="151"/>
      <c r="F43" s="147"/>
      <c r="G43" s="151"/>
      <c r="H43" s="147"/>
      <c r="I43" s="151"/>
    </row>
    <row r="47" spans="1:11">
      <c r="C47" s="320">
        <f>C19+C22+C25+C29+C32+C38+C35</f>
        <v>200214.1</v>
      </c>
    </row>
  </sheetData>
  <mergeCells count="7">
    <mergeCell ref="A15:I15"/>
    <mergeCell ref="A16:A17"/>
    <mergeCell ref="B16:B17"/>
    <mergeCell ref="C16:C17"/>
    <mergeCell ref="D16:E16"/>
    <mergeCell ref="H16:I16"/>
    <mergeCell ref="F16:G16"/>
  </mergeCells>
  <conditionalFormatting sqref="D20:I20">
    <cfRule type="cellIs" dxfId="6" priority="7" stopIfTrue="1" operator="notEqual">
      <formula>0</formula>
    </cfRule>
  </conditionalFormatting>
  <conditionalFormatting sqref="D23:I23">
    <cfRule type="cellIs" dxfId="5" priority="6" stopIfTrue="1" operator="notEqual">
      <formula>0</formula>
    </cfRule>
  </conditionalFormatting>
  <conditionalFormatting sqref="D26:I27">
    <cfRule type="cellIs" dxfId="4" priority="5" stopIfTrue="1" operator="notEqual">
      <formula>0</formula>
    </cfRule>
  </conditionalFormatting>
  <conditionalFormatting sqref="D30:I30">
    <cfRule type="cellIs" dxfId="3" priority="3" stopIfTrue="1" operator="notEqual">
      <formula>0</formula>
    </cfRule>
  </conditionalFormatting>
  <conditionalFormatting sqref="D33:I33">
    <cfRule type="cellIs" dxfId="2" priority="11" stopIfTrue="1" operator="notEqual">
      <formula>0</formula>
    </cfRule>
  </conditionalFormatting>
  <conditionalFormatting sqref="D36:I36">
    <cfRule type="cellIs" dxfId="1" priority="1" stopIfTrue="1" operator="notEqual">
      <formula>0</formula>
    </cfRule>
  </conditionalFormatting>
  <conditionalFormatting sqref="D39:I39">
    <cfRule type="cellIs" dxfId="0" priority="2" stopIfTrue="1" operator="notEqual">
      <formula>0</formula>
    </cfRule>
  </conditionalFormatting>
  <printOptions horizontalCentered="1"/>
  <pageMargins left="0.78740157480314965" right="0.19685039370078741" top="0.39370078740157483" bottom="0.78740157480314965" header="0" footer="0.19685039370078741"/>
  <pageSetup paperSize="8" scale="88" fitToWidth="0" fitToHeight="0" orientation="landscape" verticalDpi="72" r:id="rId1"/>
  <headerFooter alignWithMargins="0">
    <oddFooter>&amp;L          CRONOGRAMA FÍSICO FINANCEIRO&amp;"Arial,Negrito" - &amp;"Arial,Normal"Reparos e Demais Serviços Complementares do Auditório  do Campus Nova Suiça  do CEFET-MG&amp;RPágina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62"/>
  <sheetViews>
    <sheetView topLeftCell="A3152" workbookViewId="0">
      <selection activeCell="D3167" sqref="D3167:D3168"/>
    </sheetView>
  </sheetViews>
  <sheetFormatPr defaultColWidth="9.140625" defaultRowHeight="12.75"/>
  <cols>
    <col min="1" max="1" width="31.85546875" style="77" customWidth="1"/>
    <col min="2" max="2" width="131.28515625" style="74" customWidth="1"/>
    <col min="3" max="3" width="13.140625" style="79" customWidth="1"/>
    <col min="4" max="4" width="14.7109375" style="89" bestFit="1" customWidth="1"/>
    <col min="5" max="16384" width="9.140625" style="1"/>
  </cols>
  <sheetData>
    <row r="1" spans="1:4" ht="36.75" thickBot="1">
      <c r="A1" s="78" t="s">
        <v>25126</v>
      </c>
    </row>
    <row r="3" spans="1:4" s="73" customFormat="1" ht="25.5">
      <c r="A3" s="76" t="s">
        <v>255</v>
      </c>
      <c r="B3" s="57" t="s">
        <v>256</v>
      </c>
      <c r="C3" s="57" t="s">
        <v>573</v>
      </c>
      <c r="D3" s="93" t="s">
        <v>9597</v>
      </c>
    </row>
    <row r="4" spans="1:4">
      <c r="A4" s="90">
        <v>2404</v>
      </c>
      <c r="B4" s="1" t="s">
        <v>5030</v>
      </c>
      <c r="C4" s="91" t="s">
        <v>9576</v>
      </c>
      <c r="D4" s="89" t="s">
        <v>25439</v>
      </c>
    </row>
    <row r="5" spans="1:4">
      <c r="A5" s="90">
        <v>2720</v>
      </c>
      <c r="B5" s="1" t="s">
        <v>5031</v>
      </c>
      <c r="C5" s="91" t="s">
        <v>9573</v>
      </c>
      <c r="D5" s="89" t="s">
        <v>25440</v>
      </c>
    </row>
    <row r="6" spans="1:4">
      <c r="A6" s="90">
        <v>2719</v>
      </c>
      <c r="B6" s="1" t="s">
        <v>5032</v>
      </c>
      <c r="C6" s="91" t="s">
        <v>9573</v>
      </c>
      <c r="D6" s="89" t="s">
        <v>25441</v>
      </c>
    </row>
    <row r="7" spans="1:4">
      <c r="A7" s="90">
        <v>3378</v>
      </c>
      <c r="B7" s="1" t="s">
        <v>25127</v>
      </c>
      <c r="C7" s="91" t="s">
        <v>9574</v>
      </c>
      <c r="D7" s="89" t="s">
        <v>25442</v>
      </c>
    </row>
    <row r="8" spans="1:4">
      <c r="A8" s="90">
        <v>3380</v>
      </c>
      <c r="B8" s="1" t="s">
        <v>25128</v>
      </c>
      <c r="C8" s="91" t="s">
        <v>9574</v>
      </c>
      <c r="D8" s="89" t="s">
        <v>25443</v>
      </c>
    </row>
    <row r="9" spans="1:4">
      <c r="A9" s="90">
        <v>3379</v>
      </c>
      <c r="B9" s="1" t="s">
        <v>25129</v>
      </c>
      <c r="C9" s="91" t="s">
        <v>9574</v>
      </c>
      <c r="D9" s="89" t="s">
        <v>25444</v>
      </c>
    </row>
    <row r="10" spans="1:4">
      <c r="A10" s="90">
        <v>13382</v>
      </c>
      <c r="B10" s="1" t="s">
        <v>5033</v>
      </c>
      <c r="C10" s="91" t="s">
        <v>9574</v>
      </c>
      <c r="D10" s="89" t="s">
        <v>25445</v>
      </c>
    </row>
    <row r="11" spans="1:4">
      <c r="A11" s="90">
        <v>4126</v>
      </c>
      <c r="B11" s="1" t="s">
        <v>5034</v>
      </c>
      <c r="C11" s="91" t="s">
        <v>9574</v>
      </c>
      <c r="D11" s="89" t="s">
        <v>25446</v>
      </c>
    </row>
    <row r="12" spans="1:4">
      <c r="A12" s="90">
        <v>10615</v>
      </c>
      <c r="B12" s="1" t="s">
        <v>25130</v>
      </c>
      <c r="C12" s="91" t="s">
        <v>9574</v>
      </c>
      <c r="D12" s="89" t="s">
        <v>25447</v>
      </c>
    </row>
    <row r="13" spans="1:4">
      <c r="A13" s="90">
        <v>21136</v>
      </c>
      <c r="B13" s="1" t="s">
        <v>25131</v>
      </c>
      <c r="C13" s="91" t="s">
        <v>9577</v>
      </c>
      <c r="D13" s="89" t="s">
        <v>24362</v>
      </c>
    </row>
    <row r="14" spans="1:4">
      <c r="A14" s="90">
        <v>21128</v>
      </c>
      <c r="B14" s="1" t="s">
        <v>25132</v>
      </c>
      <c r="C14" s="91" t="s">
        <v>9577</v>
      </c>
      <c r="D14" s="89" t="s">
        <v>24383</v>
      </c>
    </row>
    <row r="15" spans="1:4">
      <c r="A15" s="90">
        <v>21130</v>
      </c>
      <c r="B15" s="1" t="s">
        <v>25133</v>
      </c>
      <c r="C15" s="91" t="s">
        <v>9577</v>
      </c>
      <c r="D15" s="89" t="s">
        <v>24571</v>
      </c>
    </row>
    <row r="16" spans="1:4">
      <c r="A16" s="90">
        <v>21135</v>
      </c>
      <c r="B16" s="1" t="s">
        <v>25134</v>
      </c>
      <c r="C16" s="91" t="s">
        <v>9577</v>
      </c>
      <c r="D16" s="89" t="s">
        <v>24232</v>
      </c>
    </row>
    <row r="17" spans="1:4">
      <c r="A17" s="90">
        <v>38605</v>
      </c>
      <c r="B17" s="1" t="s">
        <v>5035</v>
      </c>
      <c r="C17" s="91" t="s">
        <v>9574</v>
      </c>
      <c r="D17" s="89" t="s">
        <v>25448</v>
      </c>
    </row>
    <row r="18" spans="1:4">
      <c r="A18" s="90">
        <v>11270</v>
      </c>
      <c r="B18" s="1" t="s">
        <v>5036</v>
      </c>
      <c r="C18" s="91" t="s">
        <v>9574</v>
      </c>
      <c r="D18" s="89" t="s">
        <v>24934</v>
      </c>
    </row>
    <row r="19" spans="1:4">
      <c r="A19" s="90">
        <v>412</v>
      </c>
      <c r="B19" s="1" t="s">
        <v>5037</v>
      </c>
      <c r="C19" s="91" t="s">
        <v>9574</v>
      </c>
      <c r="D19" s="89" t="s">
        <v>23921</v>
      </c>
    </row>
    <row r="20" spans="1:4">
      <c r="A20" s="90">
        <v>414</v>
      </c>
      <c r="B20" s="1" t="s">
        <v>5038</v>
      </c>
      <c r="C20" s="91" t="s">
        <v>9574</v>
      </c>
      <c r="D20" s="89" t="s">
        <v>24013</v>
      </c>
    </row>
    <row r="21" spans="1:4">
      <c r="A21" s="90">
        <v>410</v>
      </c>
      <c r="B21" s="1" t="s">
        <v>5039</v>
      </c>
      <c r="C21" s="91" t="s">
        <v>9574</v>
      </c>
      <c r="D21" s="89" t="s">
        <v>24185</v>
      </c>
    </row>
    <row r="22" spans="1:4">
      <c r="A22" s="90">
        <v>411</v>
      </c>
      <c r="B22" s="1" t="s">
        <v>5040</v>
      </c>
      <c r="C22" s="91" t="s">
        <v>9574</v>
      </c>
      <c r="D22" s="89" t="s">
        <v>24066</v>
      </c>
    </row>
    <row r="23" spans="1:4">
      <c r="A23" s="90">
        <v>408</v>
      </c>
      <c r="B23" s="1" t="s">
        <v>5041</v>
      </c>
      <c r="C23" s="91" t="s">
        <v>9574</v>
      </c>
      <c r="D23" s="89" t="s">
        <v>24000</v>
      </c>
    </row>
    <row r="24" spans="1:4">
      <c r="A24" s="90">
        <v>39131</v>
      </c>
      <c r="B24" s="1" t="s">
        <v>5042</v>
      </c>
      <c r="C24" s="91" t="s">
        <v>9574</v>
      </c>
      <c r="D24" s="89" t="s">
        <v>24176</v>
      </c>
    </row>
    <row r="25" spans="1:4">
      <c r="A25" s="90">
        <v>394</v>
      </c>
      <c r="B25" s="1" t="s">
        <v>5043</v>
      </c>
      <c r="C25" s="91" t="s">
        <v>9574</v>
      </c>
      <c r="D25" s="89" t="s">
        <v>23989</v>
      </c>
    </row>
    <row r="26" spans="1:4">
      <c r="A26" s="90">
        <v>39130</v>
      </c>
      <c r="B26" s="1" t="s">
        <v>5044</v>
      </c>
      <c r="C26" s="91" t="s">
        <v>9574</v>
      </c>
      <c r="D26" s="89" t="s">
        <v>24235</v>
      </c>
    </row>
    <row r="27" spans="1:4">
      <c r="A27" s="90">
        <v>395</v>
      </c>
      <c r="B27" s="1" t="s">
        <v>5045</v>
      </c>
      <c r="C27" s="91" t="s">
        <v>9574</v>
      </c>
      <c r="D27" s="89" t="s">
        <v>25449</v>
      </c>
    </row>
    <row r="28" spans="1:4">
      <c r="A28" s="90">
        <v>39127</v>
      </c>
      <c r="B28" s="1" t="s">
        <v>5046</v>
      </c>
      <c r="C28" s="91" t="s">
        <v>9574</v>
      </c>
      <c r="D28" s="89" t="s">
        <v>24154</v>
      </c>
    </row>
    <row r="29" spans="1:4">
      <c r="A29" s="90">
        <v>392</v>
      </c>
      <c r="B29" s="1" t="s">
        <v>5047</v>
      </c>
      <c r="C29" s="91" t="s">
        <v>9574</v>
      </c>
      <c r="D29" s="89" t="s">
        <v>24130</v>
      </c>
    </row>
    <row r="30" spans="1:4">
      <c r="A30" s="90">
        <v>39129</v>
      </c>
      <c r="B30" s="1" t="s">
        <v>5048</v>
      </c>
      <c r="C30" s="91" t="s">
        <v>9574</v>
      </c>
      <c r="D30" s="89" t="s">
        <v>23921</v>
      </c>
    </row>
    <row r="31" spans="1:4">
      <c r="A31" s="90">
        <v>393</v>
      </c>
      <c r="B31" s="1" t="s">
        <v>5049</v>
      </c>
      <c r="C31" s="91" t="s">
        <v>9574</v>
      </c>
      <c r="D31" s="89" t="s">
        <v>24005</v>
      </c>
    </row>
    <row r="32" spans="1:4">
      <c r="A32" s="90">
        <v>39133</v>
      </c>
      <c r="B32" s="1" t="s">
        <v>5050</v>
      </c>
      <c r="C32" s="91" t="s">
        <v>9574</v>
      </c>
      <c r="D32" s="89" t="s">
        <v>25102</v>
      </c>
    </row>
    <row r="33" spans="1:4">
      <c r="A33" s="90">
        <v>397</v>
      </c>
      <c r="B33" s="1" t="s">
        <v>5051</v>
      </c>
      <c r="C33" s="91" t="s">
        <v>9574</v>
      </c>
      <c r="D33" s="89" t="s">
        <v>24079</v>
      </c>
    </row>
    <row r="34" spans="1:4">
      <c r="A34" s="90">
        <v>39132</v>
      </c>
      <c r="B34" s="1" t="s">
        <v>5052</v>
      </c>
      <c r="C34" s="91" t="s">
        <v>9574</v>
      </c>
      <c r="D34" s="89" t="s">
        <v>24163</v>
      </c>
    </row>
    <row r="35" spans="1:4">
      <c r="A35" s="90">
        <v>396</v>
      </c>
      <c r="B35" s="1" t="s">
        <v>5053</v>
      </c>
      <c r="C35" s="91" t="s">
        <v>9574</v>
      </c>
      <c r="D35" s="89" t="s">
        <v>24917</v>
      </c>
    </row>
    <row r="36" spans="1:4">
      <c r="A36" s="90">
        <v>39135</v>
      </c>
      <c r="B36" s="1" t="s">
        <v>5054</v>
      </c>
      <c r="C36" s="91" t="s">
        <v>9574</v>
      </c>
      <c r="D36" s="89" t="s">
        <v>23968</v>
      </c>
    </row>
    <row r="37" spans="1:4">
      <c r="A37" s="90">
        <v>39128</v>
      </c>
      <c r="B37" s="1" t="s">
        <v>5055</v>
      </c>
      <c r="C37" s="91" t="s">
        <v>9574</v>
      </c>
      <c r="D37" s="89" t="s">
        <v>23906</v>
      </c>
    </row>
    <row r="38" spans="1:4">
      <c r="A38" s="90">
        <v>400</v>
      </c>
      <c r="B38" s="1" t="s">
        <v>5056</v>
      </c>
      <c r="C38" s="91" t="s">
        <v>9574</v>
      </c>
      <c r="D38" s="89" t="s">
        <v>23982</v>
      </c>
    </row>
    <row r="39" spans="1:4">
      <c r="A39" s="90">
        <v>39125</v>
      </c>
      <c r="B39" s="1" t="s">
        <v>5057</v>
      </c>
      <c r="C39" s="91" t="s">
        <v>9574</v>
      </c>
      <c r="D39" s="89" t="s">
        <v>23906</v>
      </c>
    </row>
    <row r="40" spans="1:4">
      <c r="A40" s="90">
        <v>39134</v>
      </c>
      <c r="B40" s="1" t="s">
        <v>5058</v>
      </c>
      <c r="C40" s="91" t="s">
        <v>9574</v>
      </c>
      <c r="D40" s="89" t="s">
        <v>24931</v>
      </c>
    </row>
    <row r="41" spans="1:4">
      <c r="A41" s="90">
        <v>398</v>
      </c>
      <c r="B41" s="1" t="s">
        <v>5059</v>
      </c>
      <c r="C41" s="91" t="s">
        <v>9574</v>
      </c>
      <c r="D41" s="89" t="s">
        <v>25450</v>
      </c>
    </row>
    <row r="42" spans="1:4">
      <c r="A42" s="90">
        <v>39126</v>
      </c>
      <c r="B42" s="1" t="s">
        <v>5060</v>
      </c>
      <c r="C42" s="91" t="s">
        <v>9574</v>
      </c>
      <c r="D42" s="89" t="s">
        <v>24137</v>
      </c>
    </row>
    <row r="43" spans="1:4">
      <c r="A43" s="90">
        <v>399</v>
      </c>
      <c r="B43" s="1" t="s">
        <v>5061</v>
      </c>
      <c r="C43" s="91" t="s">
        <v>9574</v>
      </c>
      <c r="D43" s="89" t="s">
        <v>24559</v>
      </c>
    </row>
    <row r="44" spans="1:4">
      <c r="A44" s="90">
        <v>39158</v>
      </c>
      <c r="B44" s="1" t="s">
        <v>5062</v>
      </c>
      <c r="C44" s="91" t="s">
        <v>9574</v>
      </c>
      <c r="D44" s="89" t="s">
        <v>25451</v>
      </c>
    </row>
    <row r="45" spans="1:4">
      <c r="A45" s="90">
        <v>39141</v>
      </c>
      <c r="B45" s="1" t="s">
        <v>5063</v>
      </c>
      <c r="C45" s="91" t="s">
        <v>9574</v>
      </c>
      <c r="D45" s="89" t="s">
        <v>25104</v>
      </c>
    </row>
    <row r="46" spans="1:4">
      <c r="A46" s="90">
        <v>39140</v>
      </c>
      <c r="B46" s="1" t="s">
        <v>5064</v>
      </c>
      <c r="C46" s="91" t="s">
        <v>9574</v>
      </c>
      <c r="D46" s="89" t="s">
        <v>24307</v>
      </c>
    </row>
    <row r="47" spans="1:4">
      <c r="A47" s="90">
        <v>39137</v>
      </c>
      <c r="B47" s="1" t="s">
        <v>5065</v>
      </c>
      <c r="C47" s="91" t="s">
        <v>9574</v>
      </c>
      <c r="D47" s="89" t="s">
        <v>23977</v>
      </c>
    </row>
    <row r="48" spans="1:4">
      <c r="A48" s="90">
        <v>39139</v>
      </c>
      <c r="B48" s="1" t="s">
        <v>5066</v>
      </c>
      <c r="C48" s="91" t="s">
        <v>9574</v>
      </c>
      <c r="D48" s="89" t="s">
        <v>24059</v>
      </c>
    </row>
    <row r="49" spans="1:4">
      <c r="A49" s="90">
        <v>39143</v>
      </c>
      <c r="B49" s="1" t="s">
        <v>5067</v>
      </c>
      <c r="C49" s="91" t="s">
        <v>9574</v>
      </c>
      <c r="D49" s="89" t="s">
        <v>23988</v>
      </c>
    </row>
    <row r="50" spans="1:4">
      <c r="A50" s="90">
        <v>39142</v>
      </c>
      <c r="B50" s="1" t="s">
        <v>5068</v>
      </c>
      <c r="C50" s="91" t="s">
        <v>9574</v>
      </c>
      <c r="D50" s="89" t="s">
        <v>24202</v>
      </c>
    </row>
    <row r="51" spans="1:4">
      <c r="A51" s="90">
        <v>39138</v>
      </c>
      <c r="B51" s="1" t="s">
        <v>5069</v>
      </c>
      <c r="C51" s="91" t="s">
        <v>9574</v>
      </c>
      <c r="D51" s="89" t="s">
        <v>24060</v>
      </c>
    </row>
    <row r="52" spans="1:4">
      <c r="A52" s="90">
        <v>39136</v>
      </c>
      <c r="B52" s="1" t="s">
        <v>5070</v>
      </c>
      <c r="C52" s="91" t="s">
        <v>9574</v>
      </c>
      <c r="D52" s="89" t="s">
        <v>24147</v>
      </c>
    </row>
    <row r="53" spans="1:4">
      <c r="A53" s="90">
        <v>39144</v>
      </c>
      <c r="B53" s="1" t="s">
        <v>5071</v>
      </c>
      <c r="C53" s="91" t="s">
        <v>9574</v>
      </c>
      <c r="D53" s="89" t="s">
        <v>25449</v>
      </c>
    </row>
    <row r="54" spans="1:4">
      <c r="A54" s="90">
        <v>39145</v>
      </c>
      <c r="B54" s="1" t="s">
        <v>5072</v>
      </c>
      <c r="C54" s="91" t="s">
        <v>9574</v>
      </c>
      <c r="D54" s="89" t="s">
        <v>23872</v>
      </c>
    </row>
    <row r="55" spans="1:4">
      <c r="A55" s="90">
        <v>12615</v>
      </c>
      <c r="B55" s="1" t="s">
        <v>5073</v>
      </c>
      <c r="C55" s="91" t="s">
        <v>9574</v>
      </c>
      <c r="D55" s="89" t="s">
        <v>24921</v>
      </c>
    </row>
    <row r="56" spans="1:4">
      <c r="A56" s="90">
        <v>11927</v>
      </c>
      <c r="B56" s="1" t="s">
        <v>5074</v>
      </c>
      <c r="C56" s="91" t="s">
        <v>9574</v>
      </c>
      <c r="D56" s="89" t="s">
        <v>24072</v>
      </c>
    </row>
    <row r="57" spans="1:4">
      <c r="A57" s="90">
        <v>11928</v>
      </c>
      <c r="B57" s="1" t="s">
        <v>5075</v>
      </c>
      <c r="C57" s="91" t="s">
        <v>9574</v>
      </c>
      <c r="D57" s="89" t="s">
        <v>24056</v>
      </c>
    </row>
    <row r="58" spans="1:4">
      <c r="A58" s="90">
        <v>11929</v>
      </c>
      <c r="B58" s="1" t="s">
        <v>5076</v>
      </c>
      <c r="C58" s="91" t="s">
        <v>9574</v>
      </c>
      <c r="D58" s="89" t="s">
        <v>24142</v>
      </c>
    </row>
    <row r="59" spans="1:4">
      <c r="A59" s="90">
        <v>36801</v>
      </c>
      <c r="B59" s="1" t="s">
        <v>5077</v>
      </c>
      <c r="C59" s="91" t="s">
        <v>9574</v>
      </c>
      <c r="D59" s="89" t="s">
        <v>24245</v>
      </c>
    </row>
    <row r="60" spans="1:4">
      <c r="A60" s="90">
        <v>36246</v>
      </c>
      <c r="B60" s="1" t="s">
        <v>5078</v>
      </c>
      <c r="C60" s="91" t="s">
        <v>9577</v>
      </c>
      <c r="D60" s="89" t="s">
        <v>25452</v>
      </c>
    </row>
    <row r="61" spans="1:4">
      <c r="A61" s="90">
        <v>37600</v>
      </c>
      <c r="B61" s="1" t="s">
        <v>5079</v>
      </c>
      <c r="C61" s="91" t="s">
        <v>9574</v>
      </c>
      <c r="D61" s="89" t="s">
        <v>25056</v>
      </c>
    </row>
    <row r="62" spans="1:4">
      <c r="A62" s="90">
        <v>37599</v>
      </c>
      <c r="B62" s="1" t="s">
        <v>5080</v>
      </c>
      <c r="C62" s="91" t="s">
        <v>9574</v>
      </c>
      <c r="D62" s="89" t="s">
        <v>25453</v>
      </c>
    </row>
    <row r="63" spans="1:4">
      <c r="A63" s="90">
        <v>1</v>
      </c>
      <c r="B63" s="1" t="s">
        <v>5081</v>
      </c>
      <c r="C63" s="91" t="s">
        <v>9578</v>
      </c>
      <c r="D63" s="89" t="s">
        <v>25454</v>
      </c>
    </row>
    <row r="64" spans="1:4">
      <c r="A64" s="90">
        <v>3</v>
      </c>
      <c r="B64" s="1" t="s">
        <v>5082</v>
      </c>
      <c r="C64" s="91" t="s">
        <v>9579</v>
      </c>
      <c r="D64" s="89" t="s">
        <v>25455</v>
      </c>
    </row>
    <row r="65" spans="1:4">
      <c r="A65" s="90">
        <v>26</v>
      </c>
      <c r="B65" s="1" t="s">
        <v>5083</v>
      </c>
      <c r="C65" s="91" t="s">
        <v>9578</v>
      </c>
      <c r="D65" s="89" t="s">
        <v>24632</v>
      </c>
    </row>
    <row r="66" spans="1:4">
      <c r="A66" s="90">
        <v>20</v>
      </c>
      <c r="B66" s="1" t="s">
        <v>5084</v>
      </c>
      <c r="C66" s="91" t="s">
        <v>9578</v>
      </c>
      <c r="D66" s="89" t="s">
        <v>25456</v>
      </c>
    </row>
    <row r="67" spans="1:4">
      <c r="A67" s="90">
        <v>21</v>
      </c>
      <c r="B67" s="1" t="s">
        <v>5085</v>
      </c>
      <c r="C67" s="91" t="s">
        <v>9578</v>
      </c>
      <c r="D67" s="89" t="s">
        <v>25456</v>
      </c>
    </row>
    <row r="68" spans="1:4">
      <c r="A68" s="90">
        <v>24</v>
      </c>
      <c r="B68" s="1" t="s">
        <v>5086</v>
      </c>
      <c r="C68" s="91" t="s">
        <v>9578</v>
      </c>
      <c r="D68" s="89" t="s">
        <v>25456</v>
      </c>
    </row>
    <row r="69" spans="1:4">
      <c r="A69" s="90">
        <v>25</v>
      </c>
      <c r="B69" s="1" t="s">
        <v>5087</v>
      </c>
      <c r="C69" s="91" t="s">
        <v>9578</v>
      </c>
      <c r="D69" s="89" t="s">
        <v>25456</v>
      </c>
    </row>
    <row r="70" spans="1:4">
      <c r="A70" s="90">
        <v>43065</v>
      </c>
      <c r="B70" s="1" t="s">
        <v>25135</v>
      </c>
      <c r="C70" s="91" t="s">
        <v>9578</v>
      </c>
      <c r="D70" s="89" t="s">
        <v>24867</v>
      </c>
    </row>
    <row r="71" spans="1:4">
      <c r="A71" s="90">
        <v>34341</v>
      </c>
      <c r="B71" s="1" t="s">
        <v>21645</v>
      </c>
      <c r="C71" s="91" t="s">
        <v>9578</v>
      </c>
      <c r="D71" s="89" t="s">
        <v>23958</v>
      </c>
    </row>
    <row r="72" spans="1:4">
      <c r="A72" s="90">
        <v>22</v>
      </c>
      <c r="B72" s="1" t="s">
        <v>5088</v>
      </c>
      <c r="C72" s="91" t="s">
        <v>9578</v>
      </c>
      <c r="D72" s="89" t="s">
        <v>23933</v>
      </c>
    </row>
    <row r="73" spans="1:4">
      <c r="A73" s="90">
        <v>23</v>
      </c>
      <c r="B73" s="1" t="s">
        <v>5089</v>
      </c>
      <c r="C73" s="91" t="s">
        <v>9578</v>
      </c>
      <c r="D73" s="89" t="s">
        <v>24906</v>
      </c>
    </row>
    <row r="74" spans="1:4">
      <c r="A74" s="90">
        <v>34439</v>
      </c>
      <c r="B74" s="1" t="s">
        <v>73</v>
      </c>
      <c r="C74" s="91" t="s">
        <v>9578</v>
      </c>
      <c r="D74" s="89" t="s">
        <v>24572</v>
      </c>
    </row>
    <row r="75" spans="1:4">
      <c r="A75" s="90">
        <v>34</v>
      </c>
      <c r="B75" s="1" t="s">
        <v>5090</v>
      </c>
      <c r="C75" s="91" t="s">
        <v>9578</v>
      </c>
      <c r="D75" s="89" t="s">
        <v>24072</v>
      </c>
    </row>
    <row r="76" spans="1:4">
      <c r="A76" s="90">
        <v>34441</v>
      </c>
      <c r="B76" s="1" t="s">
        <v>5091</v>
      </c>
      <c r="C76" s="91" t="s">
        <v>9578</v>
      </c>
      <c r="D76" s="89" t="s">
        <v>24003</v>
      </c>
    </row>
    <row r="77" spans="1:4">
      <c r="A77" s="90">
        <v>31</v>
      </c>
      <c r="B77" s="1" t="s">
        <v>5092</v>
      </c>
      <c r="C77" s="91" t="s">
        <v>9578</v>
      </c>
      <c r="D77" s="89" t="s">
        <v>24779</v>
      </c>
    </row>
    <row r="78" spans="1:4">
      <c r="A78" s="90">
        <v>34443</v>
      </c>
      <c r="B78" s="1" t="s">
        <v>5093</v>
      </c>
      <c r="C78" s="91" t="s">
        <v>9578</v>
      </c>
      <c r="D78" s="89" t="s">
        <v>24003</v>
      </c>
    </row>
    <row r="79" spans="1:4">
      <c r="A79" s="90">
        <v>27</v>
      </c>
      <c r="B79" s="1" t="s">
        <v>5094</v>
      </c>
      <c r="C79" s="91" t="s">
        <v>9578</v>
      </c>
      <c r="D79" s="89" t="s">
        <v>24779</v>
      </c>
    </row>
    <row r="80" spans="1:4">
      <c r="A80" s="90">
        <v>34446</v>
      </c>
      <c r="B80" s="1" t="s">
        <v>5095</v>
      </c>
      <c r="C80" s="91" t="s">
        <v>9578</v>
      </c>
      <c r="D80" s="89" t="s">
        <v>24003</v>
      </c>
    </row>
    <row r="81" spans="1:4">
      <c r="A81" s="90">
        <v>29</v>
      </c>
      <c r="B81" s="1" t="s">
        <v>5096</v>
      </c>
      <c r="C81" s="91" t="s">
        <v>9578</v>
      </c>
      <c r="D81" s="89" t="s">
        <v>23938</v>
      </c>
    </row>
    <row r="82" spans="1:4">
      <c r="A82" s="90">
        <v>28</v>
      </c>
      <c r="B82" s="1" t="s">
        <v>5097</v>
      </c>
      <c r="C82" s="91" t="s">
        <v>9578</v>
      </c>
      <c r="D82" s="89" t="s">
        <v>24017</v>
      </c>
    </row>
    <row r="83" spans="1:4">
      <c r="A83" s="90">
        <v>34449</v>
      </c>
      <c r="B83" s="1" t="s">
        <v>5098</v>
      </c>
      <c r="C83" s="91" t="s">
        <v>9578</v>
      </c>
      <c r="D83" s="89" t="s">
        <v>23878</v>
      </c>
    </row>
    <row r="84" spans="1:4">
      <c r="A84" s="90">
        <v>32</v>
      </c>
      <c r="B84" s="1" t="s">
        <v>5099</v>
      </c>
      <c r="C84" s="91" t="s">
        <v>9578</v>
      </c>
      <c r="D84" s="89" t="s">
        <v>24966</v>
      </c>
    </row>
    <row r="85" spans="1:4">
      <c r="A85" s="90">
        <v>33</v>
      </c>
      <c r="B85" s="1" t="s">
        <v>5100</v>
      </c>
      <c r="C85" s="91" t="s">
        <v>9578</v>
      </c>
      <c r="D85" s="89" t="s">
        <v>25457</v>
      </c>
    </row>
    <row r="86" spans="1:4">
      <c r="A86" s="90">
        <v>34343</v>
      </c>
      <c r="B86" s="1" t="s">
        <v>5101</v>
      </c>
      <c r="C86" s="91" t="s">
        <v>9578</v>
      </c>
      <c r="D86" s="89" t="s">
        <v>25458</v>
      </c>
    </row>
    <row r="87" spans="1:4">
      <c r="A87" s="90">
        <v>34452</v>
      </c>
      <c r="B87" s="1" t="s">
        <v>5102</v>
      </c>
      <c r="C87" s="91" t="s">
        <v>9578</v>
      </c>
      <c r="D87" s="89" t="s">
        <v>23854</v>
      </c>
    </row>
    <row r="88" spans="1:4">
      <c r="A88" s="90">
        <v>36</v>
      </c>
      <c r="B88" s="1" t="s">
        <v>5103</v>
      </c>
      <c r="C88" s="91" t="s">
        <v>9578</v>
      </c>
      <c r="D88" s="89" t="s">
        <v>23876</v>
      </c>
    </row>
    <row r="89" spans="1:4">
      <c r="A89" s="90">
        <v>34456</v>
      </c>
      <c r="B89" s="1" t="s">
        <v>74</v>
      </c>
      <c r="C89" s="91" t="s">
        <v>9578</v>
      </c>
      <c r="D89" s="89" t="s">
        <v>23854</v>
      </c>
    </row>
    <row r="90" spans="1:4">
      <c r="A90" s="90">
        <v>39</v>
      </c>
      <c r="B90" s="1" t="s">
        <v>5104</v>
      </c>
      <c r="C90" s="91" t="s">
        <v>9578</v>
      </c>
      <c r="D90" s="89" t="s">
        <v>23876</v>
      </c>
    </row>
    <row r="91" spans="1:4">
      <c r="A91" s="90">
        <v>34457</v>
      </c>
      <c r="B91" s="1" t="s">
        <v>21833</v>
      </c>
      <c r="C91" s="91" t="s">
        <v>9578</v>
      </c>
      <c r="D91" s="89" t="s">
        <v>24095</v>
      </c>
    </row>
    <row r="92" spans="1:4">
      <c r="A92" s="90">
        <v>40</v>
      </c>
      <c r="B92" s="1" t="s">
        <v>5105</v>
      </c>
      <c r="C92" s="91" t="s">
        <v>9578</v>
      </c>
      <c r="D92" s="89" t="s">
        <v>24157</v>
      </c>
    </row>
    <row r="93" spans="1:4">
      <c r="A93" s="90">
        <v>34460</v>
      </c>
      <c r="B93" s="1" t="s">
        <v>5106</v>
      </c>
      <c r="C93" s="91" t="s">
        <v>9578</v>
      </c>
      <c r="D93" s="89" t="s">
        <v>25459</v>
      </c>
    </row>
    <row r="94" spans="1:4">
      <c r="A94" s="90">
        <v>42</v>
      </c>
      <c r="B94" s="1" t="s">
        <v>5107</v>
      </c>
      <c r="C94" s="91" t="s">
        <v>9578</v>
      </c>
      <c r="D94" s="89" t="s">
        <v>25077</v>
      </c>
    </row>
    <row r="95" spans="1:4">
      <c r="A95" s="90">
        <v>38</v>
      </c>
      <c r="B95" s="1" t="s">
        <v>5108</v>
      </c>
      <c r="C95" s="91" t="s">
        <v>9578</v>
      </c>
      <c r="D95" s="89" t="s">
        <v>24122</v>
      </c>
    </row>
    <row r="96" spans="1:4">
      <c r="A96" s="90">
        <v>34344</v>
      </c>
      <c r="B96" s="1" t="s">
        <v>5109</v>
      </c>
      <c r="C96" s="91" t="s">
        <v>9578</v>
      </c>
      <c r="D96" s="89" t="s">
        <v>24388</v>
      </c>
    </row>
    <row r="97" spans="1:4">
      <c r="A97" s="90">
        <v>20063</v>
      </c>
      <c r="B97" s="1" t="s">
        <v>5110</v>
      </c>
      <c r="C97" s="91" t="s">
        <v>9574</v>
      </c>
      <c r="D97" s="89" t="s">
        <v>24230</v>
      </c>
    </row>
    <row r="98" spans="1:4">
      <c r="A98" s="90">
        <v>40410</v>
      </c>
      <c r="B98" s="1" t="s">
        <v>5111</v>
      </c>
      <c r="C98" s="91" t="s">
        <v>9574</v>
      </c>
      <c r="D98" s="89" t="s">
        <v>24887</v>
      </c>
    </row>
    <row r="99" spans="1:4">
      <c r="A99" s="90">
        <v>40411</v>
      </c>
      <c r="B99" s="1" t="s">
        <v>5112</v>
      </c>
      <c r="C99" s="91" t="s">
        <v>9574</v>
      </c>
      <c r="D99" s="89" t="s">
        <v>25460</v>
      </c>
    </row>
    <row r="100" spans="1:4">
      <c r="A100" s="90">
        <v>40412</v>
      </c>
      <c r="B100" s="1" t="s">
        <v>25136</v>
      </c>
      <c r="C100" s="91" t="s">
        <v>9574</v>
      </c>
      <c r="D100" s="89" t="s">
        <v>25461</v>
      </c>
    </row>
    <row r="101" spans="1:4">
      <c r="A101" s="90">
        <v>38838</v>
      </c>
      <c r="B101" s="1" t="s">
        <v>21834</v>
      </c>
      <c r="C101" s="91" t="s">
        <v>9574</v>
      </c>
      <c r="D101" s="89" t="s">
        <v>24209</v>
      </c>
    </row>
    <row r="102" spans="1:4">
      <c r="A102" s="90">
        <v>38839</v>
      </c>
      <c r="B102" s="1" t="s">
        <v>21835</v>
      </c>
      <c r="C102" s="91" t="s">
        <v>9574</v>
      </c>
      <c r="D102" s="89" t="s">
        <v>24669</v>
      </c>
    </row>
    <row r="103" spans="1:4">
      <c r="A103" s="90">
        <v>55</v>
      </c>
      <c r="B103" s="1" t="s">
        <v>5113</v>
      </c>
      <c r="C103" s="91" t="s">
        <v>9574</v>
      </c>
      <c r="D103" s="89" t="s">
        <v>23976</v>
      </c>
    </row>
    <row r="104" spans="1:4">
      <c r="A104" s="90">
        <v>61</v>
      </c>
      <c r="B104" s="1" t="s">
        <v>5114</v>
      </c>
      <c r="C104" s="91" t="s">
        <v>9574</v>
      </c>
      <c r="D104" s="89" t="s">
        <v>25462</v>
      </c>
    </row>
    <row r="105" spans="1:4">
      <c r="A105" s="90">
        <v>62</v>
      </c>
      <c r="B105" s="1" t="s">
        <v>5115</v>
      </c>
      <c r="C105" s="91" t="s">
        <v>9574</v>
      </c>
      <c r="D105" s="89" t="s">
        <v>25463</v>
      </c>
    </row>
    <row r="106" spans="1:4">
      <c r="A106" s="90">
        <v>77</v>
      </c>
      <c r="B106" s="1" t="s">
        <v>5116</v>
      </c>
      <c r="C106" s="91" t="s">
        <v>9574</v>
      </c>
      <c r="D106" s="89" t="s">
        <v>24188</v>
      </c>
    </row>
    <row r="107" spans="1:4">
      <c r="A107" s="90">
        <v>76</v>
      </c>
      <c r="B107" s="1" t="s">
        <v>5117</v>
      </c>
      <c r="C107" s="91" t="s">
        <v>9574</v>
      </c>
      <c r="D107" s="89" t="s">
        <v>24067</v>
      </c>
    </row>
    <row r="108" spans="1:4">
      <c r="A108" s="90">
        <v>67</v>
      </c>
      <c r="B108" s="1" t="s">
        <v>179</v>
      </c>
      <c r="C108" s="91" t="s">
        <v>9574</v>
      </c>
      <c r="D108" s="89" t="s">
        <v>25464</v>
      </c>
    </row>
    <row r="109" spans="1:4">
      <c r="A109" s="90">
        <v>71</v>
      </c>
      <c r="B109" s="1" t="s">
        <v>5118</v>
      </c>
      <c r="C109" s="91" t="s">
        <v>9574</v>
      </c>
      <c r="D109" s="89" t="s">
        <v>25465</v>
      </c>
    </row>
    <row r="110" spans="1:4">
      <c r="A110" s="90">
        <v>73</v>
      </c>
      <c r="B110" s="1" t="s">
        <v>5119</v>
      </c>
      <c r="C110" s="91" t="s">
        <v>9574</v>
      </c>
      <c r="D110" s="89" t="s">
        <v>24710</v>
      </c>
    </row>
    <row r="111" spans="1:4">
      <c r="A111" s="90">
        <v>103</v>
      </c>
      <c r="B111" s="1" t="s">
        <v>5120</v>
      </c>
      <c r="C111" s="91" t="s">
        <v>9574</v>
      </c>
      <c r="D111" s="89" t="s">
        <v>25466</v>
      </c>
    </row>
    <row r="112" spans="1:4">
      <c r="A112" s="90">
        <v>107</v>
      </c>
      <c r="B112" s="1" t="s">
        <v>5121</v>
      </c>
      <c r="C112" s="91" t="s">
        <v>9574</v>
      </c>
      <c r="D112" s="89" t="s">
        <v>25104</v>
      </c>
    </row>
    <row r="113" spans="1:4">
      <c r="A113" s="90">
        <v>65</v>
      </c>
      <c r="B113" s="1" t="s">
        <v>5122</v>
      </c>
      <c r="C113" s="91" t="s">
        <v>9574</v>
      </c>
      <c r="D113" s="89" t="s">
        <v>24125</v>
      </c>
    </row>
    <row r="114" spans="1:4">
      <c r="A114" s="90">
        <v>108</v>
      </c>
      <c r="B114" s="1" t="s">
        <v>5123</v>
      </c>
      <c r="C114" s="91" t="s">
        <v>9574</v>
      </c>
      <c r="D114" s="89" t="s">
        <v>24180</v>
      </c>
    </row>
    <row r="115" spans="1:4">
      <c r="A115" s="90">
        <v>110</v>
      </c>
      <c r="B115" s="1" t="s">
        <v>5124</v>
      </c>
      <c r="C115" s="91" t="s">
        <v>9574</v>
      </c>
      <c r="D115" s="89" t="s">
        <v>24562</v>
      </c>
    </row>
    <row r="116" spans="1:4">
      <c r="A116" s="90">
        <v>109</v>
      </c>
      <c r="B116" s="1" t="s">
        <v>5125</v>
      </c>
      <c r="C116" s="91" t="s">
        <v>9574</v>
      </c>
      <c r="D116" s="89" t="s">
        <v>24976</v>
      </c>
    </row>
    <row r="117" spans="1:4">
      <c r="A117" s="90">
        <v>111</v>
      </c>
      <c r="B117" s="1" t="s">
        <v>5126</v>
      </c>
      <c r="C117" s="91" t="s">
        <v>9574</v>
      </c>
      <c r="D117" s="89" t="s">
        <v>24280</v>
      </c>
    </row>
    <row r="118" spans="1:4">
      <c r="A118" s="90">
        <v>112</v>
      </c>
      <c r="B118" s="1" t="s">
        <v>5127</v>
      </c>
      <c r="C118" s="91" t="s">
        <v>9574</v>
      </c>
      <c r="D118" s="89" t="s">
        <v>24654</v>
      </c>
    </row>
    <row r="119" spans="1:4">
      <c r="A119" s="90">
        <v>113</v>
      </c>
      <c r="B119" s="1" t="s">
        <v>5128</v>
      </c>
      <c r="C119" s="91" t="s">
        <v>9574</v>
      </c>
      <c r="D119" s="89" t="s">
        <v>24259</v>
      </c>
    </row>
    <row r="120" spans="1:4">
      <c r="A120" s="90">
        <v>104</v>
      </c>
      <c r="B120" s="1" t="s">
        <v>5129</v>
      </c>
      <c r="C120" s="91" t="s">
        <v>9574</v>
      </c>
      <c r="D120" s="89" t="s">
        <v>24980</v>
      </c>
    </row>
    <row r="121" spans="1:4">
      <c r="A121" s="90">
        <v>102</v>
      </c>
      <c r="B121" s="1" t="s">
        <v>5130</v>
      </c>
      <c r="C121" s="91" t="s">
        <v>9574</v>
      </c>
      <c r="D121" s="89" t="s">
        <v>24231</v>
      </c>
    </row>
    <row r="122" spans="1:4">
      <c r="A122" s="90">
        <v>95</v>
      </c>
      <c r="B122" s="1" t="s">
        <v>5131</v>
      </c>
      <c r="C122" s="91" t="s">
        <v>9574</v>
      </c>
      <c r="D122" s="89" t="s">
        <v>24215</v>
      </c>
    </row>
    <row r="123" spans="1:4">
      <c r="A123" s="90">
        <v>96</v>
      </c>
      <c r="B123" s="1" t="s">
        <v>5132</v>
      </c>
      <c r="C123" s="91" t="s">
        <v>9574</v>
      </c>
      <c r="D123" s="89" t="s">
        <v>25467</v>
      </c>
    </row>
    <row r="124" spans="1:4">
      <c r="A124" s="90">
        <v>97</v>
      </c>
      <c r="B124" s="1" t="s">
        <v>5133</v>
      </c>
      <c r="C124" s="91" t="s">
        <v>9574</v>
      </c>
      <c r="D124" s="89" t="s">
        <v>24346</v>
      </c>
    </row>
    <row r="125" spans="1:4">
      <c r="A125" s="90">
        <v>98</v>
      </c>
      <c r="B125" s="1" t="s">
        <v>5134</v>
      </c>
      <c r="C125" s="91" t="s">
        <v>9574</v>
      </c>
      <c r="D125" s="89" t="s">
        <v>24803</v>
      </c>
    </row>
    <row r="126" spans="1:4">
      <c r="A126" s="90">
        <v>99</v>
      </c>
      <c r="B126" s="1" t="s">
        <v>5135</v>
      </c>
      <c r="C126" s="91" t="s">
        <v>9574</v>
      </c>
      <c r="D126" s="89" t="s">
        <v>24295</v>
      </c>
    </row>
    <row r="127" spans="1:4">
      <c r="A127" s="90">
        <v>100</v>
      </c>
      <c r="B127" s="1" t="s">
        <v>5136</v>
      </c>
      <c r="C127" s="91" t="s">
        <v>9574</v>
      </c>
      <c r="D127" s="89" t="s">
        <v>25468</v>
      </c>
    </row>
    <row r="128" spans="1:4">
      <c r="A128" s="90">
        <v>75</v>
      </c>
      <c r="B128" s="1" t="s">
        <v>5137</v>
      </c>
      <c r="C128" s="91" t="s">
        <v>9574</v>
      </c>
      <c r="D128" s="89" t="s">
        <v>25469</v>
      </c>
    </row>
    <row r="129" spans="1:4">
      <c r="A129" s="90">
        <v>114</v>
      </c>
      <c r="B129" s="1" t="s">
        <v>5138</v>
      </c>
      <c r="C129" s="91" t="s">
        <v>9574</v>
      </c>
      <c r="D129" s="89" t="s">
        <v>24361</v>
      </c>
    </row>
    <row r="130" spans="1:4">
      <c r="A130" s="90">
        <v>68</v>
      </c>
      <c r="B130" s="1" t="s">
        <v>180</v>
      </c>
      <c r="C130" s="91" t="s">
        <v>9574</v>
      </c>
      <c r="D130" s="89" t="s">
        <v>24575</v>
      </c>
    </row>
    <row r="131" spans="1:4">
      <c r="A131" s="90">
        <v>86</v>
      </c>
      <c r="B131" s="1" t="s">
        <v>5139</v>
      </c>
      <c r="C131" s="91" t="s">
        <v>9574</v>
      </c>
      <c r="D131" s="89" t="s">
        <v>24834</v>
      </c>
    </row>
    <row r="132" spans="1:4">
      <c r="A132" s="90">
        <v>66</v>
      </c>
      <c r="B132" s="1" t="s">
        <v>5140</v>
      </c>
      <c r="C132" s="91" t="s">
        <v>9574</v>
      </c>
      <c r="D132" s="89" t="s">
        <v>25470</v>
      </c>
    </row>
    <row r="133" spans="1:4">
      <c r="A133" s="90">
        <v>69</v>
      </c>
      <c r="B133" s="1" t="s">
        <v>5141</v>
      </c>
      <c r="C133" s="91" t="s">
        <v>9574</v>
      </c>
      <c r="D133" s="89" t="s">
        <v>25471</v>
      </c>
    </row>
    <row r="134" spans="1:4">
      <c r="A134" s="90">
        <v>83</v>
      </c>
      <c r="B134" s="1" t="s">
        <v>5142</v>
      </c>
      <c r="C134" s="91" t="s">
        <v>9574</v>
      </c>
      <c r="D134" s="89" t="s">
        <v>25472</v>
      </c>
    </row>
    <row r="135" spans="1:4">
      <c r="A135" s="90">
        <v>74</v>
      </c>
      <c r="B135" s="1" t="s">
        <v>5143</v>
      </c>
      <c r="C135" s="91" t="s">
        <v>9574</v>
      </c>
      <c r="D135" s="89" t="s">
        <v>25473</v>
      </c>
    </row>
    <row r="136" spans="1:4">
      <c r="A136" s="90">
        <v>106</v>
      </c>
      <c r="B136" s="1" t="s">
        <v>5144</v>
      </c>
      <c r="C136" s="91" t="s">
        <v>9574</v>
      </c>
      <c r="D136" s="89" t="s">
        <v>25474</v>
      </c>
    </row>
    <row r="137" spans="1:4">
      <c r="A137" s="90">
        <v>87</v>
      </c>
      <c r="B137" s="1" t="s">
        <v>181</v>
      </c>
      <c r="C137" s="91" t="s">
        <v>9574</v>
      </c>
      <c r="D137" s="89" t="s">
        <v>24314</v>
      </c>
    </row>
    <row r="138" spans="1:4">
      <c r="A138" s="90">
        <v>88</v>
      </c>
      <c r="B138" s="1" t="s">
        <v>5145</v>
      </c>
      <c r="C138" s="91" t="s">
        <v>9574</v>
      </c>
      <c r="D138" s="89" t="s">
        <v>24762</v>
      </c>
    </row>
    <row r="139" spans="1:4">
      <c r="A139" s="90">
        <v>89</v>
      </c>
      <c r="B139" s="1" t="s">
        <v>5146</v>
      </c>
      <c r="C139" s="91" t="s">
        <v>9574</v>
      </c>
      <c r="D139" s="89" t="s">
        <v>24720</v>
      </c>
    </row>
    <row r="140" spans="1:4">
      <c r="A140" s="90">
        <v>90</v>
      </c>
      <c r="B140" s="1" t="s">
        <v>5147</v>
      </c>
      <c r="C140" s="91" t="s">
        <v>9574</v>
      </c>
      <c r="D140" s="89" t="s">
        <v>25475</v>
      </c>
    </row>
    <row r="141" spans="1:4">
      <c r="A141" s="90">
        <v>81</v>
      </c>
      <c r="B141" s="1" t="s">
        <v>5148</v>
      </c>
      <c r="C141" s="91" t="s">
        <v>9574</v>
      </c>
      <c r="D141" s="89" t="s">
        <v>24590</v>
      </c>
    </row>
    <row r="142" spans="1:4">
      <c r="A142" s="90">
        <v>82</v>
      </c>
      <c r="B142" s="1" t="s">
        <v>5149</v>
      </c>
      <c r="C142" s="91" t="s">
        <v>9574</v>
      </c>
      <c r="D142" s="89" t="s">
        <v>25476</v>
      </c>
    </row>
    <row r="143" spans="1:4">
      <c r="A143" s="90">
        <v>105</v>
      </c>
      <c r="B143" s="1" t="s">
        <v>5150</v>
      </c>
      <c r="C143" s="91" t="s">
        <v>9574</v>
      </c>
      <c r="D143" s="89" t="s">
        <v>25477</v>
      </c>
    </row>
    <row r="144" spans="1:4">
      <c r="A144" s="90">
        <v>60</v>
      </c>
      <c r="B144" s="1" t="s">
        <v>5151</v>
      </c>
      <c r="C144" s="91" t="s">
        <v>9574</v>
      </c>
      <c r="D144" s="89" t="s">
        <v>24971</v>
      </c>
    </row>
    <row r="145" spans="1:4">
      <c r="A145" s="90">
        <v>72</v>
      </c>
      <c r="B145" s="1" t="s">
        <v>5152</v>
      </c>
      <c r="C145" s="91" t="s">
        <v>9574</v>
      </c>
      <c r="D145" s="89" t="s">
        <v>25478</v>
      </c>
    </row>
    <row r="146" spans="1:4">
      <c r="A146" s="90">
        <v>70</v>
      </c>
      <c r="B146" s="1" t="s">
        <v>5153</v>
      </c>
      <c r="C146" s="91" t="s">
        <v>9574</v>
      </c>
      <c r="D146" s="89" t="s">
        <v>25121</v>
      </c>
    </row>
    <row r="147" spans="1:4">
      <c r="A147" s="90">
        <v>85</v>
      </c>
      <c r="B147" s="1" t="s">
        <v>5154</v>
      </c>
      <c r="C147" s="91" t="s">
        <v>9574</v>
      </c>
      <c r="D147" s="89" t="s">
        <v>25479</v>
      </c>
    </row>
    <row r="148" spans="1:4">
      <c r="A148" s="90">
        <v>84</v>
      </c>
      <c r="B148" s="1" t="s">
        <v>5155</v>
      </c>
      <c r="C148" s="91" t="s">
        <v>9574</v>
      </c>
      <c r="D148" s="89" t="s">
        <v>23979</v>
      </c>
    </row>
    <row r="149" spans="1:4">
      <c r="A149" s="90">
        <v>37997</v>
      </c>
      <c r="B149" s="1" t="s">
        <v>5156</v>
      </c>
      <c r="C149" s="91" t="s">
        <v>9574</v>
      </c>
      <c r="D149" s="89" t="s">
        <v>25480</v>
      </c>
    </row>
    <row r="150" spans="1:4">
      <c r="A150" s="90">
        <v>37998</v>
      </c>
      <c r="B150" s="1" t="s">
        <v>5157</v>
      </c>
      <c r="C150" s="91" t="s">
        <v>9574</v>
      </c>
      <c r="D150" s="89" t="s">
        <v>24712</v>
      </c>
    </row>
    <row r="151" spans="1:4">
      <c r="A151" s="90">
        <v>10899</v>
      </c>
      <c r="B151" s="1" t="s">
        <v>5158</v>
      </c>
      <c r="C151" s="91" t="s">
        <v>9574</v>
      </c>
      <c r="D151" s="89" t="s">
        <v>25481</v>
      </c>
    </row>
    <row r="152" spans="1:4">
      <c r="A152" s="90">
        <v>10900</v>
      </c>
      <c r="B152" s="1" t="s">
        <v>5159</v>
      </c>
      <c r="C152" s="91" t="s">
        <v>9574</v>
      </c>
      <c r="D152" s="89" t="s">
        <v>25482</v>
      </c>
    </row>
    <row r="153" spans="1:4">
      <c r="A153" s="90">
        <v>46</v>
      </c>
      <c r="B153" s="1" t="s">
        <v>5160</v>
      </c>
      <c r="C153" s="91" t="s">
        <v>9574</v>
      </c>
      <c r="D153" s="89" t="s">
        <v>25483</v>
      </c>
    </row>
    <row r="154" spans="1:4">
      <c r="A154" s="90">
        <v>51</v>
      </c>
      <c r="B154" s="1" t="s">
        <v>5161</v>
      </c>
      <c r="C154" s="91" t="s">
        <v>9574</v>
      </c>
      <c r="D154" s="89" t="s">
        <v>25484</v>
      </c>
    </row>
    <row r="155" spans="1:4">
      <c r="A155" s="90">
        <v>12863</v>
      </c>
      <c r="B155" s="1" t="s">
        <v>5162</v>
      </c>
      <c r="C155" s="91" t="s">
        <v>9574</v>
      </c>
      <c r="D155" s="89" t="s">
        <v>25485</v>
      </c>
    </row>
    <row r="156" spans="1:4">
      <c r="A156" s="90">
        <v>50</v>
      </c>
      <c r="B156" s="1" t="s">
        <v>5163</v>
      </c>
      <c r="C156" s="91" t="s">
        <v>9574</v>
      </c>
      <c r="D156" s="89" t="s">
        <v>24943</v>
      </c>
    </row>
    <row r="157" spans="1:4">
      <c r="A157" s="90">
        <v>47</v>
      </c>
      <c r="B157" s="1" t="s">
        <v>5164</v>
      </c>
      <c r="C157" s="91" t="s">
        <v>9574</v>
      </c>
      <c r="D157" s="89" t="s">
        <v>25486</v>
      </c>
    </row>
    <row r="158" spans="1:4">
      <c r="A158" s="90">
        <v>48</v>
      </c>
      <c r="B158" s="1" t="s">
        <v>5165</v>
      </c>
      <c r="C158" s="91" t="s">
        <v>9574</v>
      </c>
      <c r="D158" s="89" t="s">
        <v>25487</v>
      </c>
    </row>
    <row r="159" spans="1:4">
      <c r="A159" s="90">
        <v>52</v>
      </c>
      <c r="B159" s="1" t="s">
        <v>5166</v>
      </c>
      <c r="C159" s="91" t="s">
        <v>9574</v>
      </c>
      <c r="D159" s="89" t="s">
        <v>24563</v>
      </c>
    </row>
    <row r="160" spans="1:4">
      <c r="A160" s="90">
        <v>43</v>
      </c>
      <c r="B160" s="1" t="s">
        <v>5167</v>
      </c>
      <c r="C160" s="91" t="s">
        <v>9574</v>
      </c>
      <c r="D160" s="89" t="s">
        <v>25488</v>
      </c>
    </row>
    <row r="161" spans="1:4">
      <c r="A161" s="90">
        <v>4791</v>
      </c>
      <c r="B161" s="1" t="s">
        <v>5168</v>
      </c>
      <c r="C161" s="91" t="s">
        <v>9578</v>
      </c>
      <c r="D161" s="89" t="s">
        <v>25489</v>
      </c>
    </row>
    <row r="162" spans="1:4">
      <c r="A162" s="90">
        <v>157</v>
      </c>
      <c r="B162" s="1" t="s">
        <v>5169</v>
      </c>
      <c r="C162" s="91" t="s">
        <v>9578</v>
      </c>
      <c r="D162" s="89" t="s">
        <v>25490</v>
      </c>
    </row>
    <row r="163" spans="1:4">
      <c r="A163" s="90">
        <v>156</v>
      </c>
      <c r="B163" s="1" t="s">
        <v>5170</v>
      </c>
      <c r="C163" s="91" t="s">
        <v>9578</v>
      </c>
      <c r="D163" s="89" t="s">
        <v>25491</v>
      </c>
    </row>
    <row r="164" spans="1:4">
      <c r="A164" s="90">
        <v>131</v>
      </c>
      <c r="B164" s="1" t="s">
        <v>5171</v>
      </c>
      <c r="C164" s="91" t="s">
        <v>9578</v>
      </c>
      <c r="D164" s="89" t="s">
        <v>25492</v>
      </c>
    </row>
    <row r="165" spans="1:4">
      <c r="A165" s="90">
        <v>39719</v>
      </c>
      <c r="B165" s="1" t="s">
        <v>5172</v>
      </c>
      <c r="C165" s="91" t="s">
        <v>9579</v>
      </c>
      <c r="D165" s="89" t="s">
        <v>25493</v>
      </c>
    </row>
    <row r="166" spans="1:4">
      <c r="A166" s="90">
        <v>21114</v>
      </c>
      <c r="B166" s="1" t="s">
        <v>5173</v>
      </c>
      <c r="C166" s="91" t="s">
        <v>9574</v>
      </c>
      <c r="D166" s="89" t="s">
        <v>24195</v>
      </c>
    </row>
    <row r="167" spans="1:4">
      <c r="A167" s="90">
        <v>119</v>
      </c>
      <c r="B167" s="1" t="s">
        <v>182</v>
      </c>
      <c r="C167" s="91" t="s">
        <v>9574</v>
      </c>
      <c r="D167" s="89" t="s">
        <v>23992</v>
      </c>
    </row>
    <row r="168" spans="1:4">
      <c r="A168" s="90">
        <v>20080</v>
      </c>
      <c r="B168" s="1" t="s">
        <v>5174</v>
      </c>
      <c r="C168" s="91" t="s">
        <v>9574</v>
      </c>
      <c r="D168" s="89" t="s">
        <v>25494</v>
      </c>
    </row>
    <row r="169" spans="1:4">
      <c r="A169" s="90">
        <v>122</v>
      </c>
      <c r="B169" s="1" t="s">
        <v>156</v>
      </c>
      <c r="C169" s="91" t="s">
        <v>9574</v>
      </c>
      <c r="D169" s="89" t="s">
        <v>25495</v>
      </c>
    </row>
    <row r="170" spans="1:4">
      <c r="A170" s="90">
        <v>3410</v>
      </c>
      <c r="B170" s="1" t="s">
        <v>5175</v>
      </c>
      <c r="C170" s="91" t="s">
        <v>9578</v>
      </c>
      <c r="D170" s="89" t="s">
        <v>24489</v>
      </c>
    </row>
    <row r="171" spans="1:4">
      <c r="A171" s="90">
        <v>124</v>
      </c>
      <c r="B171" s="1" t="s">
        <v>5176</v>
      </c>
      <c r="C171" s="91" t="s">
        <v>9579</v>
      </c>
      <c r="D171" s="89" t="s">
        <v>25496</v>
      </c>
    </row>
    <row r="172" spans="1:4">
      <c r="A172" s="90">
        <v>7334</v>
      </c>
      <c r="B172" s="1" t="s">
        <v>5177</v>
      </c>
      <c r="C172" s="91" t="s">
        <v>9579</v>
      </c>
      <c r="D172" s="89" t="s">
        <v>24815</v>
      </c>
    </row>
    <row r="173" spans="1:4">
      <c r="A173" s="90">
        <v>7325</v>
      </c>
      <c r="B173" s="1" t="s">
        <v>5178</v>
      </c>
      <c r="C173" s="91" t="s">
        <v>9578</v>
      </c>
      <c r="D173" s="89" t="s">
        <v>24072</v>
      </c>
    </row>
    <row r="174" spans="1:4">
      <c r="A174" s="90">
        <v>123</v>
      </c>
      <c r="B174" s="1" t="s">
        <v>5179</v>
      </c>
      <c r="C174" s="91" t="s">
        <v>9579</v>
      </c>
      <c r="D174" s="89" t="s">
        <v>24161</v>
      </c>
    </row>
    <row r="175" spans="1:4">
      <c r="A175" s="90">
        <v>127</v>
      </c>
      <c r="B175" s="1" t="s">
        <v>5180</v>
      </c>
      <c r="C175" s="91" t="s">
        <v>9579</v>
      </c>
      <c r="D175" s="89" t="s">
        <v>24251</v>
      </c>
    </row>
    <row r="176" spans="1:4">
      <c r="A176" s="90">
        <v>133</v>
      </c>
      <c r="B176" s="1" t="s">
        <v>5181</v>
      </c>
      <c r="C176" s="91" t="s">
        <v>9579</v>
      </c>
      <c r="D176" s="89" t="s">
        <v>23992</v>
      </c>
    </row>
    <row r="177" spans="1:4">
      <c r="A177" s="90">
        <v>37538</v>
      </c>
      <c r="B177" s="1" t="s">
        <v>5182</v>
      </c>
      <c r="C177" s="91" t="s">
        <v>9580</v>
      </c>
      <c r="D177" s="89" t="s">
        <v>25497</v>
      </c>
    </row>
    <row r="178" spans="1:4">
      <c r="A178" s="90">
        <v>132</v>
      </c>
      <c r="B178" s="1" t="s">
        <v>5183</v>
      </c>
      <c r="C178" s="91" t="s">
        <v>9579</v>
      </c>
      <c r="D178" s="89" t="s">
        <v>24379</v>
      </c>
    </row>
    <row r="179" spans="1:4">
      <c r="A179" s="90">
        <v>13408</v>
      </c>
      <c r="B179" s="1" t="s">
        <v>5184</v>
      </c>
      <c r="C179" s="91" t="s">
        <v>9581</v>
      </c>
      <c r="D179" s="89" t="s">
        <v>25498</v>
      </c>
    </row>
    <row r="180" spans="1:4">
      <c r="A180" s="90">
        <v>37476</v>
      </c>
      <c r="B180" s="1" t="s">
        <v>5185</v>
      </c>
      <c r="C180" s="91" t="s">
        <v>9574</v>
      </c>
      <c r="D180" s="89" t="s">
        <v>25499</v>
      </c>
    </row>
    <row r="181" spans="1:4">
      <c r="A181" s="90">
        <v>37478</v>
      </c>
      <c r="B181" s="1" t="s">
        <v>5186</v>
      </c>
      <c r="C181" s="91" t="s">
        <v>9574</v>
      </c>
      <c r="D181" s="89" t="s">
        <v>25500</v>
      </c>
    </row>
    <row r="182" spans="1:4">
      <c r="A182" s="90">
        <v>37477</v>
      </c>
      <c r="B182" s="1" t="s">
        <v>5187</v>
      </c>
      <c r="C182" s="91" t="s">
        <v>9574</v>
      </c>
      <c r="D182" s="89" t="s">
        <v>25501</v>
      </c>
    </row>
    <row r="183" spans="1:4">
      <c r="A183" s="90">
        <v>37479</v>
      </c>
      <c r="B183" s="1" t="s">
        <v>5188</v>
      </c>
      <c r="C183" s="91" t="s">
        <v>9574</v>
      </c>
      <c r="D183" s="89" t="s">
        <v>25502</v>
      </c>
    </row>
    <row r="184" spans="1:4">
      <c r="A184" s="90">
        <v>4319</v>
      </c>
      <c r="B184" s="1" t="s">
        <v>5189</v>
      </c>
      <c r="C184" s="91" t="s">
        <v>9574</v>
      </c>
      <c r="D184" s="89" t="s">
        <v>24158</v>
      </c>
    </row>
    <row r="185" spans="1:4">
      <c r="A185" s="90">
        <v>43064</v>
      </c>
      <c r="B185" s="1" t="s">
        <v>25137</v>
      </c>
      <c r="C185" s="91" t="s">
        <v>9578</v>
      </c>
      <c r="D185" s="89" t="s">
        <v>25503</v>
      </c>
    </row>
    <row r="186" spans="1:4">
      <c r="A186" s="90">
        <v>40553</v>
      </c>
      <c r="B186" s="1" t="s">
        <v>25138</v>
      </c>
      <c r="C186" s="91" t="s">
        <v>9575</v>
      </c>
      <c r="D186" s="89" t="s">
        <v>25504</v>
      </c>
    </row>
    <row r="187" spans="1:4">
      <c r="A187" s="90">
        <v>13003</v>
      </c>
      <c r="B187" s="1" t="s">
        <v>5190</v>
      </c>
      <c r="C187" s="91" t="s">
        <v>9579</v>
      </c>
      <c r="D187" s="89" t="s">
        <v>24082</v>
      </c>
    </row>
    <row r="188" spans="1:4">
      <c r="A188" s="90">
        <v>6114</v>
      </c>
      <c r="B188" s="1" t="s">
        <v>5191</v>
      </c>
      <c r="C188" s="91" t="s">
        <v>9573</v>
      </c>
      <c r="D188" s="89" t="s">
        <v>25505</v>
      </c>
    </row>
    <row r="189" spans="1:4">
      <c r="A189" s="90">
        <v>40912</v>
      </c>
      <c r="B189" s="1" t="s">
        <v>5192</v>
      </c>
      <c r="C189" s="91" t="s">
        <v>9582</v>
      </c>
      <c r="D189" s="89" t="s">
        <v>25506</v>
      </c>
    </row>
    <row r="190" spans="1:4">
      <c r="A190" s="90">
        <v>247</v>
      </c>
      <c r="B190" s="1" t="s">
        <v>5193</v>
      </c>
      <c r="C190" s="91" t="s">
        <v>9573</v>
      </c>
      <c r="D190" s="89" t="s">
        <v>25065</v>
      </c>
    </row>
    <row r="191" spans="1:4">
      <c r="A191" s="90">
        <v>40919</v>
      </c>
      <c r="B191" s="1" t="s">
        <v>5194</v>
      </c>
      <c r="C191" s="91" t="s">
        <v>9582</v>
      </c>
      <c r="D191" s="89" t="s">
        <v>25507</v>
      </c>
    </row>
    <row r="192" spans="1:4">
      <c r="A192" s="90">
        <v>25958</v>
      </c>
      <c r="B192" s="1" t="s">
        <v>25139</v>
      </c>
      <c r="C192" s="91" t="s">
        <v>9573</v>
      </c>
      <c r="D192" s="89" t="s">
        <v>24640</v>
      </c>
    </row>
    <row r="193" spans="1:4">
      <c r="A193" s="90">
        <v>40984</v>
      </c>
      <c r="B193" s="1" t="s">
        <v>5195</v>
      </c>
      <c r="C193" s="91" t="s">
        <v>9582</v>
      </c>
      <c r="D193" s="89" t="s">
        <v>25508</v>
      </c>
    </row>
    <row r="194" spans="1:4">
      <c r="A194" s="90">
        <v>248</v>
      </c>
      <c r="B194" s="1" t="s">
        <v>5196</v>
      </c>
      <c r="C194" s="91" t="s">
        <v>9573</v>
      </c>
      <c r="D194" s="89" t="s">
        <v>25509</v>
      </c>
    </row>
    <row r="195" spans="1:4">
      <c r="A195" s="90">
        <v>41086</v>
      </c>
      <c r="B195" s="1" t="s">
        <v>5197</v>
      </c>
      <c r="C195" s="91" t="s">
        <v>9582</v>
      </c>
      <c r="D195" s="89" t="s">
        <v>25510</v>
      </c>
    </row>
    <row r="196" spans="1:4">
      <c r="A196" s="90">
        <v>34466</v>
      </c>
      <c r="B196" s="1" t="s">
        <v>5198</v>
      </c>
      <c r="C196" s="91" t="s">
        <v>9573</v>
      </c>
      <c r="D196" s="89" t="s">
        <v>25509</v>
      </c>
    </row>
    <row r="197" spans="1:4">
      <c r="A197" s="90">
        <v>41083</v>
      </c>
      <c r="B197" s="1" t="s">
        <v>5199</v>
      </c>
      <c r="C197" s="91" t="s">
        <v>9582</v>
      </c>
      <c r="D197" s="89" t="s">
        <v>25510</v>
      </c>
    </row>
    <row r="198" spans="1:4">
      <c r="A198" s="90">
        <v>252</v>
      </c>
      <c r="B198" s="1" t="s">
        <v>5200</v>
      </c>
      <c r="C198" s="91" t="s">
        <v>9573</v>
      </c>
      <c r="D198" s="89" t="s">
        <v>25511</v>
      </c>
    </row>
    <row r="199" spans="1:4">
      <c r="A199" s="90">
        <v>40909</v>
      </c>
      <c r="B199" s="1" t="s">
        <v>5201</v>
      </c>
      <c r="C199" s="91" t="s">
        <v>9582</v>
      </c>
      <c r="D199" s="89" t="s">
        <v>25512</v>
      </c>
    </row>
    <row r="200" spans="1:4">
      <c r="A200" s="90">
        <v>242</v>
      </c>
      <c r="B200" s="1" t="s">
        <v>5202</v>
      </c>
      <c r="C200" s="91" t="s">
        <v>9573</v>
      </c>
      <c r="D200" s="89" t="s">
        <v>25513</v>
      </c>
    </row>
    <row r="201" spans="1:4">
      <c r="A201" s="90">
        <v>41085</v>
      </c>
      <c r="B201" s="1" t="s">
        <v>5203</v>
      </c>
      <c r="C201" s="91" t="s">
        <v>9582</v>
      </c>
      <c r="D201" s="89" t="s">
        <v>25514</v>
      </c>
    </row>
    <row r="202" spans="1:4">
      <c r="A202" s="90">
        <v>427</v>
      </c>
      <c r="B202" s="1" t="s">
        <v>5204</v>
      </c>
      <c r="C202" s="91" t="s">
        <v>9574</v>
      </c>
      <c r="D202" s="89" t="s">
        <v>23952</v>
      </c>
    </row>
    <row r="203" spans="1:4">
      <c r="A203" s="90">
        <v>417</v>
      </c>
      <c r="B203" s="1" t="s">
        <v>5205</v>
      </c>
      <c r="C203" s="91" t="s">
        <v>9574</v>
      </c>
      <c r="D203" s="89" t="s">
        <v>23880</v>
      </c>
    </row>
    <row r="204" spans="1:4">
      <c r="A204" s="90">
        <v>11273</v>
      </c>
      <c r="B204" s="1" t="s">
        <v>5206</v>
      </c>
      <c r="C204" s="91" t="s">
        <v>9574</v>
      </c>
      <c r="D204" s="89" t="s">
        <v>25515</v>
      </c>
    </row>
    <row r="205" spans="1:4">
      <c r="A205" s="90">
        <v>11272</v>
      </c>
      <c r="B205" s="1" t="s">
        <v>5207</v>
      </c>
      <c r="C205" s="91" t="s">
        <v>9574</v>
      </c>
      <c r="D205" s="89" t="s">
        <v>25516</v>
      </c>
    </row>
    <row r="206" spans="1:4">
      <c r="A206" s="90">
        <v>11275</v>
      </c>
      <c r="B206" s="1" t="s">
        <v>5208</v>
      </c>
      <c r="C206" s="91" t="s">
        <v>9574</v>
      </c>
      <c r="D206" s="89" t="s">
        <v>24035</v>
      </c>
    </row>
    <row r="207" spans="1:4">
      <c r="A207" s="90">
        <v>11274</v>
      </c>
      <c r="B207" s="1" t="s">
        <v>5209</v>
      </c>
      <c r="C207" s="91" t="s">
        <v>9574</v>
      </c>
      <c r="D207" s="89" t="s">
        <v>23942</v>
      </c>
    </row>
    <row r="208" spans="1:4">
      <c r="A208" s="90">
        <v>38470</v>
      </c>
      <c r="B208" s="1" t="s">
        <v>5210</v>
      </c>
      <c r="C208" s="91" t="s">
        <v>9574</v>
      </c>
      <c r="D208" s="89" t="s">
        <v>25517</v>
      </c>
    </row>
    <row r="209" spans="1:4">
      <c r="A209" s="90">
        <v>38547</v>
      </c>
      <c r="B209" s="1" t="s">
        <v>5211</v>
      </c>
      <c r="C209" s="91" t="s">
        <v>9574</v>
      </c>
      <c r="D209" s="89" t="s">
        <v>24242</v>
      </c>
    </row>
    <row r="210" spans="1:4">
      <c r="A210" s="90">
        <v>38469</v>
      </c>
      <c r="B210" s="1" t="s">
        <v>5212</v>
      </c>
      <c r="C210" s="91" t="s">
        <v>9574</v>
      </c>
      <c r="D210" s="89" t="s">
        <v>25518</v>
      </c>
    </row>
    <row r="211" spans="1:4">
      <c r="A211" s="90">
        <v>38467</v>
      </c>
      <c r="B211" s="1" t="s">
        <v>5213</v>
      </c>
      <c r="C211" s="91" t="s">
        <v>9574</v>
      </c>
      <c r="D211" s="89" t="s">
        <v>25059</v>
      </c>
    </row>
    <row r="212" spans="1:4">
      <c r="A212" s="90">
        <v>38468</v>
      </c>
      <c r="B212" s="1" t="s">
        <v>5214</v>
      </c>
      <c r="C212" s="91" t="s">
        <v>9574</v>
      </c>
      <c r="D212" s="89" t="s">
        <v>24233</v>
      </c>
    </row>
    <row r="213" spans="1:4">
      <c r="A213" s="90">
        <v>38471</v>
      </c>
      <c r="B213" s="1" t="s">
        <v>5215</v>
      </c>
      <c r="C213" s="91" t="s">
        <v>9574</v>
      </c>
      <c r="D213" s="89" t="s">
        <v>25519</v>
      </c>
    </row>
    <row r="214" spans="1:4">
      <c r="A214" s="90">
        <v>37370</v>
      </c>
      <c r="B214" s="1" t="s">
        <v>25140</v>
      </c>
      <c r="C214" s="91" t="s">
        <v>9573</v>
      </c>
      <c r="D214" s="89" t="s">
        <v>24204</v>
      </c>
    </row>
    <row r="215" spans="1:4">
      <c r="A215" s="90">
        <v>40862</v>
      </c>
      <c r="B215" s="1" t="s">
        <v>25141</v>
      </c>
      <c r="C215" s="91" t="s">
        <v>9582</v>
      </c>
      <c r="D215" s="89" t="s">
        <v>24271</v>
      </c>
    </row>
    <row r="216" spans="1:4">
      <c r="A216" s="90">
        <v>10658</v>
      </c>
      <c r="B216" s="1" t="s">
        <v>5216</v>
      </c>
      <c r="C216" s="91" t="s">
        <v>9574</v>
      </c>
      <c r="D216" s="89" t="s">
        <v>25520</v>
      </c>
    </row>
    <row r="217" spans="1:4">
      <c r="A217" s="90">
        <v>253</v>
      </c>
      <c r="B217" s="1" t="s">
        <v>5217</v>
      </c>
      <c r="C217" s="91" t="s">
        <v>9573</v>
      </c>
      <c r="D217" s="89" t="s">
        <v>25521</v>
      </c>
    </row>
    <row r="218" spans="1:4">
      <c r="A218" s="90">
        <v>40809</v>
      </c>
      <c r="B218" s="1" t="s">
        <v>5218</v>
      </c>
      <c r="C218" s="91" t="s">
        <v>9582</v>
      </c>
      <c r="D218" s="89" t="s">
        <v>25522</v>
      </c>
    </row>
    <row r="219" spans="1:4">
      <c r="A219" s="90">
        <v>42428</v>
      </c>
      <c r="B219" s="1" t="s">
        <v>25142</v>
      </c>
      <c r="C219" s="91" t="s">
        <v>9574</v>
      </c>
      <c r="D219" s="89" t="s">
        <v>25523</v>
      </c>
    </row>
    <row r="220" spans="1:4">
      <c r="A220" s="90">
        <v>583</v>
      </c>
      <c r="B220" s="1" t="s">
        <v>5219</v>
      </c>
      <c r="C220" s="91" t="s">
        <v>9578</v>
      </c>
      <c r="D220" s="89" t="s">
        <v>25524</v>
      </c>
    </row>
    <row r="221" spans="1:4">
      <c r="A221" s="90">
        <v>299</v>
      </c>
      <c r="B221" s="1" t="s">
        <v>5220</v>
      </c>
      <c r="C221" s="91" t="s">
        <v>9574</v>
      </c>
      <c r="D221" s="89" t="s">
        <v>25525</v>
      </c>
    </row>
    <row r="222" spans="1:4">
      <c r="A222" s="90">
        <v>298</v>
      </c>
      <c r="B222" s="1" t="s">
        <v>5221</v>
      </c>
      <c r="C222" s="91" t="s">
        <v>9574</v>
      </c>
      <c r="D222" s="89" t="s">
        <v>24109</v>
      </c>
    </row>
    <row r="223" spans="1:4">
      <c r="A223" s="90">
        <v>295</v>
      </c>
      <c r="B223" s="1" t="s">
        <v>5222</v>
      </c>
      <c r="C223" s="91" t="s">
        <v>9574</v>
      </c>
      <c r="D223" s="89" t="s">
        <v>24116</v>
      </c>
    </row>
    <row r="224" spans="1:4">
      <c r="A224" s="90">
        <v>296</v>
      </c>
      <c r="B224" s="1" t="s">
        <v>157</v>
      </c>
      <c r="C224" s="91" t="s">
        <v>9574</v>
      </c>
      <c r="D224" s="89" t="s">
        <v>24036</v>
      </c>
    </row>
    <row r="225" spans="1:4">
      <c r="A225" s="90">
        <v>297</v>
      </c>
      <c r="B225" s="1" t="s">
        <v>5223</v>
      </c>
      <c r="C225" s="91" t="s">
        <v>9574</v>
      </c>
      <c r="D225" s="89" t="s">
        <v>25075</v>
      </c>
    </row>
    <row r="226" spans="1:4">
      <c r="A226" s="90">
        <v>301</v>
      </c>
      <c r="B226" s="1" t="s">
        <v>5224</v>
      </c>
      <c r="C226" s="91" t="s">
        <v>9574</v>
      </c>
      <c r="D226" s="89" t="s">
        <v>24035</v>
      </c>
    </row>
    <row r="227" spans="1:4">
      <c r="A227" s="90">
        <v>300</v>
      </c>
      <c r="B227" s="1" t="s">
        <v>5225</v>
      </c>
      <c r="C227" s="91" t="s">
        <v>9574</v>
      </c>
      <c r="D227" s="89" t="s">
        <v>25526</v>
      </c>
    </row>
    <row r="228" spans="1:4">
      <c r="A228" s="90">
        <v>20084</v>
      </c>
      <c r="B228" s="1" t="s">
        <v>5226</v>
      </c>
      <c r="C228" s="91" t="s">
        <v>9574</v>
      </c>
      <c r="D228" s="89" t="s">
        <v>24116</v>
      </c>
    </row>
    <row r="229" spans="1:4">
      <c r="A229" s="90">
        <v>20085</v>
      </c>
      <c r="B229" s="1" t="s">
        <v>5227</v>
      </c>
      <c r="C229" s="91" t="s">
        <v>9574</v>
      </c>
      <c r="D229" s="89" t="s">
        <v>24158</v>
      </c>
    </row>
    <row r="230" spans="1:4">
      <c r="A230" s="90">
        <v>311</v>
      </c>
      <c r="B230" s="1" t="s">
        <v>5228</v>
      </c>
      <c r="C230" s="91" t="s">
        <v>9574</v>
      </c>
      <c r="D230" s="89" t="s">
        <v>25527</v>
      </c>
    </row>
    <row r="231" spans="1:4">
      <c r="A231" s="90">
        <v>318</v>
      </c>
      <c r="B231" s="1" t="s">
        <v>5229</v>
      </c>
      <c r="C231" s="91" t="s">
        <v>9574</v>
      </c>
      <c r="D231" s="89" t="s">
        <v>24800</v>
      </c>
    </row>
    <row r="232" spans="1:4">
      <c r="A232" s="90">
        <v>319</v>
      </c>
      <c r="B232" s="1" t="s">
        <v>5230</v>
      </c>
      <c r="C232" s="91" t="s">
        <v>9574</v>
      </c>
      <c r="D232" s="89" t="s">
        <v>25113</v>
      </c>
    </row>
    <row r="233" spans="1:4">
      <c r="A233" s="90">
        <v>320</v>
      </c>
      <c r="B233" s="1" t="s">
        <v>5231</v>
      </c>
      <c r="C233" s="91" t="s">
        <v>9574</v>
      </c>
      <c r="D233" s="89" t="s">
        <v>25528</v>
      </c>
    </row>
    <row r="234" spans="1:4">
      <c r="A234" s="90">
        <v>314</v>
      </c>
      <c r="B234" s="1" t="s">
        <v>5232</v>
      </c>
      <c r="C234" s="91" t="s">
        <v>9574</v>
      </c>
      <c r="D234" s="89" t="s">
        <v>25529</v>
      </c>
    </row>
    <row r="235" spans="1:4">
      <c r="A235" s="90">
        <v>303</v>
      </c>
      <c r="B235" s="1" t="s">
        <v>5233</v>
      </c>
      <c r="C235" s="91" t="s">
        <v>9574</v>
      </c>
      <c r="D235" s="89" t="s">
        <v>25530</v>
      </c>
    </row>
    <row r="236" spans="1:4">
      <c r="A236" s="90">
        <v>304</v>
      </c>
      <c r="B236" s="1" t="s">
        <v>5234</v>
      </c>
      <c r="C236" s="91" t="s">
        <v>9574</v>
      </c>
      <c r="D236" s="89" t="s">
        <v>25531</v>
      </c>
    </row>
    <row r="237" spans="1:4">
      <c r="A237" s="90">
        <v>305</v>
      </c>
      <c r="B237" s="1" t="s">
        <v>5235</v>
      </c>
      <c r="C237" s="91" t="s">
        <v>9574</v>
      </c>
      <c r="D237" s="89" t="s">
        <v>23856</v>
      </c>
    </row>
    <row r="238" spans="1:4">
      <c r="A238" s="90">
        <v>306</v>
      </c>
      <c r="B238" s="1" t="s">
        <v>5236</v>
      </c>
      <c r="C238" s="91" t="s">
        <v>9574</v>
      </c>
      <c r="D238" s="89" t="s">
        <v>24808</v>
      </c>
    </row>
    <row r="239" spans="1:4">
      <c r="A239" s="90">
        <v>307</v>
      </c>
      <c r="B239" s="1" t="s">
        <v>5237</v>
      </c>
      <c r="C239" s="91" t="s">
        <v>9574</v>
      </c>
      <c r="D239" s="89" t="s">
        <v>25532</v>
      </c>
    </row>
    <row r="240" spans="1:4">
      <c r="A240" s="90">
        <v>309</v>
      </c>
      <c r="B240" s="1" t="s">
        <v>5238</v>
      </c>
      <c r="C240" s="91" t="s">
        <v>9574</v>
      </c>
      <c r="D240" s="89" t="s">
        <v>25533</v>
      </c>
    </row>
    <row r="241" spans="1:4">
      <c r="A241" s="90">
        <v>310</v>
      </c>
      <c r="B241" s="1" t="s">
        <v>5239</v>
      </c>
      <c r="C241" s="91" t="s">
        <v>9574</v>
      </c>
      <c r="D241" s="89" t="s">
        <v>25534</v>
      </c>
    </row>
    <row r="242" spans="1:4">
      <c r="A242" s="90">
        <v>328</v>
      </c>
      <c r="B242" s="1" t="s">
        <v>5240</v>
      </c>
      <c r="C242" s="91" t="s">
        <v>9574</v>
      </c>
      <c r="D242" s="89" t="s">
        <v>24756</v>
      </c>
    </row>
    <row r="243" spans="1:4">
      <c r="A243" s="90">
        <v>325</v>
      </c>
      <c r="B243" s="1" t="s">
        <v>5241</v>
      </c>
      <c r="C243" s="91" t="s">
        <v>9574</v>
      </c>
      <c r="D243" s="89" t="s">
        <v>25535</v>
      </c>
    </row>
    <row r="244" spans="1:4">
      <c r="A244" s="90">
        <v>20326</v>
      </c>
      <c r="B244" s="1" t="s">
        <v>5242</v>
      </c>
      <c r="C244" s="91" t="s">
        <v>9574</v>
      </c>
      <c r="D244" s="89" t="s">
        <v>24666</v>
      </c>
    </row>
    <row r="245" spans="1:4">
      <c r="A245" s="90">
        <v>329</v>
      </c>
      <c r="B245" s="1" t="s">
        <v>5243</v>
      </c>
      <c r="C245" s="91" t="s">
        <v>9574</v>
      </c>
      <c r="D245" s="89" t="s">
        <v>25536</v>
      </c>
    </row>
    <row r="246" spans="1:4">
      <c r="A246" s="90">
        <v>308</v>
      </c>
      <c r="B246" s="1" t="s">
        <v>5244</v>
      </c>
      <c r="C246" s="91" t="s">
        <v>9574</v>
      </c>
      <c r="D246" s="89" t="s">
        <v>25537</v>
      </c>
    </row>
    <row r="247" spans="1:4">
      <c r="A247" s="90">
        <v>39642</v>
      </c>
      <c r="B247" s="1" t="s">
        <v>5245</v>
      </c>
      <c r="C247" s="91" t="s">
        <v>9574</v>
      </c>
      <c r="D247" s="89" t="s">
        <v>24117</v>
      </c>
    </row>
    <row r="248" spans="1:4">
      <c r="A248" s="90">
        <v>39641</v>
      </c>
      <c r="B248" s="1" t="s">
        <v>5246</v>
      </c>
      <c r="C248" s="91" t="s">
        <v>9574</v>
      </c>
      <c r="D248" s="89" t="s">
        <v>24111</v>
      </c>
    </row>
    <row r="249" spans="1:4">
      <c r="A249" s="90">
        <v>39643</v>
      </c>
      <c r="B249" s="1" t="s">
        <v>5247</v>
      </c>
      <c r="C249" s="91" t="s">
        <v>9574</v>
      </c>
      <c r="D249" s="89" t="s">
        <v>24485</v>
      </c>
    </row>
    <row r="250" spans="1:4">
      <c r="A250" s="90">
        <v>39644</v>
      </c>
      <c r="B250" s="1" t="s">
        <v>5248</v>
      </c>
      <c r="C250" s="91" t="s">
        <v>9574</v>
      </c>
      <c r="D250" s="89" t="s">
        <v>24157</v>
      </c>
    </row>
    <row r="251" spans="1:4">
      <c r="A251" s="90">
        <v>39645</v>
      </c>
      <c r="B251" s="1" t="s">
        <v>5249</v>
      </c>
      <c r="C251" s="91" t="s">
        <v>9574</v>
      </c>
      <c r="D251" s="89" t="s">
        <v>24912</v>
      </c>
    </row>
    <row r="252" spans="1:4">
      <c r="A252" s="90">
        <v>12548</v>
      </c>
      <c r="B252" s="1" t="s">
        <v>5250</v>
      </c>
      <c r="C252" s="91" t="s">
        <v>9574</v>
      </c>
      <c r="D252" s="89" t="s">
        <v>25538</v>
      </c>
    </row>
    <row r="253" spans="1:4">
      <c r="A253" s="90">
        <v>13113</v>
      </c>
      <c r="B253" s="1" t="s">
        <v>5251</v>
      </c>
      <c r="C253" s="91" t="s">
        <v>9574</v>
      </c>
      <c r="D253" s="89" t="s">
        <v>25539</v>
      </c>
    </row>
    <row r="254" spans="1:4">
      <c r="A254" s="90">
        <v>13114</v>
      </c>
      <c r="B254" s="1" t="s">
        <v>5252</v>
      </c>
      <c r="C254" s="91" t="s">
        <v>9574</v>
      </c>
      <c r="D254" s="89" t="s">
        <v>25540</v>
      </c>
    </row>
    <row r="255" spans="1:4">
      <c r="A255" s="90">
        <v>12530</v>
      </c>
      <c r="B255" s="1" t="s">
        <v>5253</v>
      </c>
      <c r="C255" s="91" t="s">
        <v>9574</v>
      </c>
      <c r="D255" s="89" t="s">
        <v>25541</v>
      </c>
    </row>
    <row r="256" spans="1:4">
      <c r="A256" s="90">
        <v>12531</v>
      </c>
      <c r="B256" s="1" t="s">
        <v>5254</v>
      </c>
      <c r="C256" s="91" t="s">
        <v>9574</v>
      </c>
      <c r="D256" s="89" t="s">
        <v>25015</v>
      </c>
    </row>
    <row r="257" spans="1:4">
      <c r="A257" s="90">
        <v>12532</v>
      </c>
      <c r="B257" s="1" t="s">
        <v>5255</v>
      </c>
      <c r="C257" s="91" t="s">
        <v>9574</v>
      </c>
      <c r="D257" s="89" t="s">
        <v>25542</v>
      </c>
    </row>
    <row r="258" spans="1:4">
      <c r="A258" s="90">
        <v>12533</v>
      </c>
      <c r="B258" s="1" t="s">
        <v>5256</v>
      </c>
      <c r="C258" s="91" t="s">
        <v>9574</v>
      </c>
      <c r="D258" s="89" t="s">
        <v>24316</v>
      </c>
    </row>
    <row r="259" spans="1:4">
      <c r="A259" s="90">
        <v>12544</v>
      </c>
      <c r="B259" s="1" t="s">
        <v>5257</v>
      </c>
      <c r="C259" s="91" t="s">
        <v>9574</v>
      </c>
      <c r="D259" s="89" t="s">
        <v>25543</v>
      </c>
    </row>
    <row r="260" spans="1:4">
      <c r="A260" s="90">
        <v>12546</v>
      </c>
      <c r="B260" s="1" t="s">
        <v>5258</v>
      </c>
      <c r="C260" s="91" t="s">
        <v>9574</v>
      </c>
      <c r="D260" s="89" t="s">
        <v>25544</v>
      </c>
    </row>
    <row r="261" spans="1:4">
      <c r="A261" s="90">
        <v>12547</v>
      </c>
      <c r="B261" s="1" t="s">
        <v>5259</v>
      </c>
      <c r="C261" s="91" t="s">
        <v>9574</v>
      </c>
      <c r="D261" s="89" t="s">
        <v>25545</v>
      </c>
    </row>
    <row r="262" spans="1:4">
      <c r="A262" s="90">
        <v>12551</v>
      </c>
      <c r="B262" s="1" t="s">
        <v>5260</v>
      </c>
      <c r="C262" s="91" t="s">
        <v>9574</v>
      </c>
      <c r="D262" s="89" t="s">
        <v>25546</v>
      </c>
    </row>
    <row r="263" spans="1:4">
      <c r="A263" s="90">
        <v>12563</v>
      </c>
      <c r="B263" s="1" t="s">
        <v>5261</v>
      </c>
      <c r="C263" s="91" t="s">
        <v>9574</v>
      </c>
      <c r="D263" s="89" t="s">
        <v>25547</v>
      </c>
    </row>
    <row r="264" spans="1:4">
      <c r="A264" s="90">
        <v>12565</v>
      </c>
      <c r="B264" s="1" t="s">
        <v>5262</v>
      </c>
      <c r="C264" s="91" t="s">
        <v>9574</v>
      </c>
      <c r="D264" s="89" t="s">
        <v>25548</v>
      </c>
    </row>
    <row r="265" spans="1:4">
      <c r="A265" s="90">
        <v>12567</v>
      </c>
      <c r="B265" s="1" t="s">
        <v>5263</v>
      </c>
      <c r="C265" s="91" t="s">
        <v>9574</v>
      </c>
      <c r="D265" s="89" t="s">
        <v>25549</v>
      </c>
    </row>
    <row r="266" spans="1:4">
      <c r="A266" s="90">
        <v>12568</v>
      </c>
      <c r="B266" s="1" t="s">
        <v>5264</v>
      </c>
      <c r="C266" s="91" t="s">
        <v>9574</v>
      </c>
      <c r="D266" s="89" t="s">
        <v>25550</v>
      </c>
    </row>
    <row r="267" spans="1:4">
      <c r="A267" s="90">
        <v>11789</v>
      </c>
      <c r="B267" s="1" t="s">
        <v>5265</v>
      </c>
      <c r="C267" s="91" t="s">
        <v>9574</v>
      </c>
      <c r="D267" s="89" t="s">
        <v>24015</v>
      </c>
    </row>
    <row r="268" spans="1:4">
      <c r="A268" s="90">
        <v>20975</v>
      </c>
      <c r="B268" s="1" t="s">
        <v>5266</v>
      </c>
      <c r="C268" s="91" t="s">
        <v>9574</v>
      </c>
      <c r="D268" s="89" t="s">
        <v>24888</v>
      </c>
    </row>
    <row r="269" spans="1:4">
      <c r="A269" s="90">
        <v>20976</v>
      </c>
      <c r="B269" s="1" t="s">
        <v>5267</v>
      </c>
      <c r="C269" s="91" t="s">
        <v>9574</v>
      </c>
      <c r="D269" s="89" t="s">
        <v>24813</v>
      </c>
    </row>
    <row r="270" spans="1:4">
      <c r="A270" s="90">
        <v>40340</v>
      </c>
      <c r="B270" s="1" t="s">
        <v>5268</v>
      </c>
      <c r="C270" s="91" t="s">
        <v>9574</v>
      </c>
      <c r="D270" s="89" t="s">
        <v>24613</v>
      </c>
    </row>
    <row r="271" spans="1:4">
      <c r="A271" s="90">
        <v>40341</v>
      </c>
      <c r="B271" s="1" t="s">
        <v>5269</v>
      </c>
      <c r="C271" s="91" t="s">
        <v>9574</v>
      </c>
      <c r="D271" s="89" t="s">
        <v>25551</v>
      </c>
    </row>
    <row r="272" spans="1:4">
      <c r="A272" s="90">
        <v>40342</v>
      </c>
      <c r="B272" s="1" t="s">
        <v>5270</v>
      </c>
      <c r="C272" s="91" t="s">
        <v>9574</v>
      </c>
      <c r="D272" s="89" t="s">
        <v>25552</v>
      </c>
    </row>
    <row r="273" spans="1:4">
      <c r="A273" s="90">
        <v>40343</v>
      </c>
      <c r="B273" s="1" t="s">
        <v>5271</v>
      </c>
      <c r="C273" s="91" t="s">
        <v>9574</v>
      </c>
      <c r="D273" s="89" t="s">
        <v>25553</v>
      </c>
    </row>
    <row r="274" spans="1:4">
      <c r="A274" s="90">
        <v>40344</v>
      </c>
      <c r="B274" s="1" t="s">
        <v>5272</v>
      </c>
      <c r="C274" s="91" t="s">
        <v>9574</v>
      </c>
      <c r="D274" s="89" t="s">
        <v>25554</v>
      </c>
    </row>
    <row r="275" spans="1:4">
      <c r="A275" s="90">
        <v>40345</v>
      </c>
      <c r="B275" s="1" t="s">
        <v>5273</v>
      </c>
      <c r="C275" s="91" t="s">
        <v>9574</v>
      </c>
      <c r="D275" s="89" t="s">
        <v>25555</v>
      </c>
    </row>
    <row r="276" spans="1:4">
      <c r="A276" s="90">
        <v>40346</v>
      </c>
      <c r="B276" s="1" t="s">
        <v>5274</v>
      </c>
      <c r="C276" s="91" t="s">
        <v>9574</v>
      </c>
      <c r="D276" s="89" t="s">
        <v>24593</v>
      </c>
    </row>
    <row r="277" spans="1:4">
      <c r="A277" s="90">
        <v>40347</v>
      </c>
      <c r="B277" s="1" t="s">
        <v>5275</v>
      </c>
      <c r="C277" s="91" t="s">
        <v>9574</v>
      </c>
      <c r="D277" s="89" t="s">
        <v>25556</v>
      </c>
    </row>
    <row r="278" spans="1:4">
      <c r="A278" s="90">
        <v>38840</v>
      </c>
      <c r="B278" s="1" t="s">
        <v>21836</v>
      </c>
      <c r="C278" s="91" t="s">
        <v>9574</v>
      </c>
      <c r="D278" s="89" t="s">
        <v>25557</v>
      </c>
    </row>
    <row r="279" spans="1:4">
      <c r="A279" s="90">
        <v>38841</v>
      </c>
      <c r="B279" s="1" t="s">
        <v>21837</v>
      </c>
      <c r="C279" s="91" t="s">
        <v>9574</v>
      </c>
      <c r="D279" s="89" t="s">
        <v>24094</v>
      </c>
    </row>
    <row r="280" spans="1:4">
      <c r="A280" s="90">
        <v>38842</v>
      </c>
      <c r="B280" s="1" t="s">
        <v>21838</v>
      </c>
      <c r="C280" s="91" t="s">
        <v>9574</v>
      </c>
      <c r="D280" s="89" t="s">
        <v>23961</v>
      </c>
    </row>
    <row r="281" spans="1:4">
      <c r="A281" s="90">
        <v>38843</v>
      </c>
      <c r="B281" s="1" t="s">
        <v>21839</v>
      </c>
      <c r="C281" s="91" t="s">
        <v>9574</v>
      </c>
      <c r="D281" s="89" t="s">
        <v>24460</v>
      </c>
    </row>
    <row r="282" spans="1:4">
      <c r="A282" s="90">
        <v>13761</v>
      </c>
      <c r="B282" s="1" t="s">
        <v>5276</v>
      </c>
      <c r="C282" s="91" t="s">
        <v>9574</v>
      </c>
      <c r="D282" s="89" t="s">
        <v>25558</v>
      </c>
    </row>
    <row r="283" spans="1:4">
      <c r="A283" s="90">
        <v>12888</v>
      </c>
      <c r="B283" s="1" t="s">
        <v>5277</v>
      </c>
      <c r="C283" s="91" t="s">
        <v>9584</v>
      </c>
      <c r="D283" s="89" t="s">
        <v>25559</v>
      </c>
    </row>
    <row r="284" spans="1:4">
      <c r="A284" s="90">
        <v>12889</v>
      </c>
      <c r="B284" s="1" t="s">
        <v>5278</v>
      </c>
      <c r="C284" s="91" t="s">
        <v>9584</v>
      </c>
      <c r="D284" s="89" t="s">
        <v>25560</v>
      </c>
    </row>
    <row r="285" spans="1:4">
      <c r="A285" s="90">
        <v>4814</v>
      </c>
      <c r="B285" s="1" t="s">
        <v>5279</v>
      </c>
      <c r="C285" s="91" t="s">
        <v>9574</v>
      </c>
      <c r="D285" s="89" t="s">
        <v>25561</v>
      </c>
    </row>
    <row r="286" spans="1:4">
      <c r="A286" s="90">
        <v>25967</v>
      </c>
      <c r="B286" s="1" t="s">
        <v>5280</v>
      </c>
      <c r="C286" s="91" t="s">
        <v>9574</v>
      </c>
      <c r="D286" s="89" t="s">
        <v>25562</v>
      </c>
    </row>
    <row r="287" spans="1:4">
      <c r="A287" s="90">
        <v>6122</v>
      </c>
      <c r="B287" s="1" t="s">
        <v>5281</v>
      </c>
      <c r="C287" s="91" t="s">
        <v>9573</v>
      </c>
      <c r="D287" s="89" t="s">
        <v>25563</v>
      </c>
    </row>
    <row r="288" spans="1:4">
      <c r="A288" s="90">
        <v>40810</v>
      </c>
      <c r="B288" s="1" t="s">
        <v>25143</v>
      </c>
      <c r="C288" s="91" t="s">
        <v>9582</v>
      </c>
      <c r="D288" s="89" t="s">
        <v>25564</v>
      </c>
    </row>
    <row r="289" spans="1:4">
      <c r="A289" s="90">
        <v>21100</v>
      </c>
      <c r="B289" s="1" t="s">
        <v>5282</v>
      </c>
      <c r="C289" s="91" t="s">
        <v>9574</v>
      </c>
      <c r="D289" s="89" t="s">
        <v>25565</v>
      </c>
    </row>
    <row r="290" spans="1:4">
      <c r="A290" s="90">
        <v>11816</v>
      </c>
      <c r="B290" s="1" t="s">
        <v>5283</v>
      </c>
      <c r="C290" s="91" t="s">
        <v>9574</v>
      </c>
      <c r="D290" s="89" t="s">
        <v>25566</v>
      </c>
    </row>
    <row r="291" spans="1:4">
      <c r="A291" s="90">
        <v>11814</v>
      </c>
      <c r="B291" s="1" t="s">
        <v>5284</v>
      </c>
      <c r="C291" s="91" t="s">
        <v>9574</v>
      </c>
      <c r="D291" s="89" t="s">
        <v>25567</v>
      </c>
    </row>
    <row r="292" spans="1:4">
      <c r="A292" s="90">
        <v>14186</v>
      </c>
      <c r="B292" s="1" t="s">
        <v>5285</v>
      </c>
      <c r="C292" s="91" t="s">
        <v>9574</v>
      </c>
      <c r="D292" s="89" t="s">
        <v>25568</v>
      </c>
    </row>
    <row r="293" spans="1:4">
      <c r="A293" s="90">
        <v>14185</v>
      </c>
      <c r="B293" s="1" t="s">
        <v>5286</v>
      </c>
      <c r="C293" s="91" t="s">
        <v>9574</v>
      </c>
      <c r="D293" s="89" t="s">
        <v>25569</v>
      </c>
    </row>
    <row r="294" spans="1:4">
      <c r="A294" s="90">
        <v>11811</v>
      </c>
      <c r="B294" s="1" t="s">
        <v>5287</v>
      </c>
      <c r="C294" s="91" t="s">
        <v>9574</v>
      </c>
      <c r="D294" s="89" t="s">
        <v>25570</v>
      </c>
    </row>
    <row r="295" spans="1:4">
      <c r="A295" s="90">
        <v>26038</v>
      </c>
      <c r="B295" s="1" t="s">
        <v>5288</v>
      </c>
      <c r="C295" s="91" t="s">
        <v>9574</v>
      </c>
      <c r="D295" s="89" t="s">
        <v>25571</v>
      </c>
    </row>
    <row r="296" spans="1:4">
      <c r="A296" s="90">
        <v>34482</v>
      </c>
      <c r="B296" s="1" t="s">
        <v>5289</v>
      </c>
      <c r="C296" s="91" t="s">
        <v>9574</v>
      </c>
      <c r="D296" s="89" t="s">
        <v>25572</v>
      </c>
    </row>
    <row r="297" spans="1:4">
      <c r="A297" s="90">
        <v>34469</v>
      </c>
      <c r="B297" s="1" t="s">
        <v>5290</v>
      </c>
      <c r="C297" s="91" t="s">
        <v>9574</v>
      </c>
      <c r="D297" s="89" t="s">
        <v>25573</v>
      </c>
    </row>
    <row r="298" spans="1:4">
      <c r="A298" s="90">
        <v>34472</v>
      </c>
      <c r="B298" s="1" t="s">
        <v>5291</v>
      </c>
      <c r="C298" s="91" t="s">
        <v>9574</v>
      </c>
      <c r="D298" s="89" t="s">
        <v>25574</v>
      </c>
    </row>
    <row r="299" spans="1:4">
      <c r="A299" s="90">
        <v>34476</v>
      </c>
      <c r="B299" s="1" t="s">
        <v>5292</v>
      </c>
      <c r="C299" s="91" t="s">
        <v>9574</v>
      </c>
      <c r="D299" s="89" t="s">
        <v>25575</v>
      </c>
    </row>
    <row r="300" spans="1:4">
      <c r="A300" s="90">
        <v>34477</v>
      </c>
      <c r="B300" s="1" t="s">
        <v>5293</v>
      </c>
      <c r="C300" s="91" t="s">
        <v>9574</v>
      </c>
      <c r="D300" s="89" t="s">
        <v>25576</v>
      </c>
    </row>
    <row r="301" spans="1:4">
      <c r="A301" s="90">
        <v>39847</v>
      </c>
      <c r="B301" s="1" t="s">
        <v>5294</v>
      </c>
      <c r="C301" s="91" t="s">
        <v>9574</v>
      </c>
      <c r="D301" s="89" t="s">
        <v>25577</v>
      </c>
    </row>
    <row r="302" spans="1:4">
      <c r="A302" s="90">
        <v>39844</v>
      </c>
      <c r="B302" s="1" t="s">
        <v>5295</v>
      </c>
      <c r="C302" s="91" t="s">
        <v>9574</v>
      </c>
      <c r="D302" s="89" t="s">
        <v>25578</v>
      </c>
    </row>
    <row r="303" spans="1:4">
      <c r="A303" s="90">
        <v>39846</v>
      </c>
      <c r="B303" s="1" t="s">
        <v>5296</v>
      </c>
      <c r="C303" s="91" t="s">
        <v>9574</v>
      </c>
      <c r="D303" s="89" t="s">
        <v>25579</v>
      </c>
    </row>
    <row r="304" spans="1:4">
      <c r="A304" s="90">
        <v>39838</v>
      </c>
      <c r="B304" s="1" t="s">
        <v>5297</v>
      </c>
      <c r="C304" s="91" t="s">
        <v>9574</v>
      </c>
      <c r="D304" s="89" t="s">
        <v>25580</v>
      </c>
    </row>
    <row r="305" spans="1:4">
      <c r="A305" s="90">
        <v>39839</v>
      </c>
      <c r="B305" s="1" t="s">
        <v>5298</v>
      </c>
      <c r="C305" s="91" t="s">
        <v>9574</v>
      </c>
      <c r="D305" s="89" t="s">
        <v>25581</v>
      </c>
    </row>
    <row r="306" spans="1:4">
      <c r="A306" s="90">
        <v>39841</v>
      </c>
      <c r="B306" s="1" t="s">
        <v>5299</v>
      </c>
      <c r="C306" s="91" t="s">
        <v>9574</v>
      </c>
      <c r="D306" s="89" t="s">
        <v>25582</v>
      </c>
    </row>
    <row r="307" spans="1:4">
      <c r="A307" s="90">
        <v>39842</v>
      </c>
      <c r="B307" s="1" t="s">
        <v>5300</v>
      </c>
      <c r="C307" s="91" t="s">
        <v>9574</v>
      </c>
      <c r="D307" s="89" t="s">
        <v>25583</v>
      </c>
    </row>
    <row r="308" spans="1:4">
      <c r="A308" s="90">
        <v>39843</v>
      </c>
      <c r="B308" s="1" t="s">
        <v>5301</v>
      </c>
      <c r="C308" s="91" t="s">
        <v>9574</v>
      </c>
      <c r="D308" s="89" t="s">
        <v>25584</v>
      </c>
    </row>
    <row r="309" spans="1:4">
      <c r="A309" s="90">
        <v>39580</v>
      </c>
      <c r="B309" s="1" t="s">
        <v>21646</v>
      </c>
      <c r="C309" s="91" t="s">
        <v>9574</v>
      </c>
      <c r="D309" s="89" t="s">
        <v>25585</v>
      </c>
    </row>
    <row r="310" spans="1:4">
      <c r="A310" s="90">
        <v>39577</v>
      </c>
      <c r="B310" s="1" t="s">
        <v>21647</v>
      </c>
      <c r="C310" s="91" t="s">
        <v>9574</v>
      </c>
      <c r="D310" s="89" t="s">
        <v>25586</v>
      </c>
    </row>
    <row r="311" spans="1:4">
      <c r="A311" s="90">
        <v>39578</v>
      </c>
      <c r="B311" s="1" t="s">
        <v>21648</v>
      </c>
      <c r="C311" s="91" t="s">
        <v>9574</v>
      </c>
      <c r="D311" s="89" t="s">
        <v>25587</v>
      </c>
    </row>
    <row r="312" spans="1:4">
      <c r="A312" s="90">
        <v>39579</v>
      </c>
      <c r="B312" s="1" t="s">
        <v>21649</v>
      </c>
      <c r="C312" s="91" t="s">
        <v>9574</v>
      </c>
      <c r="D312" s="89" t="s">
        <v>25588</v>
      </c>
    </row>
    <row r="313" spans="1:4">
      <c r="A313" s="90">
        <v>39557</v>
      </c>
      <c r="B313" s="1" t="s">
        <v>21650</v>
      </c>
      <c r="C313" s="91" t="s">
        <v>9574</v>
      </c>
      <c r="D313" s="89" t="s">
        <v>25589</v>
      </c>
    </row>
    <row r="314" spans="1:4">
      <c r="A314" s="90">
        <v>39558</v>
      </c>
      <c r="B314" s="1" t="s">
        <v>21651</v>
      </c>
      <c r="C314" s="91" t="s">
        <v>9574</v>
      </c>
      <c r="D314" s="89" t="s">
        <v>25590</v>
      </c>
    </row>
    <row r="315" spans="1:4">
      <c r="A315" s="90">
        <v>39559</v>
      </c>
      <c r="B315" s="1" t="s">
        <v>21652</v>
      </c>
      <c r="C315" s="91" t="s">
        <v>9574</v>
      </c>
      <c r="D315" s="89" t="s">
        <v>25591</v>
      </c>
    </row>
    <row r="316" spans="1:4">
      <c r="A316" s="90">
        <v>39560</v>
      </c>
      <c r="B316" s="1" t="s">
        <v>21653</v>
      </c>
      <c r="C316" s="91" t="s">
        <v>9574</v>
      </c>
      <c r="D316" s="89" t="s">
        <v>25592</v>
      </c>
    </row>
    <row r="317" spans="1:4">
      <c r="A317" s="90">
        <v>39561</v>
      </c>
      <c r="B317" s="1" t="s">
        <v>21654</v>
      </c>
      <c r="C317" s="91" t="s">
        <v>9574</v>
      </c>
      <c r="D317" s="89" t="s">
        <v>25593</v>
      </c>
    </row>
    <row r="318" spans="1:4">
      <c r="A318" s="90">
        <v>39556</v>
      </c>
      <c r="B318" s="1" t="s">
        <v>21655</v>
      </c>
      <c r="C318" s="91" t="s">
        <v>9574</v>
      </c>
      <c r="D318" s="89" t="s">
        <v>25594</v>
      </c>
    </row>
    <row r="319" spans="1:4">
      <c r="A319" s="90">
        <v>39555</v>
      </c>
      <c r="B319" s="1" t="s">
        <v>21656</v>
      </c>
      <c r="C319" s="91" t="s">
        <v>9574</v>
      </c>
      <c r="D319" s="89" t="s">
        <v>25595</v>
      </c>
    </row>
    <row r="320" spans="1:4">
      <c r="A320" s="90">
        <v>39548</v>
      </c>
      <c r="B320" s="1" t="s">
        <v>21657</v>
      </c>
      <c r="C320" s="91" t="s">
        <v>9574</v>
      </c>
      <c r="D320" s="89" t="s">
        <v>25596</v>
      </c>
    </row>
    <row r="321" spans="1:4">
      <c r="A321" s="90">
        <v>39554</v>
      </c>
      <c r="B321" s="1" t="s">
        <v>21658</v>
      </c>
      <c r="C321" s="91" t="s">
        <v>9574</v>
      </c>
      <c r="D321" s="89" t="s">
        <v>25597</v>
      </c>
    </row>
    <row r="322" spans="1:4">
      <c r="A322" s="90">
        <v>39550</v>
      </c>
      <c r="B322" s="1" t="s">
        <v>21659</v>
      </c>
      <c r="C322" s="91" t="s">
        <v>9574</v>
      </c>
      <c r="D322" s="89" t="s">
        <v>25598</v>
      </c>
    </row>
    <row r="323" spans="1:4">
      <c r="A323" s="90">
        <v>39551</v>
      </c>
      <c r="B323" s="1" t="s">
        <v>21660</v>
      </c>
      <c r="C323" s="91" t="s">
        <v>9574</v>
      </c>
      <c r="D323" s="89" t="s">
        <v>25599</v>
      </c>
    </row>
    <row r="324" spans="1:4">
      <c r="A324" s="90">
        <v>39826</v>
      </c>
      <c r="B324" s="1" t="s">
        <v>5302</v>
      </c>
      <c r="C324" s="91" t="s">
        <v>9574</v>
      </c>
      <c r="D324" s="89" t="s">
        <v>25600</v>
      </c>
    </row>
    <row r="325" spans="1:4">
      <c r="A325" s="90">
        <v>10700</v>
      </c>
      <c r="B325" s="1" t="s">
        <v>5303</v>
      </c>
      <c r="C325" s="91" t="s">
        <v>9574</v>
      </c>
      <c r="D325" s="89" t="s">
        <v>25601</v>
      </c>
    </row>
    <row r="326" spans="1:4">
      <c r="A326" s="90">
        <v>346</v>
      </c>
      <c r="B326" s="1" t="s">
        <v>5304</v>
      </c>
      <c r="C326" s="91" t="s">
        <v>9578</v>
      </c>
      <c r="D326" s="89" t="s">
        <v>24704</v>
      </c>
    </row>
    <row r="327" spans="1:4">
      <c r="A327" s="90">
        <v>3312</v>
      </c>
      <c r="B327" s="1" t="s">
        <v>5305</v>
      </c>
      <c r="C327" s="91" t="s">
        <v>9578</v>
      </c>
      <c r="D327" s="89" t="s">
        <v>23956</v>
      </c>
    </row>
    <row r="328" spans="1:4">
      <c r="A328" s="90">
        <v>339</v>
      </c>
      <c r="B328" s="1" t="s">
        <v>5306</v>
      </c>
      <c r="C328" s="91" t="s">
        <v>9577</v>
      </c>
      <c r="D328" s="89" t="s">
        <v>23982</v>
      </c>
    </row>
    <row r="329" spans="1:4">
      <c r="A329" s="90">
        <v>340</v>
      </c>
      <c r="B329" s="1" t="s">
        <v>25144</v>
      </c>
      <c r="C329" s="91" t="s">
        <v>9577</v>
      </c>
      <c r="D329" s="89" t="s">
        <v>24073</v>
      </c>
    </row>
    <row r="330" spans="1:4">
      <c r="A330" s="90">
        <v>338</v>
      </c>
      <c r="B330" s="1" t="s">
        <v>5307</v>
      </c>
      <c r="C330" s="91" t="s">
        <v>9578</v>
      </c>
      <c r="D330" s="89" t="s">
        <v>24334</v>
      </c>
    </row>
    <row r="331" spans="1:4">
      <c r="A331" s="90">
        <v>334</v>
      </c>
      <c r="B331" s="1" t="s">
        <v>5308</v>
      </c>
      <c r="C331" s="91" t="s">
        <v>9578</v>
      </c>
      <c r="D331" s="89" t="s">
        <v>24372</v>
      </c>
    </row>
    <row r="332" spans="1:4">
      <c r="A332" s="90">
        <v>335</v>
      </c>
      <c r="B332" s="1" t="s">
        <v>5309</v>
      </c>
      <c r="C332" s="91" t="s">
        <v>9578</v>
      </c>
      <c r="D332" s="89" t="s">
        <v>24507</v>
      </c>
    </row>
    <row r="333" spans="1:4">
      <c r="A333" s="90">
        <v>342</v>
      </c>
      <c r="B333" s="1" t="s">
        <v>5310</v>
      </c>
      <c r="C333" s="91" t="s">
        <v>9578</v>
      </c>
      <c r="D333" s="89" t="s">
        <v>24690</v>
      </c>
    </row>
    <row r="334" spans="1:4">
      <c r="A334" s="90">
        <v>333</v>
      </c>
      <c r="B334" s="1" t="s">
        <v>5311</v>
      </c>
      <c r="C334" s="91" t="s">
        <v>9578</v>
      </c>
      <c r="D334" s="89" t="s">
        <v>25602</v>
      </c>
    </row>
    <row r="335" spans="1:4">
      <c r="A335" s="90">
        <v>343</v>
      </c>
      <c r="B335" s="1" t="s">
        <v>5312</v>
      </c>
      <c r="C335" s="91" t="s">
        <v>9577</v>
      </c>
      <c r="D335" s="89" t="s">
        <v>23979</v>
      </c>
    </row>
    <row r="336" spans="1:4">
      <c r="A336" s="90">
        <v>344</v>
      </c>
      <c r="B336" s="1" t="s">
        <v>58</v>
      </c>
      <c r="C336" s="91" t="s">
        <v>9578</v>
      </c>
      <c r="D336" s="89" t="s">
        <v>24757</v>
      </c>
    </row>
    <row r="337" spans="1:4">
      <c r="A337" s="90">
        <v>345</v>
      </c>
      <c r="B337" s="1" t="s">
        <v>5313</v>
      </c>
      <c r="C337" s="91" t="s">
        <v>9578</v>
      </c>
      <c r="D337" s="89" t="s">
        <v>25603</v>
      </c>
    </row>
    <row r="338" spans="1:4">
      <c r="A338" s="90">
        <v>341</v>
      </c>
      <c r="B338" s="1" t="s">
        <v>5313</v>
      </c>
      <c r="C338" s="91" t="s">
        <v>9577</v>
      </c>
      <c r="D338" s="89" t="s">
        <v>23954</v>
      </c>
    </row>
    <row r="339" spans="1:4">
      <c r="A339" s="90">
        <v>11107</v>
      </c>
      <c r="B339" s="1" t="s">
        <v>5314</v>
      </c>
      <c r="C339" s="91" t="s">
        <v>9578</v>
      </c>
      <c r="D339" s="89" t="s">
        <v>24055</v>
      </c>
    </row>
    <row r="340" spans="1:4">
      <c r="A340" s="90">
        <v>3313</v>
      </c>
      <c r="B340" s="1" t="s">
        <v>25145</v>
      </c>
      <c r="C340" s="91" t="s">
        <v>9578</v>
      </c>
      <c r="D340" s="89" t="s">
        <v>24445</v>
      </c>
    </row>
    <row r="341" spans="1:4">
      <c r="A341" s="90">
        <v>34562</v>
      </c>
      <c r="B341" s="1" t="s">
        <v>5315</v>
      </c>
      <c r="C341" s="91" t="s">
        <v>9578</v>
      </c>
      <c r="D341" s="89" t="s">
        <v>25604</v>
      </c>
    </row>
    <row r="342" spans="1:4">
      <c r="A342" s="90">
        <v>337</v>
      </c>
      <c r="B342" s="1" t="s">
        <v>75</v>
      </c>
      <c r="C342" s="91" t="s">
        <v>9578</v>
      </c>
      <c r="D342" s="89" t="s">
        <v>25605</v>
      </c>
    </row>
    <row r="343" spans="1:4">
      <c r="A343" s="90">
        <v>369</v>
      </c>
      <c r="B343" s="1" t="s">
        <v>5316</v>
      </c>
      <c r="C343" s="91" t="s">
        <v>9575</v>
      </c>
      <c r="D343" s="89" t="s">
        <v>25606</v>
      </c>
    </row>
    <row r="344" spans="1:4">
      <c r="A344" s="90">
        <v>366</v>
      </c>
      <c r="B344" s="1" t="s">
        <v>5317</v>
      </c>
      <c r="C344" s="91" t="s">
        <v>9575</v>
      </c>
      <c r="D344" s="89" t="s">
        <v>25607</v>
      </c>
    </row>
    <row r="345" spans="1:4">
      <c r="A345" s="90">
        <v>367</v>
      </c>
      <c r="B345" s="1" t="s">
        <v>5318</v>
      </c>
      <c r="C345" s="91" t="s">
        <v>9575</v>
      </c>
      <c r="D345" s="89" t="s">
        <v>25608</v>
      </c>
    </row>
    <row r="346" spans="1:4">
      <c r="A346" s="90">
        <v>370</v>
      </c>
      <c r="B346" s="1" t="s">
        <v>5319</v>
      </c>
      <c r="C346" s="91" t="s">
        <v>9575</v>
      </c>
      <c r="D346" s="89" t="s">
        <v>25609</v>
      </c>
    </row>
    <row r="347" spans="1:4">
      <c r="A347" s="90">
        <v>368</v>
      </c>
      <c r="B347" s="1" t="s">
        <v>5320</v>
      </c>
      <c r="C347" s="91" t="s">
        <v>9575</v>
      </c>
      <c r="D347" s="89" t="s">
        <v>25610</v>
      </c>
    </row>
    <row r="348" spans="1:4">
      <c r="A348" s="90">
        <v>11075</v>
      </c>
      <c r="B348" s="1" t="s">
        <v>5321</v>
      </c>
      <c r="C348" s="91" t="s">
        <v>9575</v>
      </c>
      <c r="D348" s="89" t="s">
        <v>25611</v>
      </c>
    </row>
    <row r="349" spans="1:4">
      <c r="A349" s="90">
        <v>11076</v>
      </c>
      <c r="B349" s="1" t="s">
        <v>5322</v>
      </c>
      <c r="C349" s="91" t="s">
        <v>9575</v>
      </c>
      <c r="D349" s="89" t="s">
        <v>25612</v>
      </c>
    </row>
    <row r="350" spans="1:4">
      <c r="A350" s="90">
        <v>1381</v>
      </c>
      <c r="B350" s="1" t="s">
        <v>5323</v>
      </c>
      <c r="C350" s="91" t="s">
        <v>9578</v>
      </c>
      <c r="D350" s="89" t="s">
        <v>25613</v>
      </c>
    </row>
    <row r="351" spans="1:4">
      <c r="A351" s="90">
        <v>34353</v>
      </c>
      <c r="B351" s="1" t="s">
        <v>5324</v>
      </c>
      <c r="C351" s="91" t="s">
        <v>9578</v>
      </c>
      <c r="D351" s="89" t="s">
        <v>23898</v>
      </c>
    </row>
    <row r="352" spans="1:4">
      <c r="A352" s="90">
        <v>37595</v>
      </c>
      <c r="B352" s="1" t="s">
        <v>231</v>
      </c>
      <c r="C352" s="91" t="s">
        <v>9578</v>
      </c>
      <c r="D352" s="89" t="s">
        <v>24959</v>
      </c>
    </row>
    <row r="353" spans="1:4">
      <c r="A353" s="90">
        <v>37596</v>
      </c>
      <c r="B353" s="1" t="s">
        <v>234</v>
      </c>
      <c r="C353" s="91" t="s">
        <v>9578</v>
      </c>
      <c r="D353" s="89" t="s">
        <v>25614</v>
      </c>
    </row>
    <row r="354" spans="1:4">
      <c r="A354" s="90">
        <v>371</v>
      </c>
      <c r="B354" s="1" t="s">
        <v>5325</v>
      </c>
      <c r="C354" s="91" t="s">
        <v>9578</v>
      </c>
      <c r="D354" s="89" t="s">
        <v>25071</v>
      </c>
    </row>
    <row r="355" spans="1:4">
      <c r="A355" s="90">
        <v>37553</v>
      </c>
      <c r="B355" s="1" t="s">
        <v>5326</v>
      </c>
      <c r="C355" s="91" t="s">
        <v>9578</v>
      </c>
      <c r="D355" s="89" t="s">
        <v>25615</v>
      </c>
    </row>
    <row r="356" spans="1:4">
      <c r="A356" s="90">
        <v>37552</v>
      </c>
      <c r="B356" s="1" t="s">
        <v>5327</v>
      </c>
      <c r="C356" s="91" t="s">
        <v>9578</v>
      </c>
      <c r="D356" s="89" t="s">
        <v>24141</v>
      </c>
    </row>
    <row r="357" spans="1:4">
      <c r="A357" s="90">
        <v>36880</v>
      </c>
      <c r="B357" s="1" t="s">
        <v>5328</v>
      </c>
      <c r="C357" s="91" t="s">
        <v>9578</v>
      </c>
      <c r="D357" s="89" t="s">
        <v>25615</v>
      </c>
    </row>
    <row r="358" spans="1:4">
      <c r="A358" s="90">
        <v>34355</v>
      </c>
      <c r="B358" s="1" t="s">
        <v>5329</v>
      </c>
      <c r="C358" s="91" t="s">
        <v>9578</v>
      </c>
      <c r="D358" s="89" t="s">
        <v>24225</v>
      </c>
    </row>
    <row r="359" spans="1:4">
      <c r="A359" s="90">
        <v>130</v>
      </c>
      <c r="B359" s="1" t="s">
        <v>5330</v>
      </c>
      <c r="C359" s="91" t="s">
        <v>9578</v>
      </c>
      <c r="D359" s="89" t="s">
        <v>24656</v>
      </c>
    </row>
    <row r="360" spans="1:4">
      <c r="A360" s="90">
        <v>135</v>
      </c>
      <c r="B360" s="1" t="s">
        <v>5331</v>
      </c>
      <c r="C360" s="91" t="s">
        <v>9578</v>
      </c>
      <c r="D360" s="89" t="s">
        <v>24072</v>
      </c>
    </row>
    <row r="361" spans="1:4">
      <c r="A361" s="90">
        <v>36886</v>
      </c>
      <c r="B361" s="1" t="s">
        <v>5332</v>
      </c>
      <c r="C361" s="91" t="s">
        <v>9578</v>
      </c>
      <c r="D361" s="89" t="s">
        <v>24207</v>
      </c>
    </row>
    <row r="362" spans="1:4">
      <c r="A362" s="90">
        <v>374</v>
      </c>
      <c r="B362" s="1" t="s">
        <v>5333</v>
      </c>
      <c r="C362" s="91" t="s">
        <v>9578</v>
      </c>
      <c r="D362" s="89" t="s">
        <v>25099</v>
      </c>
    </row>
    <row r="363" spans="1:4">
      <c r="A363" s="90">
        <v>38546</v>
      </c>
      <c r="B363" s="1" t="s">
        <v>5334</v>
      </c>
      <c r="C363" s="91" t="s">
        <v>9575</v>
      </c>
      <c r="D363" s="89" t="s">
        <v>25616</v>
      </c>
    </row>
    <row r="364" spans="1:4">
      <c r="A364" s="90">
        <v>34549</v>
      </c>
      <c r="B364" s="1" t="s">
        <v>5335</v>
      </c>
      <c r="C364" s="91" t="s">
        <v>9575</v>
      </c>
      <c r="D364" s="89" t="s">
        <v>25617</v>
      </c>
    </row>
    <row r="365" spans="1:4">
      <c r="A365" s="90">
        <v>6081</v>
      </c>
      <c r="B365" s="1" t="s">
        <v>5336</v>
      </c>
      <c r="C365" s="91" t="s">
        <v>9575</v>
      </c>
      <c r="D365" s="89" t="s">
        <v>24413</v>
      </c>
    </row>
    <row r="366" spans="1:4">
      <c r="A366" s="90">
        <v>6077</v>
      </c>
      <c r="B366" s="1" t="s">
        <v>5337</v>
      </c>
      <c r="C366" s="91" t="s">
        <v>9575</v>
      </c>
      <c r="D366" s="89" t="s">
        <v>24229</v>
      </c>
    </row>
    <row r="367" spans="1:4">
      <c r="A367" s="90">
        <v>6079</v>
      </c>
      <c r="B367" s="1" t="s">
        <v>5338</v>
      </c>
      <c r="C367" s="91" t="s">
        <v>9575</v>
      </c>
      <c r="D367" s="89" t="s">
        <v>24715</v>
      </c>
    </row>
    <row r="368" spans="1:4">
      <c r="A368" s="90">
        <v>1091</v>
      </c>
      <c r="B368" s="1" t="s">
        <v>5339</v>
      </c>
      <c r="C368" s="91" t="s">
        <v>9574</v>
      </c>
      <c r="D368" s="89" t="s">
        <v>24804</v>
      </c>
    </row>
    <row r="369" spans="1:4">
      <c r="A369" s="90">
        <v>1094</v>
      </c>
      <c r="B369" s="1" t="s">
        <v>5340</v>
      </c>
      <c r="C369" s="91" t="s">
        <v>9574</v>
      </c>
      <c r="D369" s="89" t="s">
        <v>25097</v>
      </c>
    </row>
    <row r="370" spans="1:4">
      <c r="A370" s="90">
        <v>1095</v>
      </c>
      <c r="B370" s="1" t="s">
        <v>5341</v>
      </c>
      <c r="C370" s="91" t="s">
        <v>9574</v>
      </c>
      <c r="D370" s="89" t="s">
        <v>25618</v>
      </c>
    </row>
    <row r="371" spans="1:4">
      <c r="A371" s="90">
        <v>1092</v>
      </c>
      <c r="B371" s="1" t="s">
        <v>5342</v>
      </c>
      <c r="C371" s="91" t="s">
        <v>9574</v>
      </c>
      <c r="D371" s="89" t="s">
        <v>24711</v>
      </c>
    </row>
    <row r="372" spans="1:4">
      <c r="A372" s="90">
        <v>1093</v>
      </c>
      <c r="B372" s="1" t="s">
        <v>5343</v>
      </c>
      <c r="C372" s="91" t="s">
        <v>9574</v>
      </c>
      <c r="D372" s="89" t="s">
        <v>25619</v>
      </c>
    </row>
    <row r="373" spans="1:4">
      <c r="A373" s="90">
        <v>1090</v>
      </c>
      <c r="B373" s="1" t="s">
        <v>5344</v>
      </c>
      <c r="C373" s="91" t="s">
        <v>9574</v>
      </c>
      <c r="D373" s="89" t="s">
        <v>24250</v>
      </c>
    </row>
    <row r="374" spans="1:4">
      <c r="A374" s="90">
        <v>1096</v>
      </c>
      <c r="B374" s="1" t="s">
        <v>5345</v>
      </c>
      <c r="C374" s="91" t="s">
        <v>9574</v>
      </c>
      <c r="D374" s="89" t="s">
        <v>25620</v>
      </c>
    </row>
    <row r="375" spans="1:4">
      <c r="A375" s="90">
        <v>1097</v>
      </c>
      <c r="B375" s="1" t="s">
        <v>5346</v>
      </c>
      <c r="C375" s="91" t="s">
        <v>9574</v>
      </c>
      <c r="D375" s="89" t="s">
        <v>25621</v>
      </c>
    </row>
    <row r="376" spans="1:4">
      <c r="A376" s="90">
        <v>378</v>
      </c>
      <c r="B376" s="1" t="s">
        <v>5347</v>
      </c>
      <c r="C376" s="91" t="s">
        <v>9573</v>
      </c>
      <c r="D376" s="89" t="s">
        <v>25622</v>
      </c>
    </row>
    <row r="377" spans="1:4">
      <c r="A377" s="90">
        <v>40911</v>
      </c>
      <c r="B377" s="1" t="s">
        <v>5348</v>
      </c>
      <c r="C377" s="91" t="s">
        <v>9582</v>
      </c>
      <c r="D377" s="89" t="s">
        <v>25623</v>
      </c>
    </row>
    <row r="378" spans="1:4">
      <c r="A378" s="90">
        <v>33939</v>
      </c>
      <c r="B378" s="1" t="s">
        <v>5349</v>
      </c>
      <c r="C378" s="91" t="s">
        <v>9573</v>
      </c>
      <c r="D378" s="89" t="s">
        <v>25624</v>
      </c>
    </row>
    <row r="379" spans="1:4">
      <c r="A379" s="90">
        <v>40815</v>
      </c>
      <c r="B379" s="1" t="s">
        <v>5350</v>
      </c>
      <c r="C379" s="91" t="s">
        <v>9582</v>
      </c>
      <c r="D379" s="89" t="s">
        <v>25625</v>
      </c>
    </row>
    <row r="380" spans="1:4">
      <c r="A380" s="90">
        <v>34760</v>
      </c>
      <c r="B380" s="1" t="s">
        <v>5351</v>
      </c>
      <c r="C380" s="91" t="s">
        <v>9573</v>
      </c>
      <c r="D380" s="89" t="s">
        <v>24858</v>
      </c>
    </row>
    <row r="381" spans="1:4">
      <c r="A381" s="90">
        <v>40935</v>
      </c>
      <c r="B381" s="1" t="s">
        <v>5352</v>
      </c>
      <c r="C381" s="91" t="s">
        <v>9582</v>
      </c>
      <c r="D381" s="89" t="s">
        <v>25626</v>
      </c>
    </row>
    <row r="382" spans="1:4">
      <c r="A382" s="90">
        <v>33952</v>
      </c>
      <c r="B382" s="1" t="s">
        <v>5353</v>
      </c>
      <c r="C382" s="91" t="s">
        <v>9573</v>
      </c>
      <c r="D382" s="89" t="s">
        <v>24012</v>
      </c>
    </row>
    <row r="383" spans="1:4">
      <c r="A383" s="90">
        <v>40816</v>
      </c>
      <c r="B383" s="1" t="s">
        <v>5354</v>
      </c>
      <c r="C383" s="91" t="s">
        <v>9582</v>
      </c>
      <c r="D383" s="89" t="s">
        <v>25627</v>
      </c>
    </row>
    <row r="384" spans="1:4">
      <c r="A384" s="90">
        <v>33953</v>
      </c>
      <c r="B384" s="1" t="s">
        <v>5355</v>
      </c>
      <c r="C384" s="91" t="s">
        <v>9573</v>
      </c>
      <c r="D384" s="89" t="s">
        <v>25628</v>
      </c>
    </row>
    <row r="385" spans="1:4">
      <c r="A385" s="90">
        <v>40817</v>
      </c>
      <c r="B385" s="1" t="s">
        <v>5356</v>
      </c>
      <c r="C385" s="91" t="s">
        <v>9582</v>
      </c>
      <c r="D385" s="89" t="s">
        <v>25629</v>
      </c>
    </row>
    <row r="386" spans="1:4">
      <c r="A386" s="90">
        <v>13348</v>
      </c>
      <c r="B386" s="1" t="s">
        <v>5357</v>
      </c>
      <c r="C386" s="91" t="s">
        <v>9574</v>
      </c>
      <c r="D386" s="89" t="s">
        <v>24073</v>
      </c>
    </row>
    <row r="387" spans="1:4">
      <c r="A387" s="90">
        <v>39211</v>
      </c>
      <c r="B387" s="1" t="s">
        <v>5358</v>
      </c>
      <c r="C387" s="91" t="s">
        <v>9574</v>
      </c>
      <c r="D387" s="89" t="s">
        <v>24110</v>
      </c>
    </row>
    <row r="388" spans="1:4">
      <c r="A388" s="90">
        <v>39212</v>
      </c>
      <c r="B388" s="1" t="s">
        <v>5359</v>
      </c>
      <c r="C388" s="91" t="s">
        <v>9574</v>
      </c>
      <c r="D388" s="89" t="s">
        <v>24036</v>
      </c>
    </row>
    <row r="389" spans="1:4">
      <c r="A389" s="90">
        <v>39208</v>
      </c>
      <c r="B389" s="1" t="s">
        <v>5360</v>
      </c>
      <c r="C389" s="91" t="s">
        <v>9574</v>
      </c>
      <c r="D389" s="89" t="s">
        <v>24010</v>
      </c>
    </row>
    <row r="390" spans="1:4">
      <c r="A390" s="90">
        <v>39210</v>
      </c>
      <c r="B390" s="1" t="s">
        <v>5361</v>
      </c>
      <c r="C390" s="91" t="s">
        <v>9574</v>
      </c>
      <c r="D390" s="89" t="s">
        <v>24206</v>
      </c>
    </row>
    <row r="391" spans="1:4">
      <c r="A391" s="90">
        <v>39214</v>
      </c>
      <c r="B391" s="1" t="s">
        <v>5362</v>
      </c>
      <c r="C391" s="91" t="s">
        <v>9574</v>
      </c>
      <c r="D391" s="89" t="s">
        <v>25630</v>
      </c>
    </row>
    <row r="392" spans="1:4">
      <c r="A392" s="90">
        <v>39213</v>
      </c>
      <c r="B392" s="1" t="s">
        <v>5363</v>
      </c>
      <c r="C392" s="91" t="s">
        <v>9574</v>
      </c>
      <c r="D392" s="89" t="s">
        <v>25631</v>
      </c>
    </row>
    <row r="393" spans="1:4">
      <c r="A393" s="90">
        <v>39209</v>
      </c>
      <c r="B393" s="1" t="s">
        <v>5364</v>
      </c>
      <c r="C393" s="91" t="s">
        <v>9574</v>
      </c>
      <c r="D393" s="89" t="s">
        <v>24059</v>
      </c>
    </row>
    <row r="394" spans="1:4">
      <c r="A394" s="90">
        <v>39207</v>
      </c>
      <c r="B394" s="1" t="s">
        <v>5365</v>
      </c>
      <c r="C394" s="91" t="s">
        <v>9574</v>
      </c>
      <c r="D394" s="89" t="s">
        <v>24206</v>
      </c>
    </row>
    <row r="395" spans="1:4">
      <c r="A395" s="90">
        <v>39215</v>
      </c>
      <c r="B395" s="1" t="s">
        <v>5366</v>
      </c>
      <c r="C395" s="91" t="s">
        <v>9574</v>
      </c>
      <c r="D395" s="89" t="s">
        <v>24184</v>
      </c>
    </row>
    <row r="396" spans="1:4">
      <c r="A396" s="90">
        <v>39216</v>
      </c>
      <c r="B396" s="1" t="s">
        <v>5367</v>
      </c>
      <c r="C396" s="91" t="s">
        <v>9574</v>
      </c>
      <c r="D396" s="89" t="s">
        <v>23929</v>
      </c>
    </row>
    <row r="397" spans="1:4">
      <c r="A397" s="90">
        <v>379</v>
      </c>
      <c r="B397" s="1" t="s">
        <v>5368</v>
      </c>
      <c r="C397" s="91" t="s">
        <v>9574</v>
      </c>
      <c r="D397" s="89" t="s">
        <v>24929</v>
      </c>
    </row>
    <row r="398" spans="1:4">
      <c r="A398" s="90">
        <v>11267</v>
      </c>
      <c r="B398" s="1" t="s">
        <v>5369</v>
      </c>
      <c r="C398" s="91" t="s">
        <v>9574</v>
      </c>
      <c r="D398" s="89" t="s">
        <v>24172</v>
      </c>
    </row>
    <row r="399" spans="1:4">
      <c r="A399" s="90">
        <v>41901</v>
      </c>
      <c r="B399" s="1" t="s">
        <v>5370</v>
      </c>
      <c r="C399" s="91" t="s">
        <v>9578</v>
      </c>
      <c r="D399" s="89" t="s">
        <v>24370</v>
      </c>
    </row>
    <row r="400" spans="1:4">
      <c r="A400" s="90">
        <v>510</v>
      </c>
      <c r="B400" s="1" t="s">
        <v>5371</v>
      </c>
      <c r="C400" s="91" t="s">
        <v>9578</v>
      </c>
      <c r="D400" s="89" t="s">
        <v>24466</v>
      </c>
    </row>
    <row r="401" spans="1:4">
      <c r="A401" s="90">
        <v>516</v>
      </c>
      <c r="B401" s="1" t="s">
        <v>5372</v>
      </c>
      <c r="C401" s="91" t="s">
        <v>9578</v>
      </c>
      <c r="D401" s="89" t="s">
        <v>24503</v>
      </c>
    </row>
    <row r="402" spans="1:4">
      <c r="A402" s="90">
        <v>509</v>
      </c>
      <c r="B402" s="1" t="s">
        <v>5373</v>
      </c>
      <c r="C402" s="91" t="s">
        <v>9578</v>
      </c>
      <c r="D402" s="89" t="s">
        <v>24438</v>
      </c>
    </row>
    <row r="403" spans="1:4">
      <c r="A403" s="90">
        <v>40331</v>
      </c>
      <c r="B403" s="1" t="s">
        <v>25146</v>
      </c>
      <c r="C403" s="91" t="s">
        <v>9573</v>
      </c>
      <c r="D403" s="89" t="s">
        <v>25632</v>
      </c>
    </row>
    <row r="404" spans="1:4">
      <c r="A404" s="90">
        <v>40930</v>
      </c>
      <c r="B404" s="1" t="s">
        <v>25147</v>
      </c>
      <c r="C404" s="91" t="s">
        <v>9582</v>
      </c>
      <c r="D404" s="89" t="s">
        <v>25633</v>
      </c>
    </row>
    <row r="405" spans="1:4">
      <c r="A405" s="90">
        <v>11761</v>
      </c>
      <c r="B405" s="1" t="s">
        <v>5374</v>
      </c>
      <c r="C405" s="91" t="s">
        <v>9574</v>
      </c>
      <c r="D405" s="89" t="s">
        <v>25634</v>
      </c>
    </row>
    <row r="406" spans="1:4">
      <c r="A406" s="90">
        <v>377</v>
      </c>
      <c r="B406" s="1" t="s">
        <v>174</v>
      </c>
      <c r="C406" s="91" t="s">
        <v>9574</v>
      </c>
      <c r="D406" s="89" t="s">
        <v>25635</v>
      </c>
    </row>
    <row r="407" spans="1:4">
      <c r="A407" s="90">
        <v>7588</v>
      </c>
      <c r="B407" s="1" t="s">
        <v>5375</v>
      </c>
      <c r="C407" s="91" t="s">
        <v>9574</v>
      </c>
      <c r="D407" s="89" t="s">
        <v>25636</v>
      </c>
    </row>
    <row r="408" spans="1:4">
      <c r="A408" s="90">
        <v>34392</v>
      </c>
      <c r="B408" s="1" t="s">
        <v>5376</v>
      </c>
      <c r="C408" s="91" t="s">
        <v>9573</v>
      </c>
      <c r="D408" s="89" t="s">
        <v>24579</v>
      </c>
    </row>
    <row r="409" spans="1:4">
      <c r="A409" s="90">
        <v>40908</v>
      </c>
      <c r="B409" s="1" t="s">
        <v>5377</v>
      </c>
      <c r="C409" s="91" t="s">
        <v>9582</v>
      </c>
      <c r="D409" s="89" t="s">
        <v>25637</v>
      </c>
    </row>
    <row r="410" spans="1:4">
      <c r="A410" s="90">
        <v>34551</v>
      </c>
      <c r="B410" s="1" t="s">
        <v>5378</v>
      </c>
      <c r="C410" s="91" t="s">
        <v>9573</v>
      </c>
      <c r="D410" s="89" t="s">
        <v>24886</v>
      </c>
    </row>
    <row r="411" spans="1:4">
      <c r="A411" s="90">
        <v>41078</v>
      </c>
      <c r="B411" s="1" t="s">
        <v>5379</v>
      </c>
      <c r="C411" s="91" t="s">
        <v>9582</v>
      </c>
      <c r="D411" s="89" t="s">
        <v>25638</v>
      </c>
    </row>
    <row r="412" spans="1:4">
      <c r="A412" s="90">
        <v>246</v>
      </c>
      <c r="B412" s="1" t="s">
        <v>5380</v>
      </c>
      <c r="C412" s="91" t="s">
        <v>9573</v>
      </c>
      <c r="D412" s="89" t="s">
        <v>24403</v>
      </c>
    </row>
    <row r="413" spans="1:4">
      <c r="A413" s="90">
        <v>40927</v>
      </c>
      <c r="B413" s="1" t="s">
        <v>5381</v>
      </c>
      <c r="C413" s="91" t="s">
        <v>9582</v>
      </c>
      <c r="D413" s="89" t="s">
        <v>25639</v>
      </c>
    </row>
    <row r="414" spans="1:4">
      <c r="A414" s="90">
        <v>2350</v>
      </c>
      <c r="B414" s="1" t="s">
        <v>5382</v>
      </c>
      <c r="C414" s="91" t="s">
        <v>9573</v>
      </c>
      <c r="D414" s="89" t="s">
        <v>24104</v>
      </c>
    </row>
    <row r="415" spans="1:4">
      <c r="A415" s="90">
        <v>40812</v>
      </c>
      <c r="B415" s="1" t="s">
        <v>5383</v>
      </c>
      <c r="C415" s="91" t="s">
        <v>9582</v>
      </c>
      <c r="D415" s="89" t="s">
        <v>25640</v>
      </c>
    </row>
    <row r="416" spans="1:4">
      <c r="A416" s="90">
        <v>245</v>
      </c>
      <c r="B416" s="1" t="s">
        <v>5384</v>
      </c>
      <c r="C416" s="91" t="s">
        <v>9573</v>
      </c>
      <c r="D416" s="89" t="s">
        <v>24423</v>
      </c>
    </row>
    <row r="417" spans="1:4">
      <c r="A417" s="90">
        <v>41090</v>
      </c>
      <c r="B417" s="1" t="s">
        <v>5385</v>
      </c>
      <c r="C417" s="91" t="s">
        <v>9582</v>
      </c>
      <c r="D417" s="89" t="s">
        <v>25641</v>
      </c>
    </row>
    <row r="418" spans="1:4">
      <c r="A418" s="90">
        <v>251</v>
      </c>
      <c r="B418" s="1" t="s">
        <v>5386</v>
      </c>
      <c r="C418" s="91" t="s">
        <v>9573</v>
      </c>
      <c r="D418" s="89" t="s">
        <v>25642</v>
      </c>
    </row>
    <row r="419" spans="1:4">
      <c r="A419" s="90">
        <v>40975</v>
      </c>
      <c r="B419" s="1" t="s">
        <v>5387</v>
      </c>
      <c r="C419" s="91" t="s">
        <v>9582</v>
      </c>
      <c r="D419" s="89" t="s">
        <v>25643</v>
      </c>
    </row>
    <row r="420" spans="1:4">
      <c r="A420" s="90">
        <v>6127</v>
      </c>
      <c r="B420" s="1" t="s">
        <v>25148</v>
      </c>
      <c r="C420" s="91" t="s">
        <v>9573</v>
      </c>
      <c r="D420" s="89" t="s">
        <v>25496</v>
      </c>
    </row>
    <row r="421" spans="1:4">
      <c r="A421" s="90">
        <v>41072</v>
      </c>
      <c r="B421" s="1" t="s">
        <v>5388</v>
      </c>
      <c r="C421" s="91" t="s">
        <v>9582</v>
      </c>
      <c r="D421" s="89" t="s">
        <v>25644</v>
      </c>
    </row>
    <row r="422" spans="1:4">
      <c r="A422" s="90">
        <v>6121</v>
      </c>
      <c r="B422" s="1" t="s">
        <v>5389</v>
      </c>
      <c r="C422" s="91" t="s">
        <v>9573</v>
      </c>
      <c r="D422" s="89" t="s">
        <v>25065</v>
      </c>
    </row>
    <row r="423" spans="1:4">
      <c r="A423" s="90">
        <v>41071</v>
      </c>
      <c r="B423" s="1" t="s">
        <v>5390</v>
      </c>
      <c r="C423" s="91" t="s">
        <v>9582</v>
      </c>
      <c r="D423" s="89" t="s">
        <v>25645</v>
      </c>
    </row>
    <row r="424" spans="1:4">
      <c r="A424" s="90">
        <v>244</v>
      </c>
      <c r="B424" s="1" t="s">
        <v>5391</v>
      </c>
      <c r="C424" s="91" t="s">
        <v>9573</v>
      </c>
      <c r="D424" s="89" t="s">
        <v>25646</v>
      </c>
    </row>
    <row r="425" spans="1:4">
      <c r="A425" s="90">
        <v>41093</v>
      </c>
      <c r="B425" s="1" t="s">
        <v>5392</v>
      </c>
      <c r="C425" s="91" t="s">
        <v>9582</v>
      </c>
      <c r="D425" s="89" t="s">
        <v>25647</v>
      </c>
    </row>
    <row r="426" spans="1:4">
      <c r="A426" s="90">
        <v>532</v>
      </c>
      <c r="B426" s="1" t="s">
        <v>5393</v>
      </c>
      <c r="C426" s="91" t="s">
        <v>9573</v>
      </c>
      <c r="D426" s="89" t="s">
        <v>25648</v>
      </c>
    </row>
    <row r="427" spans="1:4">
      <c r="A427" s="90">
        <v>40931</v>
      </c>
      <c r="B427" s="1" t="s">
        <v>5394</v>
      </c>
      <c r="C427" s="91" t="s">
        <v>9582</v>
      </c>
      <c r="D427" s="89" t="s">
        <v>25649</v>
      </c>
    </row>
    <row r="428" spans="1:4">
      <c r="A428" s="90">
        <v>36150</v>
      </c>
      <c r="B428" s="1" t="s">
        <v>5395</v>
      </c>
      <c r="C428" s="91" t="s">
        <v>9574</v>
      </c>
      <c r="D428" s="89" t="s">
        <v>24748</v>
      </c>
    </row>
    <row r="429" spans="1:4">
      <c r="A429" s="90">
        <v>41069</v>
      </c>
      <c r="B429" s="1" t="s">
        <v>5396</v>
      </c>
      <c r="C429" s="91" t="s">
        <v>9582</v>
      </c>
      <c r="D429" s="89" t="s">
        <v>25650</v>
      </c>
    </row>
    <row r="430" spans="1:4">
      <c r="A430" s="90">
        <v>4760</v>
      </c>
      <c r="B430" s="1" t="s">
        <v>5397</v>
      </c>
      <c r="C430" s="91" t="s">
        <v>9573</v>
      </c>
      <c r="D430" s="89" t="s">
        <v>24691</v>
      </c>
    </row>
    <row r="431" spans="1:4">
      <c r="A431" s="90">
        <v>10422</v>
      </c>
      <c r="B431" s="1" t="s">
        <v>5398</v>
      </c>
      <c r="C431" s="91" t="s">
        <v>9574</v>
      </c>
      <c r="D431" s="89" t="s">
        <v>25651</v>
      </c>
    </row>
    <row r="432" spans="1:4">
      <c r="A432" s="90">
        <v>10420</v>
      </c>
      <c r="B432" s="1" t="s">
        <v>5399</v>
      </c>
      <c r="C432" s="91" t="s">
        <v>9574</v>
      </c>
      <c r="D432" s="89" t="s">
        <v>25652</v>
      </c>
    </row>
    <row r="433" spans="1:4">
      <c r="A433" s="90">
        <v>10421</v>
      </c>
      <c r="B433" s="1" t="s">
        <v>5400</v>
      </c>
      <c r="C433" s="91" t="s">
        <v>9574</v>
      </c>
      <c r="D433" s="89" t="s">
        <v>25653</v>
      </c>
    </row>
    <row r="434" spans="1:4">
      <c r="A434" s="90">
        <v>36520</v>
      </c>
      <c r="B434" s="1" t="s">
        <v>5401</v>
      </c>
      <c r="C434" s="91" t="s">
        <v>9574</v>
      </c>
      <c r="D434" s="89" t="s">
        <v>25654</v>
      </c>
    </row>
    <row r="435" spans="1:4">
      <c r="A435" s="90">
        <v>11784</v>
      </c>
      <c r="B435" s="1" t="s">
        <v>5402</v>
      </c>
      <c r="C435" s="91" t="s">
        <v>9574</v>
      </c>
      <c r="D435" s="89" t="s">
        <v>25655</v>
      </c>
    </row>
    <row r="436" spans="1:4">
      <c r="A436" s="90">
        <v>10</v>
      </c>
      <c r="B436" s="1" t="s">
        <v>5403</v>
      </c>
      <c r="C436" s="91" t="s">
        <v>9574</v>
      </c>
      <c r="D436" s="89" t="s">
        <v>25656</v>
      </c>
    </row>
    <row r="437" spans="1:4">
      <c r="A437" s="90">
        <v>4815</v>
      </c>
      <c r="B437" s="1" t="s">
        <v>5404</v>
      </c>
      <c r="C437" s="91" t="s">
        <v>9574</v>
      </c>
      <c r="D437" s="89" t="s">
        <v>24053</v>
      </c>
    </row>
    <row r="438" spans="1:4">
      <c r="A438" s="90">
        <v>541</v>
      </c>
      <c r="B438" s="1" t="s">
        <v>5405</v>
      </c>
      <c r="C438" s="91" t="s">
        <v>9574</v>
      </c>
      <c r="D438" s="89" t="s">
        <v>25657</v>
      </c>
    </row>
    <row r="439" spans="1:4">
      <c r="A439" s="90">
        <v>542</v>
      </c>
      <c r="B439" s="1" t="s">
        <v>5406</v>
      </c>
      <c r="C439" s="91" t="s">
        <v>9574</v>
      </c>
      <c r="D439" s="89" t="s">
        <v>25658</v>
      </c>
    </row>
    <row r="440" spans="1:4">
      <c r="A440" s="90">
        <v>540</v>
      </c>
      <c r="B440" s="1" t="s">
        <v>5407</v>
      </c>
      <c r="C440" s="91" t="s">
        <v>9574</v>
      </c>
      <c r="D440" s="89" t="s">
        <v>25659</v>
      </c>
    </row>
    <row r="441" spans="1:4">
      <c r="A441" s="90">
        <v>38364</v>
      </c>
      <c r="B441" s="1" t="s">
        <v>5408</v>
      </c>
      <c r="C441" s="91" t="s">
        <v>9574</v>
      </c>
      <c r="D441" s="89" t="s">
        <v>25660</v>
      </c>
    </row>
    <row r="442" spans="1:4">
      <c r="A442" s="90">
        <v>11692</v>
      </c>
      <c r="B442" s="1" t="s">
        <v>5409</v>
      </c>
      <c r="C442" s="91" t="s">
        <v>9576</v>
      </c>
      <c r="D442" s="89" t="s">
        <v>25661</v>
      </c>
    </row>
    <row r="443" spans="1:4">
      <c r="A443" s="90">
        <v>1746</v>
      </c>
      <c r="B443" s="1" t="s">
        <v>21840</v>
      </c>
      <c r="C443" s="91" t="s">
        <v>9574</v>
      </c>
      <c r="D443" s="89" t="s">
        <v>25662</v>
      </c>
    </row>
    <row r="444" spans="1:4">
      <c r="A444" s="90">
        <v>1748</v>
      </c>
      <c r="B444" s="1" t="s">
        <v>21841</v>
      </c>
      <c r="C444" s="91" t="s">
        <v>9574</v>
      </c>
      <c r="D444" s="89" t="s">
        <v>25663</v>
      </c>
    </row>
    <row r="445" spans="1:4">
      <c r="A445" s="90">
        <v>1749</v>
      </c>
      <c r="B445" s="1" t="s">
        <v>21842</v>
      </c>
      <c r="C445" s="91" t="s">
        <v>9574</v>
      </c>
      <c r="D445" s="89" t="s">
        <v>25664</v>
      </c>
    </row>
    <row r="446" spans="1:4">
      <c r="A446" s="90">
        <v>37412</v>
      </c>
      <c r="B446" s="1" t="s">
        <v>21843</v>
      </c>
      <c r="C446" s="91" t="s">
        <v>9574</v>
      </c>
      <c r="D446" s="89" t="s">
        <v>25665</v>
      </c>
    </row>
    <row r="447" spans="1:4">
      <c r="A447" s="90">
        <v>1745</v>
      </c>
      <c r="B447" s="1" t="s">
        <v>21844</v>
      </c>
      <c r="C447" s="91" t="s">
        <v>9574</v>
      </c>
      <c r="D447" s="89" t="s">
        <v>25666</v>
      </c>
    </row>
    <row r="448" spans="1:4">
      <c r="A448" s="90">
        <v>1750</v>
      </c>
      <c r="B448" s="1" t="s">
        <v>21845</v>
      </c>
      <c r="C448" s="91" t="s">
        <v>9574</v>
      </c>
      <c r="D448" s="89" t="s">
        <v>25667</v>
      </c>
    </row>
    <row r="449" spans="1:4">
      <c r="A449" s="90">
        <v>11687</v>
      </c>
      <c r="B449" s="1" t="s">
        <v>5410</v>
      </c>
      <c r="C449" s="91" t="s">
        <v>9577</v>
      </c>
      <c r="D449" s="89" t="s">
        <v>25668</v>
      </c>
    </row>
    <row r="450" spans="1:4">
      <c r="A450" s="90">
        <v>11689</v>
      </c>
      <c r="B450" s="1" t="s">
        <v>5411</v>
      </c>
      <c r="C450" s="91" t="s">
        <v>9577</v>
      </c>
      <c r="D450" s="89" t="s">
        <v>25669</v>
      </c>
    </row>
    <row r="451" spans="1:4">
      <c r="A451" s="90">
        <v>11693</v>
      </c>
      <c r="B451" s="1" t="s">
        <v>5412</v>
      </c>
      <c r="C451" s="91" t="s">
        <v>9576</v>
      </c>
      <c r="D451" s="89" t="s">
        <v>25670</v>
      </c>
    </row>
    <row r="452" spans="1:4">
      <c r="A452" s="90">
        <v>36215</v>
      </c>
      <c r="B452" s="1" t="s">
        <v>5413</v>
      </c>
      <c r="C452" s="91" t="s">
        <v>9574</v>
      </c>
      <c r="D452" s="89" t="s">
        <v>25671</v>
      </c>
    </row>
    <row r="453" spans="1:4">
      <c r="A453" s="90">
        <v>42439</v>
      </c>
      <c r="B453" s="1" t="s">
        <v>25149</v>
      </c>
      <c r="C453" s="91" t="s">
        <v>9574</v>
      </c>
      <c r="D453" s="89" t="s">
        <v>25672</v>
      </c>
    </row>
    <row r="454" spans="1:4">
      <c r="A454" s="90">
        <v>38381</v>
      </c>
      <c r="B454" s="1" t="s">
        <v>5414</v>
      </c>
      <c r="C454" s="91" t="s">
        <v>9574</v>
      </c>
      <c r="D454" s="89" t="s">
        <v>25673</v>
      </c>
    </row>
    <row r="455" spans="1:4">
      <c r="A455" s="90">
        <v>39621</v>
      </c>
      <c r="B455" s="1" t="s">
        <v>5415</v>
      </c>
      <c r="C455" s="91" t="s">
        <v>9583</v>
      </c>
      <c r="D455" s="89" t="s">
        <v>25674</v>
      </c>
    </row>
    <row r="456" spans="1:4">
      <c r="A456" s="90">
        <v>39624</v>
      </c>
      <c r="B456" s="1" t="s">
        <v>5416</v>
      </c>
      <c r="C456" s="91" t="s">
        <v>9583</v>
      </c>
      <c r="D456" s="89" t="s">
        <v>25675</v>
      </c>
    </row>
    <row r="457" spans="1:4">
      <c r="A457" s="90">
        <v>39615</v>
      </c>
      <c r="B457" s="1" t="s">
        <v>5417</v>
      </c>
      <c r="C457" s="91" t="s">
        <v>9574</v>
      </c>
      <c r="D457" s="89" t="s">
        <v>25676</v>
      </c>
    </row>
    <row r="458" spans="1:4">
      <c r="A458" s="90">
        <v>39620</v>
      </c>
      <c r="B458" s="1" t="s">
        <v>5418</v>
      </c>
      <c r="C458" s="91" t="s">
        <v>9574</v>
      </c>
      <c r="D458" s="89" t="s">
        <v>25677</v>
      </c>
    </row>
    <row r="459" spans="1:4">
      <c r="A459" s="90">
        <v>39623</v>
      </c>
      <c r="B459" s="1" t="s">
        <v>5419</v>
      </c>
      <c r="C459" s="91" t="s">
        <v>9574</v>
      </c>
      <c r="D459" s="89" t="s">
        <v>25678</v>
      </c>
    </row>
    <row r="460" spans="1:4">
      <c r="A460" s="90">
        <v>36207</v>
      </c>
      <c r="B460" s="1" t="s">
        <v>5420</v>
      </c>
      <c r="C460" s="91" t="s">
        <v>9574</v>
      </c>
      <c r="D460" s="89" t="s">
        <v>25679</v>
      </c>
    </row>
    <row r="461" spans="1:4">
      <c r="A461" s="90">
        <v>36209</v>
      </c>
      <c r="B461" s="1" t="s">
        <v>5421</v>
      </c>
      <c r="C461" s="91" t="s">
        <v>9574</v>
      </c>
      <c r="D461" s="89" t="s">
        <v>25680</v>
      </c>
    </row>
    <row r="462" spans="1:4">
      <c r="A462" s="90">
        <v>36210</v>
      </c>
      <c r="B462" s="1" t="s">
        <v>5422</v>
      </c>
      <c r="C462" s="91" t="s">
        <v>9574</v>
      </c>
      <c r="D462" s="89" t="s">
        <v>25681</v>
      </c>
    </row>
    <row r="463" spans="1:4">
      <c r="A463" s="90">
        <v>36204</v>
      </c>
      <c r="B463" s="1" t="s">
        <v>5423</v>
      </c>
      <c r="C463" s="91" t="s">
        <v>9574</v>
      </c>
      <c r="D463" s="89" t="s">
        <v>25682</v>
      </c>
    </row>
    <row r="464" spans="1:4">
      <c r="A464" s="90">
        <v>36205</v>
      </c>
      <c r="B464" s="1" t="s">
        <v>5424</v>
      </c>
      <c r="C464" s="91" t="s">
        <v>9574</v>
      </c>
      <c r="D464" s="89" t="s">
        <v>25683</v>
      </c>
    </row>
    <row r="465" spans="1:4">
      <c r="A465" s="90">
        <v>36081</v>
      </c>
      <c r="B465" s="1" t="s">
        <v>5425</v>
      </c>
      <c r="C465" s="91" t="s">
        <v>9574</v>
      </c>
      <c r="D465" s="89" t="s">
        <v>25684</v>
      </c>
    </row>
    <row r="466" spans="1:4">
      <c r="A466" s="90">
        <v>36206</v>
      </c>
      <c r="B466" s="1" t="s">
        <v>5426</v>
      </c>
      <c r="C466" s="91" t="s">
        <v>9574</v>
      </c>
      <c r="D466" s="89" t="s">
        <v>25685</v>
      </c>
    </row>
    <row r="467" spans="1:4">
      <c r="A467" s="90">
        <v>36218</v>
      </c>
      <c r="B467" s="1" t="s">
        <v>5427</v>
      </c>
      <c r="C467" s="91" t="s">
        <v>9574</v>
      </c>
      <c r="D467" s="89" t="s">
        <v>25686</v>
      </c>
    </row>
    <row r="468" spans="1:4">
      <c r="A468" s="90">
        <v>36220</v>
      </c>
      <c r="B468" s="1" t="s">
        <v>5428</v>
      </c>
      <c r="C468" s="91" t="s">
        <v>9574</v>
      </c>
      <c r="D468" s="89" t="s">
        <v>25687</v>
      </c>
    </row>
    <row r="469" spans="1:4">
      <c r="A469" s="90">
        <v>36080</v>
      </c>
      <c r="B469" s="1" t="s">
        <v>5429</v>
      </c>
      <c r="C469" s="91" t="s">
        <v>9574</v>
      </c>
      <c r="D469" s="89" t="s">
        <v>24739</v>
      </c>
    </row>
    <row r="470" spans="1:4">
      <c r="A470" s="90">
        <v>36223</v>
      </c>
      <c r="B470" s="1" t="s">
        <v>5430</v>
      </c>
      <c r="C470" s="91" t="s">
        <v>9574</v>
      </c>
      <c r="D470" s="89" t="s">
        <v>25688</v>
      </c>
    </row>
    <row r="471" spans="1:4">
      <c r="A471" s="90">
        <v>546</v>
      </c>
      <c r="B471" s="1" t="s">
        <v>5431</v>
      </c>
      <c r="C471" s="91" t="s">
        <v>9578</v>
      </c>
      <c r="D471" s="89" t="s">
        <v>25689</v>
      </c>
    </row>
    <row r="472" spans="1:4">
      <c r="A472" s="90">
        <v>557</v>
      </c>
      <c r="B472" s="1" t="s">
        <v>5432</v>
      </c>
      <c r="C472" s="91" t="s">
        <v>9577</v>
      </c>
      <c r="D472" s="89" t="s">
        <v>25690</v>
      </c>
    </row>
    <row r="473" spans="1:4">
      <c r="A473" s="90">
        <v>552</v>
      </c>
      <c r="B473" s="1" t="s">
        <v>5433</v>
      </c>
      <c r="C473" s="91" t="s">
        <v>9577</v>
      </c>
      <c r="D473" s="89" t="s">
        <v>25691</v>
      </c>
    </row>
    <row r="474" spans="1:4">
      <c r="A474" s="90">
        <v>555</v>
      </c>
      <c r="B474" s="1" t="s">
        <v>5434</v>
      </c>
      <c r="C474" s="91" t="s">
        <v>9577</v>
      </c>
      <c r="D474" s="89" t="s">
        <v>24436</v>
      </c>
    </row>
    <row r="475" spans="1:4">
      <c r="A475" s="90">
        <v>565</v>
      </c>
      <c r="B475" s="1" t="s">
        <v>5435</v>
      </c>
      <c r="C475" s="91" t="s">
        <v>9577</v>
      </c>
      <c r="D475" s="89" t="s">
        <v>24409</v>
      </c>
    </row>
    <row r="476" spans="1:4">
      <c r="A476" s="90">
        <v>549</v>
      </c>
      <c r="B476" s="1" t="s">
        <v>5436</v>
      </c>
      <c r="C476" s="91" t="s">
        <v>9577</v>
      </c>
      <c r="D476" s="89" t="s">
        <v>23862</v>
      </c>
    </row>
    <row r="477" spans="1:4">
      <c r="A477" s="90">
        <v>559</v>
      </c>
      <c r="B477" s="1" t="s">
        <v>5437</v>
      </c>
      <c r="C477" s="91" t="s">
        <v>9577</v>
      </c>
      <c r="D477" s="89" t="s">
        <v>24477</v>
      </c>
    </row>
    <row r="478" spans="1:4">
      <c r="A478" s="90">
        <v>551</v>
      </c>
      <c r="B478" s="1" t="s">
        <v>5438</v>
      </c>
      <c r="C478" s="91" t="s">
        <v>9577</v>
      </c>
      <c r="D478" s="89" t="s">
        <v>25692</v>
      </c>
    </row>
    <row r="479" spans="1:4">
      <c r="A479" s="90">
        <v>547</v>
      </c>
      <c r="B479" s="1" t="s">
        <v>5439</v>
      </c>
      <c r="C479" s="91" t="s">
        <v>9577</v>
      </c>
      <c r="D479" s="89" t="s">
        <v>24740</v>
      </c>
    </row>
    <row r="480" spans="1:4">
      <c r="A480" s="90">
        <v>560</v>
      </c>
      <c r="B480" s="1" t="s">
        <v>5440</v>
      </c>
      <c r="C480" s="91" t="s">
        <v>9577</v>
      </c>
      <c r="D480" s="89" t="s">
        <v>24246</v>
      </c>
    </row>
    <row r="481" spans="1:4">
      <c r="A481" s="90">
        <v>566</v>
      </c>
      <c r="B481" s="1" t="s">
        <v>5441</v>
      </c>
      <c r="C481" s="91" t="s">
        <v>9577</v>
      </c>
      <c r="D481" s="89" t="s">
        <v>24559</v>
      </c>
    </row>
    <row r="482" spans="1:4">
      <c r="A482" s="90">
        <v>563</v>
      </c>
      <c r="B482" s="1" t="s">
        <v>5442</v>
      </c>
      <c r="C482" s="91" t="s">
        <v>9577</v>
      </c>
      <c r="D482" s="89" t="s">
        <v>25693</v>
      </c>
    </row>
    <row r="483" spans="1:4">
      <c r="A483" s="90">
        <v>38127</v>
      </c>
      <c r="B483" s="1" t="s">
        <v>5443</v>
      </c>
      <c r="C483" s="91" t="s">
        <v>9574</v>
      </c>
      <c r="D483" s="89" t="s">
        <v>25694</v>
      </c>
    </row>
    <row r="484" spans="1:4">
      <c r="A484" s="90">
        <v>38060</v>
      </c>
      <c r="B484" s="1" t="s">
        <v>5444</v>
      </c>
      <c r="C484" s="91" t="s">
        <v>9574</v>
      </c>
      <c r="D484" s="89" t="s">
        <v>25695</v>
      </c>
    </row>
    <row r="485" spans="1:4">
      <c r="A485" s="90">
        <v>10956</v>
      </c>
      <c r="B485" s="1" t="s">
        <v>5445</v>
      </c>
      <c r="C485" s="91" t="s">
        <v>9574</v>
      </c>
      <c r="D485" s="89" t="s">
        <v>24765</v>
      </c>
    </row>
    <row r="486" spans="1:4">
      <c r="A486" s="90">
        <v>39380</v>
      </c>
      <c r="B486" s="1" t="s">
        <v>5446</v>
      </c>
      <c r="C486" s="91" t="s">
        <v>9574</v>
      </c>
      <c r="D486" s="89" t="s">
        <v>24105</v>
      </c>
    </row>
    <row r="487" spans="1:4">
      <c r="A487" s="90">
        <v>13374</v>
      </c>
      <c r="B487" s="1" t="s">
        <v>21661</v>
      </c>
      <c r="C487" s="91" t="s">
        <v>9574</v>
      </c>
      <c r="D487" s="89" t="s">
        <v>25696</v>
      </c>
    </row>
    <row r="488" spans="1:4">
      <c r="A488" s="90">
        <v>37597</v>
      </c>
      <c r="B488" s="1" t="s">
        <v>5447</v>
      </c>
      <c r="C488" s="91" t="s">
        <v>9574</v>
      </c>
      <c r="D488" s="89" t="s">
        <v>25697</v>
      </c>
    </row>
    <row r="489" spans="1:4">
      <c r="A489" s="90">
        <v>183</v>
      </c>
      <c r="B489" s="1" t="s">
        <v>5448</v>
      </c>
      <c r="C489" s="91" t="s">
        <v>9585</v>
      </c>
      <c r="D489" s="89" t="s">
        <v>25698</v>
      </c>
    </row>
    <row r="490" spans="1:4">
      <c r="A490" s="90">
        <v>184</v>
      </c>
      <c r="B490" s="1" t="s">
        <v>5449</v>
      </c>
      <c r="C490" s="91" t="s">
        <v>9585</v>
      </c>
      <c r="D490" s="89" t="s">
        <v>25699</v>
      </c>
    </row>
    <row r="491" spans="1:4">
      <c r="A491" s="90">
        <v>195</v>
      </c>
      <c r="B491" s="1" t="s">
        <v>5450</v>
      </c>
      <c r="C491" s="91" t="s">
        <v>9585</v>
      </c>
      <c r="D491" s="89" t="s">
        <v>25700</v>
      </c>
    </row>
    <row r="492" spans="1:4">
      <c r="A492" s="90">
        <v>194</v>
      </c>
      <c r="B492" s="1" t="s">
        <v>5451</v>
      </c>
      <c r="C492" s="91" t="s">
        <v>9585</v>
      </c>
      <c r="D492" s="89" t="s">
        <v>24837</v>
      </c>
    </row>
    <row r="493" spans="1:4">
      <c r="A493" s="90">
        <v>20001</v>
      </c>
      <c r="B493" s="1" t="s">
        <v>5452</v>
      </c>
      <c r="C493" s="91" t="s">
        <v>9585</v>
      </c>
      <c r="D493" s="89" t="s">
        <v>25701</v>
      </c>
    </row>
    <row r="494" spans="1:4">
      <c r="A494" s="90">
        <v>181</v>
      </c>
      <c r="B494" s="1" t="s">
        <v>5453</v>
      </c>
      <c r="C494" s="91" t="s">
        <v>9585</v>
      </c>
      <c r="D494" s="89" t="s">
        <v>25702</v>
      </c>
    </row>
    <row r="495" spans="1:4">
      <c r="A495" s="90">
        <v>39837</v>
      </c>
      <c r="B495" s="1" t="s">
        <v>5454</v>
      </c>
      <c r="C495" s="91" t="s">
        <v>9585</v>
      </c>
      <c r="D495" s="89" t="s">
        <v>25703</v>
      </c>
    </row>
    <row r="496" spans="1:4">
      <c r="A496" s="90">
        <v>10535</v>
      </c>
      <c r="B496" s="1" t="s">
        <v>5455</v>
      </c>
      <c r="C496" s="91" t="s">
        <v>9574</v>
      </c>
      <c r="D496" s="89" t="s">
        <v>25704</v>
      </c>
    </row>
    <row r="497" spans="1:4">
      <c r="A497" s="90">
        <v>10537</v>
      </c>
      <c r="B497" s="1" t="s">
        <v>5456</v>
      </c>
      <c r="C497" s="91" t="s">
        <v>9574</v>
      </c>
      <c r="D497" s="89" t="s">
        <v>25705</v>
      </c>
    </row>
    <row r="498" spans="1:4">
      <c r="A498" s="90">
        <v>13891</v>
      </c>
      <c r="B498" s="1" t="s">
        <v>5457</v>
      </c>
      <c r="C498" s="91" t="s">
        <v>9574</v>
      </c>
      <c r="D498" s="89" t="s">
        <v>25706</v>
      </c>
    </row>
    <row r="499" spans="1:4">
      <c r="A499" s="90">
        <v>25975</v>
      </c>
      <c r="B499" s="1" t="s">
        <v>5458</v>
      </c>
      <c r="C499" s="91" t="s">
        <v>9574</v>
      </c>
      <c r="D499" s="89" t="s">
        <v>25707</v>
      </c>
    </row>
    <row r="500" spans="1:4">
      <c r="A500" s="90">
        <v>36396</v>
      </c>
      <c r="B500" s="1" t="s">
        <v>5459</v>
      </c>
      <c r="C500" s="91" t="s">
        <v>9574</v>
      </c>
      <c r="D500" s="89" t="s">
        <v>25708</v>
      </c>
    </row>
    <row r="501" spans="1:4">
      <c r="A501" s="90">
        <v>36397</v>
      </c>
      <c r="B501" s="1" t="s">
        <v>5460</v>
      </c>
      <c r="C501" s="91" t="s">
        <v>9574</v>
      </c>
      <c r="D501" s="89" t="s">
        <v>25709</v>
      </c>
    </row>
    <row r="502" spans="1:4">
      <c r="A502" s="90">
        <v>36398</v>
      </c>
      <c r="B502" s="1" t="s">
        <v>5461</v>
      </c>
      <c r="C502" s="91" t="s">
        <v>9574</v>
      </c>
      <c r="D502" s="89" t="s">
        <v>25710</v>
      </c>
    </row>
    <row r="503" spans="1:4">
      <c r="A503" s="90">
        <v>647</v>
      </c>
      <c r="B503" s="1" t="s">
        <v>5462</v>
      </c>
      <c r="C503" s="91" t="s">
        <v>9573</v>
      </c>
      <c r="D503" s="89" t="s">
        <v>24695</v>
      </c>
    </row>
    <row r="504" spans="1:4">
      <c r="A504" s="90">
        <v>40920</v>
      </c>
      <c r="B504" s="1" t="s">
        <v>5463</v>
      </c>
      <c r="C504" s="91" t="s">
        <v>9582</v>
      </c>
      <c r="D504" s="89" t="s">
        <v>25711</v>
      </c>
    </row>
    <row r="505" spans="1:4">
      <c r="A505" s="90">
        <v>7266</v>
      </c>
      <c r="B505" s="1" t="s">
        <v>5464</v>
      </c>
      <c r="C505" s="91" t="s">
        <v>9586</v>
      </c>
      <c r="D505" s="89" t="s">
        <v>25712</v>
      </c>
    </row>
    <row r="506" spans="1:4">
      <c r="A506" s="90">
        <v>7270</v>
      </c>
      <c r="B506" s="1" t="s">
        <v>5465</v>
      </c>
      <c r="C506" s="91" t="s">
        <v>9574</v>
      </c>
      <c r="D506" s="89" t="s">
        <v>25613</v>
      </c>
    </row>
    <row r="507" spans="1:4">
      <c r="A507" s="90">
        <v>7269</v>
      </c>
      <c r="B507" s="1" t="s">
        <v>5466</v>
      </c>
      <c r="C507" s="91" t="s">
        <v>9574</v>
      </c>
      <c r="D507" s="89" t="s">
        <v>24177</v>
      </c>
    </row>
    <row r="508" spans="1:4">
      <c r="A508" s="90">
        <v>7271</v>
      </c>
      <c r="B508" s="1" t="s">
        <v>5467</v>
      </c>
      <c r="C508" s="91" t="s">
        <v>9574</v>
      </c>
      <c r="D508" s="89" t="s">
        <v>25098</v>
      </c>
    </row>
    <row r="509" spans="1:4">
      <c r="A509" s="90">
        <v>7268</v>
      </c>
      <c r="B509" s="1" t="s">
        <v>122</v>
      </c>
      <c r="C509" s="91" t="s">
        <v>9574</v>
      </c>
      <c r="D509" s="89" t="s">
        <v>24107</v>
      </c>
    </row>
    <row r="510" spans="1:4">
      <c r="A510" s="90">
        <v>7267</v>
      </c>
      <c r="B510" s="1" t="s">
        <v>5468</v>
      </c>
      <c r="C510" s="91" t="s">
        <v>9574</v>
      </c>
      <c r="D510" s="89" t="s">
        <v>24010</v>
      </c>
    </row>
    <row r="511" spans="1:4">
      <c r="A511" s="90">
        <v>38783</v>
      </c>
      <c r="B511" s="1" t="s">
        <v>5469</v>
      </c>
      <c r="C511" s="91" t="s">
        <v>9574</v>
      </c>
      <c r="D511" s="89" t="s">
        <v>24063</v>
      </c>
    </row>
    <row r="512" spans="1:4">
      <c r="A512" s="90">
        <v>37593</v>
      </c>
      <c r="B512" s="1" t="s">
        <v>5470</v>
      </c>
      <c r="C512" s="91" t="s">
        <v>9574</v>
      </c>
      <c r="D512" s="89" t="s">
        <v>25103</v>
      </c>
    </row>
    <row r="513" spans="1:4">
      <c r="A513" s="90">
        <v>37594</v>
      </c>
      <c r="B513" s="1" t="s">
        <v>5471</v>
      </c>
      <c r="C513" s="91" t="s">
        <v>9574</v>
      </c>
      <c r="D513" s="89" t="s">
        <v>24975</v>
      </c>
    </row>
    <row r="514" spans="1:4">
      <c r="A514" s="90">
        <v>37592</v>
      </c>
      <c r="B514" s="1" t="s">
        <v>5472</v>
      </c>
      <c r="C514" s="91" t="s">
        <v>9574</v>
      </c>
      <c r="D514" s="89" t="s">
        <v>25089</v>
      </c>
    </row>
    <row r="515" spans="1:4">
      <c r="A515" s="90">
        <v>34556</v>
      </c>
      <c r="B515" s="1" t="s">
        <v>5473</v>
      </c>
      <c r="C515" s="91" t="s">
        <v>9574</v>
      </c>
      <c r="D515" s="89" t="s">
        <v>25713</v>
      </c>
    </row>
    <row r="516" spans="1:4">
      <c r="A516" s="90">
        <v>37873</v>
      </c>
      <c r="B516" s="1" t="s">
        <v>5474</v>
      </c>
      <c r="C516" s="91" t="s">
        <v>9574</v>
      </c>
      <c r="D516" s="89" t="s">
        <v>25094</v>
      </c>
    </row>
    <row r="517" spans="1:4">
      <c r="A517" s="90">
        <v>34564</v>
      </c>
      <c r="B517" s="1" t="s">
        <v>5475</v>
      </c>
      <c r="C517" s="91" t="s">
        <v>9574</v>
      </c>
      <c r="D517" s="89" t="s">
        <v>24211</v>
      </c>
    </row>
    <row r="518" spans="1:4">
      <c r="A518" s="90">
        <v>34565</v>
      </c>
      <c r="B518" s="1" t="s">
        <v>5476</v>
      </c>
      <c r="C518" s="91" t="s">
        <v>9574</v>
      </c>
      <c r="D518" s="89" t="s">
        <v>24009</v>
      </c>
    </row>
    <row r="519" spans="1:4">
      <c r="A519" s="90">
        <v>38590</v>
      </c>
      <c r="B519" s="1" t="s">
        <v>5477</v>
      </c>
      <c r="C519" s="91" t="s">
        <v>9574</v>
      </c>
      <c r="D519" s="89" t="s">
        <v>23945</v>
      </c>
    </row>
    <row r="520" spans="1:4">
      <c r="A520" s="90">
        <v>34566</v>
      </c>
      <c r="B520" s="1" t="s">
        <v>5478</v>
      </c>
      <c r="C520" s="91" t="s">
        <v>9574</v>
      </c>
      <c r="D520" s="89" t="s">
        <v>24882</v>
      </c>
    </row>
    <row r="521" spans="1:4">
      <c r="A521" s="90">
        <v>34567</v>
      </c>
      <c r="B521" s="1" t="s">
        <v>5479</v>
      </c>
      <c r="C521" s="91" t="s">
        <v>9574</v>
      </c>
      <c r="D521" s="89" t="s">
        <v>24049</v>
      </c>
    </row>
    <row r="522" spans="1:4">
      <c r="A522" s="90">
        <v>38591</v>
      </c>
      <c r="B522" s="1" t="s">
        <v>5480</v>
      </c>
      <c r="C522" s="91" t="s">
        <v>9574</v>
      </c>
      <c r="D522" s="89" t="s">
        <v>25714</v>
      </c>
    </row>
    <row r="523" spans="1:4">
      <c r="A523" s="90">
        <v>34568</v>
      </c>
      <c r="B523" s="1" t="s">
        <v>5481</v>
      </c>
      <c r="C523" s="91" t="s">
        <v>9574</v>
      </c>
      <c r="D523" s="89" t="s">
        <v>25452</v>
      </c>
    </row>
    <row r="524" spans="1:4">
      <c r="A524" s="90">
        <v>34569</v>
      </c>
      <c r="B524" s="1" t="s">
        <v>5482</v>
      </c>
      <c r="C524" s="91" t="s">
        <v>9574</v>
      </c>
      <c r="D524" s="89" t="s">
        <v>24173</v>
      </c>
    </row>
    <row r="525" spans="1:4">
      <c r="A525" s="90">
        <v>34570</v>
      </c>
      <c r="B525" s="1" t="s">
        <v>5483</v>
      </c>
      <c r="C525" s="91" t="s">
        <v>9574</v>
      </c>
      <c r="D525" s="89" t="s">
        <v>24223</v>
      </c>
    </row>
    <row r="526" spans="1:4">
      <c r="A526" s="90">
        <v>25070</v>
      </c>
      <c r="B526" s="1" t="s">
        <v>5484</v>
      </c>
      <c r="C526" s="91" t="s">
        <v>9574</v>
      </c>
      <c r="D526" s="89" t="s">
        <v>25715</v>
      </c>
    </row>
    <row r="527" spans="1:4">
      <c r="A527" s="90">
        <v>34571</v>
      </c>
      <c r="B527" s="1" t="s">
        <v>5485</v>
      </c>
      <c r="C527" s="91" t="s">
        <v>9574</v>
      </c>
      <c r="D527" s="89" t="s">
        <v>25107</v>
      </c>
    </row>
    <row r="528" spans="1:4">
      <c r="A528" s="90">
        <v>34573</v>
      </c>
      <c r="B528" s="1" t="s">
        <v>5486</v>
      </c>
      <c r="C528" s="91" t="s">
        <v>9574</v>
      </c>
      <c r="D528" s="89" t="s">
        <v>24035</v>
      </c>
    </row>
    <row r="529" spans="1:4">
      <c r="A529" s="90">
        <v>37107</v>
      </c>
      <c r="B529" s="1" t="s">
        <v>5487</v>
      </c>
      <c r="C529" s="91" t="s">
        <v>9574</v>
      </c>
      <c r="D529" s="89" t="s">
        <v>25074</v>
      </c>
    </row>
    <row r="530" spans="1:4">
      <c r="A530" s="90">
        <v>34576</v>
      </c>
      <c r="B530" s="1" t="s">
        <v>5488</v>
      </c>
      <c r="C530" s="91" t="s">
        <v>9574</v>
      </c>
      <c r="D530" s="89" t="s">
        <v>25716</v>
      </c>
    </row>
    <row r="531" spans="1:4">
      <c r="A531" s="90">
        <v>34577</v>
      </c>
      <c r="B531" s="1" t="s">
        <v>5489</v>
      </c>
      <c r="C531" s="91" t="s">
        <v>9574</v>
      </c>
      <c r="D531" s="89" t="s">
        <v>25074</v>
      </c>
    </row>
    <row r="532" spans="1:4">
      <c r="A532" s="90">
        <v>34578</v>
      </c>
      <c r="B532" s="1" t="s">
        <v>5490</v>
      </c>
      <c r="C532" s="91" t="s">
        <v>9574</v>
      </c>
      <c r="D532" s="89" t="s">
        <v>23874</v>
      </c>
    </row>
    <row r="533" spans="1:4">
      <c r="A533" s="90">
        <v>34579</v>
      </c>
      <c r="B533" s="1" t="s">
        <v>5491</v>
      </c>
      <c r="C533" s="91" t="s">
        <v>9574</v>
      </c>
      <c r="D533" s="89" t="s">
        <v>24965</v>
      </c>
    </row>
    <row r="534" spans="1:4">
      <c r="A534" s="90">
        <v>25067</v>
      </c>
      <c r="B534" s="1" t="s">
        <v>5492</v>
      </c>
      <c r="C534" s="91" t="s">
        <v>9574</v>
      </c>
      <c r="D534" s="89" t="s">
        <v>24211</v>
      </c>
    </row>
    <row r="535" spans="1:4">
      <c r="A535" s="90">
        <v>34580</v>
      </c>
      <c r="B535" s="1" t="s">
        <v>5493</v>
      </c>
      <c r="C535" s="91" t="s">
        <v>9574</v>
      </c>
      <c r="D535" s="89" t="s">
        <v>25717</v>
      </c>
    </row>
    <row r="536" spans="1:4">
      <c r="A536" s="90">
        <v>25071</v>
      </c>
      <c r="B536" s="1" t="s">
        <v>5494</v>
      </c>
      <c r="C536" s="91" t="s">
        <v>9574</v>
      </c>
      <c r="D536" s="89" t="s">
        <v>24959</v>
      </c>
    </row>
    <row r="537" spans="1:4">
      <c r="A537" s="90">
        <v>38395</v>
      </c>
      <c r="B537" s="1" t="s">
        <v>5495</v>
      </c>
      <c r="C537" s="91" t="s">
        <v>9574</v>
      </c>
      <c r="D537" s="89" t="s">
        <v>24408</v>
      </c>
    </row>
    <row r="538" spans="1:4">
      <c r="A538" s="90">
        <v>34583</v>
      </c>
      <c r="B538" s="1" t="s">
        <v>5496</v>
      </c>
      <c r="C538" s="91" t="s">
        <v>9576</v>
      </c>
      <c r="D538" s="89" t="s">
        <v>25718</v>
      </c>
    </row>
    <row r="539" spans="1:4">
      <c r="A539" s="90">
        <v>34584</v>
      </c>
      <c r="B539" s="1" t="s">
        <v>5497</v>
      </c>
      <c r="C539" s="91" t="s">
        <v>9576</v>
      </c>
      <c r="D539" s="89" t="s">
        <v>25059</v>
      </c>
    </row>
    <row r="540" spans="1:4">
      <c r="A540" s="90">
        <v>709</v>
      </c>
      <c r="B540" s="1" t="s">
        <v>5498</v>
      </c>
      <c r="C540" s="91" t="s">
        <v>9576</v>
      </c>
      <c r="D540" s="89" t="s">
        <v>25719</v>
      </c>
    </row>
    <row r="541" spans="1:4">
      <c r="A541" s="90">
        <v>716</v>
      </c>
      <c r="B541" s="1" t="s">
        <v>21846</v>
      </c>
      <c r="C541" s="91" t="s">
        <v>9574</v>
      </c>
      <c r="D541" s="89" t="s">
        <v>24220</v>
      </c>
    </row>
    <row r="542" spans="1:4">
      <c r="A542" s="90">
        <v>715</v>
      </c>
      <c r="B542" s="1" t="s">
        <v>5499</v>
      </c>
      <c r="C542" s="91" t="s">
        <v>9574</v>
      </c>
      <c r="D542" s="89" t="s">
        <v>24195</v>
      </c>
    </row>
    <row r="543" spans="1:4">
      <c r="A543" s="90">
        <v>718</v>
      </c>
      <c r="B543" s="1" t="s">
        <v>5500</v>
      </c>
      <c r="C543" s="91" t="s">
        <v>9574</v>
      </c>
      <c r="D543" s="89" t="s">
        <v>24543</v>
      </c>
    </row>
    <row r="544" spans="1:4">
      <c r="A544" s="90">
        <v>11981</v>
      </c>
      <c r="B544" s="1" t="s">
        <v>21847</v>
      </c>
      <c r="C544" s="91" t="s">
        <v>9574</v>
      </c>
      <c r="D544" s="89" t="s">
        <v>25108</v>
      </c>
    </row>
    <row r="545" spans="1:4">
      <c r="A545" s="90">
        <v>10610</v>
      </c>
      <c r="B545" s="1" t="s">
        <v>5501</v>
      </c>
      <c r="C545" s="91" t="s">
        <v>9574</v>
      </c>
      <c r="D545" s="89" t="s">
        <v>25092</v>
      </c>
    </row>
    <row r="546" spans="1:4">
      <c r="A546" s="90">
        <v>34585</v>
      </c>
      <c r="B546" s="1" t="s">
        <v>5502</v>
      </c>
      <c r="C546" s="91" t="s">
        <v>9574</v>
      </c>
      <c r="D546" s="89" t="s">
        <v>24919</v>
      </c>
    </row>
    <row r="547" spans="1:4">
      <c r="A547" s="90">
        <v>34586</v>
      </c>
      <c r="B547" s="1" t="s">
        <v>5503</v>
      </c>
      <c r="C547" s="91" t="s">
        <v>9574</v>
      </c>
      <c r="D547" s="89" t="s">
        <v>25720</v>
      </c>
    </row>
    <row r="548" spans="1:4">
      <c r="A548" s="90">
        <v>38603</v>
      </c>
      <c r="B548" s="1" t="s">
        <v>5504</v>
      </c>
      <c r="C548" s="91" t="s">
        <v>9574</v>
      </c>
      <c r="D548" s="89" t="s">
        <v>25615</v>
      </c>
    </row>
    <row r="549" spans="1:4">
      <c r="A549" s="90">
        <v>34588</v>
      </c>
      <c r="B549" s="1" t="s">
        <v>5505</v>
      </c>
      <c r="C549" s="91" t="s">
        <v>9574</v>
      </c>
      <c r="D549" s="89" t="s">
        <v>25721</v>
      </c>
    </row>
    <row r="550" spans="1:4">
      <c r="A550" s="90">
        <v>34590</v>
      </c>
      <c r="B550" s="1" t="s">
        <v>5506</v>
      </c>
      <c r="C550" s="91" t="s">
        <v>9574</v>
      </c>
      <c r="D550" s="89" t="s">
        <v>24924</v>
      </c>
    </row>
    <row r="551" spans="1:4">
      <c r="A551" s="90">
        <v>34591</v>
      </c>
      <c r="B551" s="1" t="s">
        <v>5507</v>
      </c>
      <c r="C551" s="91" t="s">
        <v>9574</v>
      </c>
      <c r="D551" s="89" t="s">
        <v>25722</v>
      </c>
    </row>
    <row r="552" spans="1:4">
      <c r="A552" s="90">
        <v>37103</v>
      </c>
      <c r="B552" s="1" t="s">
        <v>25150</v>
      </c>
      <c r="C552" s="91" t="s">
        <v>9574</v>
      </c>
      <c r="D552" s="89" t="s">
        <v>25723</v>
      </c>
    </row>
    <row r="553" spans="1:4">
      <c r="A553" s="90">
        <v>34555</v>
      </c>
      <c r="B553" s="1" t="s">
        <v>25151</v>
      </c>
      <c r="C553" s="91" t="s">
        <v>9574</v>
      </c>
      <c r="D553" s="89" t="s">
        <v>25724</v>
      </c>
    </row>
    <row r="554" spans="1:4">
      <c r="A554" s="90">
        <v>34599</v>
      </c>
      <c r="B554" s="1" t="s">
        <v>25152</v>
      </c>
      <c r="C554" s="91" t="s">
        <v>9574</v>
      </c>
      <c r="D554" s="89" t="s">
        <v>24115</v>
      </c>
    </row>
    <row r="555" spans="1:4">
      <c r="A555" s="90">
        <v>674</v>
      </c>
      <c r="B555" s="1" t="s">
        <v>5508</v>
      </c>
      <c r="C555" s="91" t="s">
        <v>9576</v>
      </c>
      <c r="D555" s="89" t="s">
        <v>24584</v>
      </c>
    </row>
    <row r="556" spans="1:4">
      <c r="A556" s="90">
        <v>34600</v>
      </c>
      <c r="B556" s="1" t="s">
        <v>5509</v>
      </c>
      <c r="C556" s="91" t="s">
        <v>9576</v>
      </c>
      <c r="D556" s="89" t="s">
        <v>24277</v>
      </c>
    </row>
    <row r="557" spans="1:4">
      <c r="A557" s="90">
        <v>652</v>
      </c>
      <c r="B557" s="1" t="s">
        <v>5510</v>
      </c>
      <c r="C557" s="91" t="s">
        <v>9576</v>
      </c>
      <c r="D557" s="89" t="s">
        <v>25725</v>
      </c>
    </row>
    <row r="558" spans="1:4">
      <c r="A558" s="90">
        <v>34592</v>
      </c>
      <c r="B558" s="1" t="s">
        <v>25153</v>
      </c>
      <c r="C558" s="91" t="s">
        <v>9574</v>
      </c>
      <c r="D558" s="89" t="s">
        <v>24113</v>
      </c>
    </row>
    <row r="559" spans="1:4">
      <c r="A559" s="90">
        <v>651</v>
      </c>
      <c r="B559" s="1" t="s">
        <v>25154</v>
      </c>
      <c r="C559" s="91" t="s">
        <v>9574</v>
      </c>
      <c r="D559" s="89" t="s">
        <v>24962</v>
      </c>
    </row>
    <row r="560" spans="1:4">
      <c r="A560" s="90">
        <v>654</v>
      </c>
      <c r="B560" s="1" t="s">
        <v>25155</v>
      </c>
      <c r="C560" s="91" t="s">
        <v>9574</v>
      </c>
      <c r="D560" s="89" t="s">
        <v>25726</v>
      </c>
    </row>
    <row r="561" spans="1:4">
      <c r="A561" s="90">
        <v>650</v>
      </c>
      <c r="B561" s="1" t="s">
        <v>25156</v>
      </c>
      <c r="C561" s="91" t="s">
        <v>9574</v>
      </c>
      <c r="D561" s="89" t="s">
        <v>25078</v>
      </c>
    </row>
    <row r="562" spans="1:4">
      <c r="A562" s="90">
        <v>40517</v>
      </c>
      <c r="B562" s="1" t="s">
        <v>5511</v>
      </c>
      <c r="C562" s="91" t="s">
        <v>9576</v>
      </c>
      <c r="D562" s="89" t="s">
        <v>25727</v>
      </c>
    </row>
    <row r="563" spans="1:4">
      <c r="A563" s="90">
        <v>40520</v>
      </c>
      <c r="B563" s="1" t="s">
        <v>5512</v>
      </c>
      <c r="C563" s="91" t="s">
        <v>9576</v>
      </c>
      <c r="D563" s="89" t="s">
        <v>25728</v>
      </c>
    </row>
    <row r="564" spans="1:4">
      <c r="A564" s="90">
        <v>40515</v>
      </c>
      <c r="B564" s="1" t="s">
        <v>5513</v>
      </c>
      <c r="C564" s="91" t="s">
        <v>9576</v>
      </c>
      <c r="D564" s="89" t="s">
        <v>25729</v>
      </c>
    </row>
    <row r="565" spans="1:4">
      <c r="A565" s="90">
        <v>40516</v>
      </c>
      <c r="B565" s="1" t="s">
        <v>5514</v>
      </c>
      <c r="C565" s="91" t="s">
        <v>9576</v>
      </c>
      <c r="D565" s="89" t="s">
        <v>25730</v>
      </c>
    </row>
    <row r="566" spans="1:4">
      <c r="A566" s="90">
        <v>40529</v>
      </c>
      <c r="B566" s="1" t="s">
        <v>25157</v>
      </c>
      <c r="C566" s="91" t="s">
        <v>9576</v>
      </c>
      <c r="D566" s="89" t="s">
        <v>25731</v>
      </c>
    </row>
    <row r="567" spans="1:4">
      <c r="A567" s="90">
        <v>36170</v>
      </c>
      <c r="B567" s="1" t="s">
        <v>25158</v>
      </c>
      <c r="C567" s="91" t="s">
        <v>9576</v>
      </c>
      <c r="D567" s="89" t="s">
        <v>24520</v>
      </c>
    </row>
    <row r="568" spans="1:4">
      <c r="A568" s="90">
        <v>40524</v>
      </c>
      <c r="B568" s="1" t="s">
        <v>25159</v>
      </c>
      <c r="C568" s="91" t="s">
        <v>9576</v>
      </c>
      <c r="D568" s="89" t="s">
        <v>25732</v>
      </c>
    </row>
    <row r="569" spans="1:4">
      <c r="A569" s="90">
        <v>36156</v>
      </c>
      <c r="B569" s="1" t="s">
        <v>25160</v>
      </c>
      <c r="C569" s="91" t="s">
        <v>9576</v>
      </c>
      <c r="D569" s="89" t="s">
        <v>25733</v>
      </c>
    </row>
    <row r="570" spans="1:4">
      <c r="A570" s="90">
        <v>36155</v>
      </c>
      <c r="B570" s="1" t="s">
        <v>25161</v>
      </c>
      <c r="C570" s="91" t="s">
        <v>9576</v>
      </c>
      <c r="D570" s="89" t="s">
        <v>25734</v>
      </c>
    </row>
    <row r="571" spans="1:4">
      <c r="A571" s="90">
        <v>36154</v>
      </c>
      <c r="B571" s="1" t="s">
        <v>25162</v>
      </c>
      <c r="C571" s="91" t="s">
        <v>9576</v>
      </c>
      <c r="D571" s="89" t="s">
        <v>24578</v>
      </c>
    </row>
    <row r="572" spans="1:4">
      <c r="A572" s="90">
        <v>695</v>
      </c>
      <c r="B572" s="1" t="s">
        <v>5515</v>
      </c>
      <c r="C572" s="91" t="s">
        <v>9576</v>
      </c>
      <c r="D572" s="89" t="s">
        <v>25735</v>
      </c>
    </row>
    <row r="573" spans="1:4">
      <c r="A573" s="90">
        <v>679</v>
      </c>
      <c r="B573" s="1" t="s">
        <v>5517</v>
      </c>
      <c r="C573" s="91" t="s">
        <v>9576</v>
      </c>
      <c r="D573" s="89" t="s">
        <v>24523</v>
      </c>
    </row>
    <row r="574" spans="1:4">
      <c r="A574" s="90">
        <v>711</v>
      </c>
      <c r="B574" s="1" t="s">
        <v>5518</v>
      </c>
      <c r="C574" s="91" t="s">
        <v>9576</v>
      </c>
      <c r="D574" s="89" t="s">
        <v>24446</v>
      </c>
    </row>
    <row r="575" spans="1:4">
      <c r="A575" s="90">
        <v>712</v>
      </c>
      <c r="B575" s="1" t="s">
        <v>5519</v>
      </c>
      <c r="C575" s="91" t="s">
        <v>9576</v>
      </c>
      <c r="D575" s="89" t="s">
        <v>24520</v>
      </c>
    </row>
    <row r="576" spans="1:4">
      <c r="A576" s="90">
        <v>12614</v>
      </c>
      <c r="B576" s="1" t="s">
        <v>5520</v>
      </c>
      <c r="C576" s="91" t="s">
        <v>9574</v>
      </c>
      <c r="D576" s="89" t="s">
        <v>25736</v>
      </c>
    </row>
    <row r="577" spans="1:4">
      <c r="A577" s="90">
        <v>6140</v>
      </c>
      <c r="B577" s="1" t="s">
        <v>5521</v>
      </c>
      <c r="C577" s="91" t="s">
        <v>9574</v>
      </c>
      <c r="D577" s="89" t="s">
        <v>24065</v>
      </c>
    </row>
    <row r="578" spans="1:4">
      <c r="A578" s="90">
        <v>38399</v>
      </c>
      <c r="B578" s="1" t="s">
        <v>5522</v>
      </c>
      <c r="C578" s="91" t="s">
        <v>9574</v>
      </c>
      <c r="D578" s="89" t="s">
        <v>25737</v>
      </c>
    </row>
    <row r="579" spans="1:4">
      <c r="A579" s="90">
        <v>735</v>
      </c>
      <c r="B579" s="1" t="s">
        <v>5523</v>
      </c>
      <c r="C579" s="91" t="s">
        <v>9574</v>
      </c>
      <c r="D579" s="89" t="s">
        <v>25738</v>
      </c>
    </row>
    <row r="580" spans="1:4">
      <c r="A580" s="90">
        <v>736</v>
      </c>
      <c r="B580" s="1" t="s">
        <v>5524</v>
      </c>
      <c r="C580" s="91" t="s">
        <v>9574</v>
      </c>
      <c r="D580" s="89" t="s">
        <v>25739</v>
      </c>
    </row>
    <row r="581" spans="1:4">
      <c r="A581" s="90">
        <v>729</v>
      </c>
      <c r="B581" s="1" t="s">
        <v>5525</v>
      </c>
      <c r="C581" s="91" t="s">
        <v>9574</v>
      </c>
      <c r="D581" s="89" t="s">
        <v>25740</v>
      </c>
    </row>
    <row r="582" spans="1:4">
      <c r="A582" s="90">
        <v>39925</v>
      </c>
      <c r="B582" s="1" t="s">
        <v>5526</v>
      </c>
      <c r="C582" s="91" t="s">
        <v>9574</v>
      </c>
      <c r="D582" s="89" t="s">
        <v>25741</v>
      </c>
    </row>
    <row r="583" spans="1:4">
      <c r="A583" s="90">
        <v>731</v>
      </c>
      <c r="B583" s="1" t="s">
        <v>5527</v>
      </c>
      <c r="C583" s="91" t="s">
        <v>9574</v>
      </c>
      <c r="D583" s="89" t="s">
        <v>25742</v>
      </c>
    </row>
    <row r="584" spans="1:4">
      <c r="A584" s="90">
        <v>10575</v>
      </c>
      <c r="B584" s="1" t="s">
        <v>5528</v>
      </c>
      <c r="C584" s="91" t="s">
        <v>9574</v>
      </c>
      <c r="D584" s="89" t="s">
        <v>25743</v>
      </c>
    </row>
    <row r="585" spans="1:4">
      <c r="A585" s="90">
        <v>733</v>
      </c>
      <c r="B585" s="1" t="s">
        <v>5529</v>
      </c>
      <c r="C585" s="91" t="s">
        <v>9574</v>
      </c>
      <c r="D585" s="89" t="s">
        <v>25744</v>
      </c>
    </row>
    <row r="586" spans="1:4">
      <c r="A586" s="90">
        <v>732</v>
      </c>
      <c r="B586" s="1" t="s">
        <v>5530</v>
      </c>
      <c r="C586" s="91" t="s">
        <v>9574</v>
      </c>
      <c r="D586" s="89" t="s">
        <v>25745</v>
      </c>
    </row>
    <row r="587" spans="1:4">
      <c r="A587" s="90">
        <v>737</v>
      </c>
      <c r="B587" s="1" t="s">
        <v>5531</v>
      </c>
      <c r="C587" s="91" t="s">
        <v>9574</v>
      </c>
      <c r="D587" s="89" t="s">
        <v>25746</v>
      </c>
    </row>
    <row r="588" spans="1:4">
      <c r="A588" s="90">
        <v>738</v>
      </c>
      <c r="B588" s="1" t="s">
        <v>5532</v>
      </c>
      <c r="C588" s="91" t="s">
        <v>9574</v>
      </c>
      <c r="D588" s="89" t="s">
        <v>25747</v>
      </c>
    </row>
    <row r="589" spans="1:4">
      <c r="A589" s="90">
        <v>740</v>
      </c>
      <c r="B589" s="1" t="s">
        <v>5533</v>
      </c>
      <c r="C589" s="91" t="s">
        <v>9574</v>
      </c>
      <c r="D589" s="89" t="s">
        <v>25748</v>
      </c>
    </row>
    <row r="590" spans="1:4">
      <c r="A590" s="90">
        <v>734</v>
      </c>
      <c r="B590" s="1" t="s">
        <v>5534</v>
      </c>
      <c r="C590" s="91" t="s">
        <v>9574</v>
      </c>
      <c r="D590" s="89" t="s">
        <v>25749</v>
      </c>
    </row>
    <row r="591" spans="1:4">
      <c r="A591" s="90">
        <v>39008</v>
      </c>
      <c r="B591" s="1" t="s">
        <v>5535</v>
      </c>
      <c r="C591" s="91" t="s">
        <v>9574</v>
      </c>
      <c r="D591" s="89" t="s">
        <v>25750</v>
      </c>
    </row>
    <row r="592" spans="1:4">
      <c r="A592" s="90">
        <v>39009</v>
      </c>
      <c r="B592" s="1" t="s">
        <v>5536</v>
      </c>
      <c r="C592" s="91" t="s">
        <v>9574</v>
      </c>
      <c r="D592" s="89" t="s">
        <v>25751</v>
      </c>
    </row>
    <row r="593" spans="1:4">
      <c r="A593" s="90">
        <v>10587</v>
      </c>
      <c r="B593" s="1" t="s">
        <v>5537</v>
      </c>
      <c r="C593" s="91" t="s">
        <v>9574</v>
      </c>
      <c r="D593" s="89" t="s">
        <v>25752</v>
      </c>
    </row>
    <row r="594" spans="1:4">
      <c r="A594" s="90">
        <v>759</v>
      </c>
      <c r="B594" s="1" t="s">
        <v>5538</v>
      </c>
      <c r="C594" s="91" t="s">
        <v>9574</v>
      </c>
      <c r="D594" s="89" t="s">
        <v>25753</v>
      </c>
    </row>
    <row r="595" spans="1:4">
      <c r="A595" s="90">
        <v>761</v>
      </c>
      <c r="B595" s="1" t="s">
        <v>5539</v>
      </c>
      <c r="C595" s="91" t="s">
        <v>9574</v>
      </c>
      <c r="D595" s="89" t="s">
        <v>25754</v>
      </c>
    </row>
    <row r="596" spans="1:4">
      <c r="A596" s="90">
        <v>750</v>
      </c>
      <c r="B596" s="1" t="s">
        <v>5540</v>
      </c>
      <c r="C596" s="91" t="s">
        <v>9574</v>
      </c>
      <c r="D596" s="89" t="s">
        <v>25755</v>
      </c>
    </row>
    <row r="597" spans="1:4">
      <c r="A597" s="90">
        <v>755</v>
      </c>
      <c r="B597" s="1" t="s">
        <v>5541</v>
      </c>
      <c r="C597" s="91" t="s">
        <v>9574</v>
      </c>
      <c r="D597" s="89" t="s">
        <v>25756</v>
      </c>
    </row>
    <row r="598" spans="1:4">
      <c r="A598" s="90">
        <v>749</v>
      </c>
      <c r="B598" s="1" t="s">
        <v>5542</v>
      </c>
      <c r="C598" s="91" t="s">
        <v>9574</v>
      </c>
      <c r="D598" s="89" t="s">
        <v>25757</v>
      </c>
    </row>
    <row r="599" spans="1:4">
      <c r="A599" s="90">
        <v>756</v>
      </c>
      <c r="B599" s="1" t="s">
        <v>5543</v>
      </c>
      <c r="C599" s="91" t="s">
        <v>9574</v>
      </c>
      <c r="D599" s="89" t="s">
        <v>25758</v>
      </c>
    </row>
    <row r="600" spans="1:4">
      <c r="A600" s="90">
        <v>757</v>
      </c>
      <c r="B600" s="1" t="s">
        <v>5544</v>
      </c>
      <c r="C600" s="91" t="s">
        <v>9574</v>
      </c>
      <c r="D600" s="89" t="s">
        <v>25759</v>
      </c>
    </row>
    <row r="601" spans="1:4">
      <c r="A601" s="90">
        <v>10588</v>
      </c>
      <c r="B601" s="1" t="s">
        <v>5545</v>
      </c>
      <c r="C601" s="91" t="s">
        <v>9574</v>
      </c>
      <c r="D601" s="89" t="s">
        <v>25760</v>
      </c>
    </row>
    <row r="602" spans="1:4">
      <c r="A602" s="90">
        <v>10592</v>
      </c>
      <c r="B602" s="1" t="s">
        <v>5546</v>
      </c>
      <c r="C602" s="91" t="s">
        <v>9574</v>
      </c>
      <c r="D602" s="89" t="s">
        <v>25761</v>
      </c>
    </row>
    <row r="603" spans="1:4">
      <c r="A603" s="90">
        <v>10589</v>
      </c>
      <c r="B603" s="1" t="s">
        <v>5547</v>
      </c>
      <c r="C603" s="91" t="s">
        <v>9574</v>
      </c>
      <c r="D603" s="89" t="s">
        <v>25762</v>
      </c>
    </row>
    <row r="604" spans="1:4">
      <c r="A604" s="90">
        <v>760</v>
      </c>
      <c r="B604" s="1" t="s">
        <v>5548</v>
      </c>
      <c r="C604" s="91" t="s">
        <v>9574</v>
      </c>
      <c r="D604" s="89" t="s">
        <v>25763</v>
      </c>
    </row>
    <row r="605" spans="1:4">
      <c r="A605" s="90">
        <v>751</v>
      </c>
      <c r="B605" s="1" t="s">
        <v>5549</v>
      </c>
      <c r="C605" s="91" t="s">
        <v>9574</v>
      </c>
      <c r="D605" s="89" t="s">
        <v>25764</v>
      </c>
    </row>
    <row r="606" spans="1:4">
      <c r="A606" s="90">
        <v>754</v>
      </c>
      <c r="B606" s="1" t="s">
        <v>5550</v>
      </c>
      <c r="C606" s="91" t="s">
        <v>9574</v>
      </c>
      <c r="D606" s="89" t="s">
        <v>25765</v>
      </c>
    </row>
    <row r="607" spans="1:4">
      <c r="A607" s="90">
        <v>14013</v>
      </c>
      <c r="B607" s="1" t="s">
        <v>5551</v>
      </c>
      <c r="C607" s="91" t="s">
        <v>9574</v>
      </c>
      <c r="D607" s="89" t="s">
        <v>25766</v>
      </c>
    </row>
    <row r="608" spans="1:4">
      <c r="A608" s="90">
        <v>39917</v>
      </c>
      <c r="B608" s="1" t="s">
        <v>5552</v>
      </c>
      <c r="C608" s="91" t="s">
        <v>9574</v>
      </c>
      <c r="D608" s="89" t="s">
        <v>25767</v>
      </c>
    </row>
    <row r="609" spans="1:4">
      <c r="A609" s="90">
        <v>5081</v>
      </c>
      <c r="B609" s="1" t="s">
        <v>5553</v>
      </c>
      <c r="C609" s="91" t="s">
        <v>9583</v>
      </c>
      <c r="D609" s="89" t="s">
        <v>24817</v>
      </c>
    </row>
    <row r="610" spans="1:4">
      <c r="A610" s="90">
        <v>38167</v>
      </c>
      <c r="B610" s="1" t="s">
        <v>5554</v>
      </c>
      <c r="C610" s="91" t="s">
        <v>9583</v>
      </c>
      <c r="D610" s="89" t="s">
        <v>24253</v>
      </c>
    </row>
    <row r="611" spans="1:4">
      <c r="A611" s="90">
        <v>36145</v>
      </c>
      <c r="B611" s="1" t="s">
        <v>5555</v>
      </c>
      <c r="C611" s="91" t="s">
        <v>9583</v>
      </c>
      <c r="D611" s="89" t="s">
        <v>25768</v>
      </c>
    </row>
    <row r="612" spans="1:4">
      <c r="A612" s="90">
        <v>12893</v>
      </c>
      <c r="B612" s="1" t="s">
        <v>5556</v>
      </c>
      <c r="C612" s="91" t="s">
        <v>9583</v>
      </c>
      <c r="D612" s="89" t="s">
        <v>25769</v>
      </c>
    </row>
    <row r="613" spans="1:4">
      <c r="A613" s="90">
        <v>11685</v>
      </c>
      <c r="B613" s="1" t="s">
        <v>178</v>
      </c>
      <c r="C613" s="91" t="s">
        <v>9574</v>
      </c>
      <c r="D613" s="89" t="s">
        <v>24598</v>
      </c>
    </row>
    <row r="614" spans="1:4">
      <c r="A614" s="90">
        <v>11679</v>
      </c>
      <c r="B614" s="1" t="s">
        <v>5557</v>
      </c>
      <c r="C614" s="91" t="s">
        <v>9574</v>
      </c>
      <c r="D614" s="89" t="s">
        <v>25770</v>
      </c>
    </row>
    <row r="615" spans="1:4">
      <c r="A615" s="90">
        <v>11680</v>
      </c>
      <c r="B615" s="1" t="s">
        <v>5558</v>
      </c>
      <c r="C615" s="91" t="s">
        <v>9574</v>
      </c>
      <c r="D615" s="89" t="s">
        <v>25023</v>
      </c>
    </row>
    <row r="616" spans="1:4">
      <c r="A616" s="90">
        <v>2512</v>
      </c>
      <c r="B616" s="1" t="s">
        <v>5559</v>
      </c>
      <c r="C616" s="91" t="s">
        <v>9574</v>
      </c>
      <c r="D616" s="89" t="s">
        <v>25771</v>
      </c>
    </row>
    <row r="617" spans="1:4">
      <c r="A617" s="90">
        <v>4374</v>
      </c>
      <c r="B617" s="1" t="s">
        <v>5560</v>
      </c>
      <c r="C617" s="91" t="s">
        <v>9574</v>
      </c>
      <c r="D617" s="89" t="s">
        <v>24061</v>
      </c>
    </row>
    <row r="618" spans="1:4">
      <c r="A618" s="90">
        <v>7568</v>
      </c>
      <c r="B618" s="1" t="s">
        <v>5561</v>
      </c>
      <c r="C618" s="91" t="s">
        <v>9574</v>
      </c>
      <c r="D618" s="89" t="s">
        <v>24307</v>
      </c>
    </row>
    <row r="619" spans="1:4">
      <c r="A619" s="90">
        <v>7584</v>
      </c>
      <c r="B619" s="1" t="s">
        <v>5562</v>
      </c>
      <c r="C619" s="91" t="s">
        <v>9574</v>
      </c>
      <c r="D619" s="89" t="s">
        <v>24064</v>
      </c>
    </row>
    <row r="620" spans="1:4">
      <c r="A620" s="90">
        <v>11945</v>
      </c>
      <c r="B620" s="1" t="s">
        <v>5563</v>
      </c>
      <c r="C620" s="91" t="s">
        <v>9574</v>
      </c>
      <c r="D620" s="89" t="s">
        <v>24013</v>
      </c>
    </row>
    <row r="621" spans="1:4">
      <c r="A621" s="90">
        <v>11946</v>
      </c>
      <c r="B621" s="1" t="s">
        <v>5564</v>
      </c>
      <c r="C621" s="91" t="s">
        <v>9574</v>
      </c>
      <c r="D621" s="89" t="s">
        <v>24013</v>
      </c>
    </row>
    <row r="622" spans="1:4">
      <c r="A622" s="90">
        <v>4375</v>
      </c>
      <c r="B622" s="1" t="s">
        <v>5565</v>
      </c>
      <c r="C622" s="91" t="s">
        <v>9574</v>
      </c>
      <c r="D622" s="89" t="s">
        <v>24006</v>
      </c>
    </row>
    <row r="623" spans="1:4">
      <c r="A623" s="90">
        <v>11950</v>
      </c>
      <c r="B623" s="1" t="s">
        <v>5566</v>
      </c>
      <c r="C623" s="91" t="s">
        <v>9574</v>
      </c>
      <c r="D623" s="89" t="s">
        <v>24201</v>
      </c>
    </row>
    <row r="624" spans="1:4">
      <c r="A624" s="90">
        <v>4376</v>
      </c>
      <c r="B624" s="1" t="s">
        <v>5567</v>
      </c>
      <c r="C624" s="91" t="s">
        <v>9574</v>
      </c>
      <c r="D624" s="89" t="s">
        <v>24066</v>
      </c>
    </row>
    <row r="625" spans="1:4">
      <c r="A625" s="90">
        <v>7583</v>
      </c>
      <c r="B625" s="1" t="s">
        <v>208</v>
      </c>
      <c r="C625" s="91" t="s">
        <v>9574</v>
      </c>
      <c r="D625" s="89" t="s">
        <v>24010</v>
      </c>
    </row>
    <row r="626" spans="1:4">
      <c r="A626" s="90">
        <v>4350</v>
      </c>
      <c r="B626" s="1" t="s">
        <v>189</v>
      </c>
      <c r="C626" s="91" t="s">
        <v>9574</v>
      </c>
      <c r="D626" s="89" t="s">
        <v>25772</v>
      </c>
    </row>
    <row r="627" spans="1:4">
      <c r="A627" s="90">
        <v>39886</v>
      </c>
      <c r="B627" s="1" t="s">
        <v>5568</v>
      </c>
      <c r="C627" s="91" t="s">
        <v>9574</v>
      </c>
      <c r="D627" s="89" t="s">
        <v>24143</v>
      </c>
    </row>
    <row r="628" spans="1:4">
      <c r="A628" s="90">
        <v>39887</v>
      </c>
      <c r="B628" s="1" t="s">
        <v>5569</v>
      </c>
      <c r="C628" s="91" t="s">
        <v>9574</v>
      </c>
      <c r="D628" s="89" t="s">
        <v>25773</v>
      </c>
    </row>
    <row r="629" spans="1:4">
      <c r="A629" s="90">
        <v>39888</v>
      </c>
      <c r="B629" s="1" t="s">
        <v>5570</v>
      </c>
      <c r="C629" s="91" t="s">
        <v>9574</v>
      </c>
      <c r="D629" s="89" t="s">
        <v>24886</v>
      </c>
    </row>
    <row r="630" spans="1:4">
      <c r="A630" s="90">
        <v>39890</v>
      </c>
      <c r="B630" s="1" t="s">
        <v>5571</v>
      </c>
      <c r="C630" s="91" t="s">
        <v>9574</v>
      </c>
      <c r="D630" s="89" t="s">
        <v>25774</v>
      </c>
    </row>
    <row r="631" spans="1:4">
      <c r="A631" s="90">
        <v>39891</v>
      </c>
      <c r="B631" s="1" t="s">
        <v>5572</v>
      </c>
      <c r="C631" s="91" t="s">
        <v>9574</v>
      </c>
      <c r="D631" s="89" t="s">
        <v>25775</v>
      </c>
    </row>
    <row r="632" spans="1:4">
      <c r="A632" s="90">
        <v>39892</v>
      </c>
      <c r="B632" s="1" t="s">
        <v>5573</v>
      </c>
      <c r="C632" s="91" t="s">
        <v>9574</v>
      </c>
      <c r="D632" s="89" t="s">
        <v>25014</v>
      </c>
    </row>
    <row r="633" spans="1:4">
      <c r="A633" s="90">
        <v>790</v>
      </c>
      <c r="B633" s="1" t="s">
        <v>5574</v>
      </c>
      <c r="C633" s="91" t="s">
        <v>9574</v>
      </c>
      <c r="D633" s="89" t="s">
        <v>24197</v>
      </c>
    </row>
    <row r="634" spans="1:4">
      <c r="A634" s="90">
        <v>766</v>
      </c>
      <c r="B634" s="1" t="s">
        <v>5575</v>
      </c>
      <c r="C634" s="91" t="s">
        <v>9574</v>
      </c>
      <c r="D634" s="89" t="s">
        <v>24197</v>
      </c>
    </row>
    <row r="635" spans="1:4">
      <c r="A635" s="90">
        <v>791</v>
      </c>
      <c r="B635" s="1" t="s">
        <v>5576</v>
      </c>
      <c r="C635" s="91" t="s">
        <v>9574</v>
      </c>
      <c r="D635" s="89" t="s">
        <v>24197</v>
      </c>
    </row>
    <row r="636" spans="1:4">
      <c r="A636" s="90">
        <v>767</v>
      </c>
      <c r="B636" s="1" t="s">
        <v>5577</v>
      </c>
      <c r="C636" s="91" t="s">
        <v>9574</v>
      </c>
      <c r="D636" s="89" t="s">
        <v>24197</v>
      </c>
    </row>
    <row r="637" spans="1:4">
      <c r="A637" s="90">
        <v>768</v>
      </c>
      <c r="B637" s="1" t="s">
        <v>5578</v>
      </c>
      <c r="C637" s="91" t="s">
        <v>9574</v>
      </c>
      <c r="D637" s="89" t="s">
        <v>24373</v>
      </c>
    </row>
    <row r="638" spans="1:4">
      <c r="A638" s="90">
        <v>789</v>
      </c>
      <c r="B638" s="1" t="s">
        <v>5579</v>
      </c>
      <c r="C638" s="91" t="s">
        <v>9574</v>
      </c>
      <c r="D638" s="89" t="s">
        <v>24193</v>
      </c>
    </row>
    <row r="639" spans="1:4">
      <c r="A639" s="90">
        <v>769</v>
      </c>
      <c r="B639" s="1" t="s">
        <v>5580</v>
      </c>
      <c r="C639" s="91" t="s">
        <v>9574</v>
      </c>
      <c r="D639" s="89" t="s">
        <v>24373</v>
      </c>
    </row>
    <row r="640" spans="1:4">
      <c r="A640" s="90">
        <v>770</v>
      </c>
      <c r="B640" s="1" t="s">
        <v>5581</v>
      </c>
      <c r="C640" s="91" t="s">
        <v>9574</v>
      </c>
      <c r="D640" s="89" t="s">
        <v>24190</v>
      </c>
    </row>
    <row r="641" spans="1:4">
      <c r="A641" s="90">
        <v>12394</v>
      </c>
      <c r="B641" s="1" t="s">
        <v>5582</v>
      </c>
      <c r="C641" s="91" t="s">
        <v>9574</v>
      </c>
      <c r="D641" s="89" t="s">
        <v>24190</v>
      </c>
    </row>
    <row r="642" spans="1:4">
      <c r="A642" s="90">
        <v>764</v>
      </c>
      <c r="B642" s="1" t="s">
        <v>5583</v>
      </c>
      <c r="C642" s="91" t="s">
        <v>9574</v>
      </c>
      <c r="D642" s="89" t="s">
        <v>24209</v>
      </c>
    </row>
    <row r="643" spans="1:4">
      <c r="A643" s="90">
        <v>765</v>
      </c>
      <c r="B643" s="1" t="s">
        <v>5584</v>
      </c>
      <c r="C643" s="91" t="s">
        <v>9574</v>
      </c>
      <c r="D643" s="89" t="s">
        <v>24209</v>
      </c>
    </row>
    <row r="644" spans="1:4">
      <c r="A644" s="90">
        <v>787</v>
      </c>
      <c r="B644" s="1" t="s">
        <v>5585</v>
      </c>
      <c r="C644" s="91" t="s">
        <v>9574</v>
      </c>
      <c r="D644" s="89" t="s">
        <v>25776</v>
      </c>
    </row>
    <row r="645" spans="1:4">
      <c r="A645" s="90">
        <v>774</v>
      </c>
      <c r="B645" s="1" t="s">
        <v>5586</v>
      </c>
      <c r="C645" s="91" t="s">
        <v>9574</v>
      </c>
      <c r="D645" s="89" t="s">
        <v>25776</v>
      </c>
    </row>
    <row r="646" spans="1:4">
      <c r="A646" s="90">
        <v>773</v>
      </c>
      <c r="B646" s="1" t="s">
        <v>5587</v>
      </c>
      <c r="C646" s="91" t="s">
        <v>9574</v>
      </c>
      <c r="D646" s="89" t="s">
        <v>25776</v>
      </c>
    </row>
    <row r="647" spans="1:4">
      <c r="A647" s="90">
        <v>775</v>
      </c>
      <c r="B647" s="1" t="s">
        <v>5588</v>
      </c>
      <c r="C647" s="91" t="s">
        <v>9574</v>
      </c>
      <c r="D647" s="89" t="s">
        <v>25776</v>
      </c>
    </row>
    <row r="648" spans="1:4">
      <c r="A648" s="90">
        <v>788</v>
      </c>
      <c r="B648" s="1" t="s">
        <v>5589</v>
      </c>
      <c r="C648" s="91" t="s">
        <v>9574</v>
      </c>
      <c r="D648" s="89" t="s">
        <v>23912</v>
      </c>
    </row>
    <row r="649" spans="1:4">
      <c r="A649" s="90">
        <v>772</v>
      </c>
      <c r="B649" s="1" t="s">
        <v>5590</v>
      </c>
      <c r="C649" s="91" t="s">
        <v>9574</v>
      </c>
      <c r="D649" s="89" t="s">
        <v>23912</v>
      </c>
    </row>
    <row r="650" spans="1:4">
      <c r="A650" s="90">
        <v>771</v>
      </c>
      <c r="B650" s="1" t="s">
        <v>5591</v>
      </c>
      <c r="C650" s="91" t="s">
        <v>9574</v>
      </c>
      <c r="D650" s="89" t="s">
        <v>23912</v>
      </c>
    </row>
    <row r="651" spans="1:4">
      <c r="A651" s="90">
        <v>779</v>
      </c>
      <c r="B651" s="1" t="s">
        <v>5592</v>
      </c>
      <c r="C651" s="91" t="s">
        <v>9574</v>
      </c>
      <c r="D651" s="89" t="s">
        <v>25777</v>
      </c>
    </row>
    <row r="652" spans="1:4">
      <c r="A652" s="90">
        <v>776</v>
      </c>
      <c r="B652" s="1" t="s">
        <v>5593</v>
      </c>
      <c r="C652" s="91" t="s">
        <v>9574</v>
      </c>
      <c r="D652" s="89" t="s">
        <v>24676</v>
      </c>
    </row>
    <row r="653" spans="1:4">
      <c r="A653" s="90">
        <v>777</v>
      </c>
      <c r="B653" s="1" t="s">
        <v>5594</v>
      </c>
      <c r="C653" s="91" t="s">
        <v>9574</v>
      </c>
      <c r="D653" s="89" t="s">
        <v>25778</v>
      </c>
    </row>
    <row r="654" spans="1:4">
      <c r="A654" s="90">
        <v>780</v>
      </c>
      <c r="B654" s="1" t="s">
        <v>5595</v>
      </c>
      <c r="C654" s="91" t="s">
        <v>9574</v>
      </c>
      <c r="D654" s="89" t="s">
        <v>24541</v>
      </c>
    </row>
    <row r="655" spans="1:4">
      <c r="A655" s="90">
        <v>778</v>
      </c>
      <c r="B655" s="1" t="s">
        <v>5596</v>
      </c>
      <c r="C655" s="91" t="s">
        <v>9574</v>
      </c>
      <c r="D655" s="89" t="s">
        <v>24676</v>
      </c>
    </row>
    <row r="656" spans="1:4">
      <c r="A656" s="90">
        <v>781</v>
      </c>
      <c r="B656" s="1" t="s">
        <v>5597</v>
      </c>
      <c r="C656" s="91" t="s">
        <v>9574</v>
      </c>
      <c r="D656" s="89" t="s">
        <v>25779</v>
      </c>
    </row>
    <row r="657" spans="1:4">
      <c r="A657" s="90">
        <v>786</v>
      </c>
      <c r="B657" s="1" t="s">
        <v>5598</v>
      </c>
      <c r="C657" s="91" t="s">
        <v>9574</v>
      </c>
      <c r="D657" s="89" t="s">
        <v>25779</v>
      </c>
    </row>
    <row r="658" spans="1:4">
      <c r="A658" s="90">
        <v>782</v>
      </c>
      <c r="B658" s="1" t="s">
        <v>5599</v>
      </c>
      <c r="C658" s="91" t="s">
        <v>9574</v>
      </c>
      <c r="D658" s="89" t="s">
        <v>25779</v>
      </c>
    </row>
    <row r="659" spans="1:4">
      <c r="A659" s="90">
        <v>783</v>
      </c>
      <c r="B659" s="1" t="s">
        <v>5600</v>
      </c>
      <c r="C659" s="91" t="s">
        <v>9574</v>
      </c>
      <c r="D659" s="89" t="s">
        <v>25780</v>
      </c>
    </row>
    <row r="660" spans="1:4">
      <c r="A660" s="90">
        <v>785</v>
      </c>
      <c r="B660" s="1" t="s">
        <v>5601</v>
      </c>
      <c r="C660" s="91" t="s">
        <v>9574</v>
      </c>
      <c r="D660" s="89" t="s">
        <v>25781</v>
      </c>
    </row>
    <row r="661" spans="1:4">
      <c r="A661" s="90">
        <v>784</v>
      </c>
      <c r="B661" s="1" t="s">
        <v>5602</v>
      </c>
      <c r="C661" s="91" t="s">
        <v>9574</v>
      </c>
      <c r="D661" s="89" t="s">
        <v>25782</v>
      </c>
    </row>
    <row r="662" spans="1:4">
      <c r="A662" s="90">
        <v>831</v>
      </c>
      <c r="B662" s="1" t="s">
        <v>5603</v>
      </c>
      <c r="C662" s="91" t="s">
        <v>9574</v>
      </c>
      <c r="D662" s="89" t="s">
        <v>25056</v>
      </c>
    </row>
    <row r="663" spans="1:4">
      <c r="A663" s="90">
        <v>828</v>
      </c>
      <c r="B663" s="1" t="s">
        <v>5604</v>
      </c>
      <c r="C663" s="91" t="s">
        <v>9574</v>
      </c>
      <c r="D663" s="89" t="s">
        <v>24177</v>
      </c>
    </row>
    <row r="664" spans="1:4">
      <c r="A664" s="90">
        <v>829</v>
      </c>
      <c r="B664" s="1" t="s">
        <v>5605</v>
      </c>
      <c r="C664" s="91" t="s">
        <v>9574</v>
      </c>
      <c r="D664" s="89" t="s">
        <v>23982</v>
      </c>
    </row>
    <row r="665" spans="1:4">
      <c r="A665" s="90">
        <v>812</v>
      </c>
      <c r="B665" s="1" t="s">
        <v>5606</v>
      </c>
      <c r="C665" s="91" t="s">
        <v>9574</v>
      </c>
      <c r="D665" s="89" t="s">
        <v>24117</v>
      </c>
    </row>
    <row r="666" spans="1:4">
      <c r="A666" s="90">
        <v>819</v>
      </c>
      <c r="B666" s="1" t="s">
        <v>5607</v>
      </c>
      <c r="C666" s="91" t="s">
        <v>9574</v>
      </c>
      <c r="D666" s="89" t="s">
        <v>23966</v>
      </c>
    </row>
    <row r="667" spans="1:4">
      <c r="A667" s="90">
        <v>818</v>
      </c>
      <c r="B667" s="1" t="s">
        <v>5608</v>
      </c>
      <c r="C667" s="91" t="s">
        <v>9574</v>
      </c>
      <c r="D667" s="89" t="s">
        <v>25076</v>
      </c>
    </row>
    <row r="668" spans="1:4">
      <c r="A668" s="90">
        <v>823</v>
      </c>
      <c r="B668" s="1" t="s">
        <v>5609</v>
      </c>
      <c r="C668" s="91" t="s">
        <v>9574</v>
      </c>
      <c r="D668" s="89" t="s">
        <v>25783</v>
      </c>
    </row>
    <row r="669" spans="1:4">
      <c r="A669" s="90">
        <v>830</v>
      </c>
      <c r="B669" s="1" t="s">
        <v>5610</v>
      </c>
      <c r="C669" s="91" t="s">
        <v>9574</v>
      </c>
      <c r="D669" s="89" t="s">
        <v>24086</v>
      </c>
    </row>
    <row r="670" spans="1:4">
      <c r="A670" s="90">
        <v>826</v>
      </c>
      <c r="B670" s="1" t="s">
        <v>5611</v>
      </c>
      <c r="C670" s="91" t="s">
        <v>9574</v>
      </c>
      <c r="D670" s="89" t="s">
        <v>24096</v>
      </c>
    </row>
    <row r="671" spans="1:4">
      <c r="A671" s="90">
        <v>827</v>
      </c>
      <c r="B671" s="1" t="s">
        <v>5612</v>
      </c>
      <c r="C671" s="91" t="s">
        <v>9574</v>
      </c>
      <c r="D671" s="89" t="s">
        <v>24504</v>
      </c>
    </row>
    <row r="672" spans="1:4">
      <c r="A672" s="90">
        <v>832</v>
      </c>
      <c r="B672" s="1" t="s">
        <v>5613</v>
      </c>
      <c r="C672" s="91" t="s">
        <v>9574</v>
      </c>
      <c r="D672" s="89" t="s">
        <v>24049</v>
      </c>
    </row>
    <row r="673" spans="1:4">
      <c r="A673" s="90">
        <v>833</v>
      </c>
      <c r="B673" s="1" t="s">
        <v>5614</v>
      </c>
      <c r="C673" s="91" t="s">
        <v>9574</v>
      </c>
      <c r="D673" s="89" t="s">
        <v>24976</v>
      </c>
    </row>
    <row r="674" spans="1:4">
      <c r="A674" s="90">
        <v>834</v>
      </c>
      <c r="B674" s="1" t="s">
        <v>5615</v>
      </c>
      <c r="C674" s="91" t="s">
        <v>9574</v>
      </c>
      <c r="D674" s="89" t="s">
        <v>25784</v>
      </c>
    </row>
    <row r="675" spans="1:4">
      <c r="A675" s="90">
        <v>825</v>
      </c>
      <c r="B675" s="1" t="s">
        <v>5616</v>
      </c>
      <c r="C675" s="91" t="s">
        <v>9574</v>
      </c>
      <c r="D675" s="89" t="s">
        <v>25074</v>
      </c>
    </row>
    <row r="676" spans="1:4">
      <c r="A676" s="90">
        <v>813</v>
      </c>
      <c r="B676" s="1" t="s">
        <v>5617</v>
      </c>
      <c r="C676" s="91" t="s">
        <v>9574</v>
      </c>
      <c r="D676" s="89" t="s">
        <v>25785</v>
      </c>
    </row>
    <row r="677" spans="1:4">
      <c r="A677" s="90">
        <v>820</v>
      </c>
      <c r="B677" s="1" t="s">
        <v>5618</v>
      </c>
      <c r="C677" s="91" t="s">
        <v>9574</v>
      </c>
      <c r="D677" s="89" t="s">
        <v>25786</v>
      </c>
    </row>
    <row r="678" spans="1:4">
      <c r="A678" s="90">
        <v>816</v>
      </c>
      <c r="B678" s="1" t="s">
        <v>5619</v>
      </c>
      <c r="C678" s="91" t="s">
        <v>9574</v>
      </c>
      <c r="D678" s="89" t="s">
        <v>24345</v>
      </c>
    </row>
    <row r="679" spans="1:4">
      <c r="A679" s="90">
        <v>814</v>
      </c>
      <c r="B679" s="1" t="s">
        <v>5620</v>
      </c>
      <c r="C679" s="91" t="s">
        <v>9574</v>
      </c>
      <c r="D679" s="89" t="s">
        <v>24172</v>
      </c>
    </row>
    <row r="680" spans="1:4">
      <c r="A680" s="90">
        <v>815</v>
      </c>
      <c r="B680" s="1" t="s">
        <v>5621</v>
      </c>
      <c r="C680" s="91" t="s">
        <v>9574</v>
      </c>
      <c r="D680" s="89" t="s">
        <v>24355</v>
      </c>
    </row>
    <row r="681" spans="1:4">
      <c r="A681" s="90">
        <v>822</v>
      </c>
      <c r="B681" s="1" t="s">
        <v>5622</v>
      </c>
      <c r="C681" s="91" t="s">
        <v>9574</v>
      </c>
      <c r="D681" s="89" t="s">
        <v>24133</v>
      </c>
    </row>
    <row r="682" spans="1:4">
      <c r="A682" s="90">
        <v>821</v>
      </c>
      <c r="B682" s="1" t="s">
        <v>5623</v>
      </c>
      <c r="C682" s="91" t="s">
        <v>9574</v>
      </c>
      <c r="D682" s="89" t="s">
        <v>24675</v>
      </c>
    </row>
    <row r="683" spans="1:4">
      <c r="A683" s="90">
        <v>817</v>
      </c>
      <c r="B683" s="1" t="s">
        <v>5624</v>
      </c>
      <c r="C683" s="91" t="s">
        <v>9574</v>
      </c>
      <c r="D683" s="89" t="s">
        <v>24399</v>
      </c>
    </row>
    <row r="684" spans="1:4">
      <c r="A684" s="90">
        <v>20086</v>
      </c>
      <c r="B684" s="1" t="s">
        <v>5625</v>
      </c>
      <c r="C684" s="91" t="s">
        <v>9574</v>
      </c>
      <c r="D684" s="89" t="s">
        <v>23963</v>
      </c>
    </row>
    <row r="685" spans="1:4">
      <c r="A685" s="90">
        <v>39191</v>
      </c>
      <c r="B685" s="1" t="s">
        <v>5626</v>
      </c>
      <c r="C685" s="91" t="s">
        <v>9574</v>
      </c>
      <c r="D685" s="89" t="s">
        <v>23949</v>
      </c>
    </row>
    <row r="686" spans="1:4">
      <c r="A686" s="90">
        <v>39190</v>
      </c>
      <c r="B686" s="1" t="s">
        <v>5627</v>
      </c>
      <c r="C686" s="91" t="s">
        <v>9574</v>
      </c>
      <c r="D686" s="89" t="s">
        <v>24974</v>
      </c>
    </row>
    <row r="687" spans="1:4">
      <c r="A687" s="90">
        <v>39189</v>
      </c>
      <c r="B687" s="1" t="s">
        <v>5628</v>
      </c>
      <c r="C687" s="91" t="s">
        <v>9574</v>
      </c>
      <c r="D687" s="89" t="s">
        <v>24788</v>
      </c>
    </row>
    <row r="688" spans="1:4">
      <c r="A688" s="90">
        <v>39186</v>
      </c>
      <c r="B688" s="1" t="s">
        <v>5629</v>
      </c>
      <c r="C688" s="91" t="s">
        <v>9574</v>
      </c>
      <c r="D688" s="89" t="s">
        <v>25787</v>
      </c>
    </row>
    <row r="689" spans="1:4">
      <c r="A689" s="90">
        <v>39188</v>
      </c>
      <c r="B689" s="1" t="s">
        <v>5630</v>
      </c>
      <c r="C689" s="91" t="s">
        <v>9574</v>
      </c>
      <c r="D689" s="89" t="s">
        <v>25788</v>
      </c>
    </row>
    <row r="690" spans="1:4">
      <c r="A690" s="90">
        <v>39187</v>
      </c>
      <c r="B690" s="1" t="s">
        <v>5631</v>
      </c>
      <c r="C690" s="91" t="s">
        <v>9574</v>
      </c>
      <c r="D690" s="89" t="s">
        <v>25789</v>
      </c>
    </row>
    <row r="691" spans="1:4">
      <c r="A691" s="90">
        <v>39184</v>
      </c>
      <c r="B691" s="1" t="s">
        <v>5632</v>
      </c>
      <c r="C691" s="91" t="s">
        <v>9574</v>
      </c>
      <c r="D691" s="89" t="s">
        <v>24184</v>
      </c>
    </row>
    <row r="692" spans="1:4">
      <c r="A692" s="90">
        <v>39185</v>
      </c>
      <c r="B692" s="1" t="s">
        <v>5633</v>
      </c>
      <c r="C692" s="91" t="s">
        <v>9574</v>
      </c>
      <c r="D692" s="89" t="s">
        <v>23932</v>
      </c>
    </row>
    <row r="693" spans="1:4">
      <c r="A693" s="90">
        <v>39198</v>
      </c>
      <c r="B693" s="1" t="s">
        <v>5634</v>
      </c>
      <c r="C693" s="91" t="s">
        <v>9574</v>
      </c>
      <c r="D693" s="89" t="s">
        <v>25790</v>
      </c>
    </row>
    <row r="694" spans="1:4">
      <c r="A694" s="90">
        <v>39197</v>
      </c>
      <c r="B694" s="1" t="s">
        <v>5635</v>
      </c>
      <c r="C694" s="91" t="s">
        <v>9574</v>
      </c>
      <c r="D694" s="89" t="s">
        <v>25791</v>
      </c>
    </row>
    <row r="695" spans="1:4">
      <c r="A695" s="90">
        <v>39196</v>
      </c>
      <c r="B695" s="1" t="s">
        <v>5636</v>
      </c>
      <c r="C695" s="91" t="s">
        <v>9574</v>
      </c>
      <c r="D695" s="89" t="s">
        <v>25792</v>
      </c>
    </row>
    <row r="696" spans="1:4">
      <c r="A696" s="90">
        <v>39199</v>
      </c>
      <c r="B696" s="1" t="s">
        <v>5637</v>
      </c>
      <c r="C696" s="91" t="s">
        <v>9574</v>
      </c>
      <c r="D696" s="89" t="s">
        <v>25793</v>
      </c>
    </row>
    <row r="697" spans="1:4">
      <c r="A697" s="90">
        <v>39195</v>
      </c>
      <c r="B697" s="1" t="s">
        <v>5638</v>
      </c>
      <c r="C697" s="91" t="s">
        <v>9574</v>
      </c>
      <c r="D697" s="89" t="s">
        <v>25794</v>
      </c>
    </row>
    <row r="698" spans="1:4">
      <c r="A698" s="90">
        <v>39194</v>
      </c>
      <c r="B698" s="1" t="s">
        <v>5639</v>
      </c>
      <c r="C698" s="91" t="s">
        <v>9574</v>
      </c>
      <c r="D698" s="89" t="s">
        <v>25475</v>
      </c>
    </row>
    <row r="699" spans="1:4">
      <c r="A699" s="90">
        <v>39193</v>
      </c>
      <c r="B699" s="1" t="s">
        <v>5640</v>
      </c>
      <c r="C699" s="91" t="s">
        <v>9574</v>
      </c>
      <c r="D699" s="89" t="s">
        <v>25795</v>
      </c>
    </row>
    <row r="700" spans="1:4">
      <c r="A700" s="90">
        <v>39192</v>
      </c>
      <c r="B700" s="1" t="s">
        <v>5641</v>
      </c>
      <c r="C700" s="91" t="s">
        <v>9574</v>
      </c>
      <c r="D700" s="89" t="s">
        <v>25796</v>
      </c>
    </row>
    <row r="701" spans="1:4">
      <c r="A701" s="90">
        <v>39920</v>
      </c>
      <c r="B701" s="1" t="s">
        <v>5642</v>
      </c>
      <c r="C701" s="91" t="s">
        <v>9574</v>
      </c>
      <c r="D701" s="89" t="s">
        <v>24636</v>
      </c>
    </row>
    <row r="702" spans="1:4">
      <c r="A702" s="90">
        <v>39201</v>
      </c>
      <c r="B702" s="1" t="s">
        <v>5643</v>
      </c>
      <c r="C702" s="91" t="s">
        <v>9574</v>
      </c>
      <c r="D702" s="89" t="s">
        <v>25797</v>
      </c>
    </row>
    <row r="703" spans="1:4">
      <c r="A703" s="90">
        <v>39200</v>
      </c>
      <c r="B703" s="1" t="s">
        <v>5644</v>
      </c>
      <c r="C703" s="91" t="s">
        <v>9574</v>
      </c>
      <c r="D703" s="89" t="s">
        <v>25798</v>
      </c>
    </row>
    <row r="704" spans="1:4">
      <c r="A704" s="90">
        <v>39203</v>
      </c>
      <c r="B704" s="1" t="s">
        <v>5645</v>
      </c>
      <c r="C704" s="91" t="s">
        <v>9574</v>
      </c>
      <c r="D704" s="89" t="s">
        <v>25799</v>
      </c>
    </row>
    <row r="705" spans="1:4">
      <c r="A705" s="90">
        <v>39202</v>
      </c>
      <c r="B705" s="1" t="s">
        <v>5646</v>
      </c>
      <c r="C705" s="91" t="s">
        <v>9574</v>
      </c>
      <c r="D705" s="89" t="s">
        <v>25800</v>
      </c>
    </row>
    <row r="706" spans="1:4">
      <c r="A706" s="90">
        <v>39205</v>
      </c>
      <c r="B706" s="1" t="s">
        <v>5647</v>
      </c>
      <c r="C706" s="91" t="s">
        <v>9574</v>
      </c>
      <c r="D706" s="89" t="s">
        <v>25050</v>
      </c>
    </row>
    <row r="707" spans="1:4">
      <c r="A707" s="90">
        <v>39204</v>
      </c>
      <c r="B707" s="1" t="s">
        <v>5648</v>
      </c>
      <c r="C707" s="91" t="s">
        <v>9574</v>
      </c>
      <c r="D707" s="89" t="s">
        <v>25801</v>
      </c>
    </row>
    <row r="708" spans="1:4">
      <c r="A708" s="90">
        <v>39206</v>
      </c>
      <c r="B708" s="1" t="s">
        <v>5649</v>
      </c>
      <c r="C708" s="91" t="s">
        <v>9574</v>
      </c>
      <c r="D708" s="89" t="s">
        <v>24084</v>
      </c>
    </row>
    <row r="709" spans="1:4">
      <c r="A709" s="90">
        <v>797</v>
      </c>
      <c r="B709" s="1" t="s">
        <v>21848</v>
      </c>
      <c r="C709" s="91" t="s">
        <v>9574</v>
      </c>
      <c r="D709" s="89" t="s">
        <v>23984</v>
      </c>
    </row>
    <row r="710" spans="1:4">
      <c r="A710" s="90">
        <v>798</v>
      </c>
      <c r="B710" s="1" t="s">
        <v>21849</v>
      </c>
      <c r="C710" s="91" t="s">
        <v>9574</v>
      </c>
      <c r="D710" s="89" t="s">
        <v>23993</v>
      </c>
    </row>
    <row r="711" spans="1:4">
      <c r="A711" s="90">
        <v>796</v>
      </c>
      <c r="B711" s="1" t="s">
        <v>21850</v>
      </c>
      <c r="C711" s="91" t="s">
        <v>9574</v>
      </c>
      <c r="D711" s="89" t="s">
        <v>24381</v>
      </c>
    </row>
    <row r="712" spans="1:4">
      <c r="A712" s="90">
        <v>799</v>
      </c>
      <c r="B712" s="1" t="s">
        <v>21851</v>
      </c>
      <c r="C712" s="91" t="s">
        <v>9574</v>
      </c>
      <c r="D712" s="89" t="s">
        <v>25802</v>
      </c>
    </row>
    <row r="713" spans="1:4">
      <c r="A713" s="90">
        <v>792</v>
      </c>
      <c r="B713" s="1" t="s">
        <v>5650</v>
      </c>
      <c r="C713" s="91" t="s">
        <v>9574</v>
      </c>
      <c r="D713" s="89" t="s">
        <v>25803</v>
      </c>
    </row>
    <row r="714" spans="1:4">
      <c r="A714" s="90">
        <v>804</v>
      </c>
      <c r="B714" s="1" t="s">
        <v>21852</v>
      </c>
      <c r="C714" s="91" t="s">
        <v>9574</v>
      </c>
      <c r="D714" s="89" t="s">
        <v>24695</v>
      </c>
    </row>
    <row r="715" spans="1:4">
      <c r="A715" s="90">
        <v>793</v>
      </c>
      <c r="B715" s="1" t="s">
        <v>21853</v>
      </c>
      <c r="C715" s="91" t="s">
        <v>9574</v>
      </c>
      <c r="D715" s="89" t="s">
        <v>25804</v>
      </c>
    </row>
    <row r="716" spans="1:4">
      <c r="A716" s="90">
        <v>801</v>
      </c>
      <c r="B716" s="1" t="s">
        <v>21854</v>
      </c>
      <c r="C716" s="91" t="s">
        <v>9574</v>
      </c>
      <c r="D716" s="89" t="s">
        <v>24656</v>
      </c>
    </row>
    <row r="717" spans="1:4">
      <c r="A717" s="90">
        <v>794</v>
      </c>
      <c r="B717" s="1" t="s">
        <v>21855</v>
      </c>
      <c r="C717" s="91" t="s">
        <v>9574</v>
      </c>
      <c r="D717" s="89" t="s">
        <v>25061</v>
      </c>
    </row>
    <row r="718" spans="1:4">
      <c r="A718" s="90">
        <v>802</v>
      </c>
      <c r="B718" s="1" t="s">
        <v>21856</v>
      </c>
      <c r="C718" s="91" t="s">
        <v>9574</v>
      </c>
      <c r="D718" s="89" t="s">
        <v>24987</v>
      </c>
    </row>
    <row r="719" spans="1:4">
      <c r="A719" s="90">
        <v>803</v>
      </c>
      <c r="B719" s="1" t="s">
        <v>21857</v>
      </c>
      <c r="C719" s="91" t="s">
        <v>9574</v>
      </c>
      <c r="D719" s="89" t="s">
        <v>24174</v>
      </c>
    </row>
    <row r="720" spans="1:4">
      <c r="A720" s="90">
        <v>38001</v>
      </c>
      <c r="B720" s="1" t="s">
        <v>5651</v>
      </c>
      <c r="C720" s="91" t="s">
        <v>9574</v>
      </c>
      <c r="D720" s="89" t="s">
        <v>24202</v>
      </c>
    </row>
    <row r="721" spans="1:4">
      <c r="A721" s="90">
        <v>38002</v>
      </c>
      <c r="B721" s="1" t="s">
        <v>5652</v>
      </c>
      <c r="C721" s="91" t="s">
        <v>9574</v>
      </c>
      <c r="D721" s="89" t="s">
        <v>23963</v>
      </c>
    </row>
    <row r="722" spans="1:4">
      <c r="A722" s="90">
        <v>38003</v>
      </c>
      <c r="B722" s="1" t="s">
        <v>5653</v>
      </c>
      <c r="C722" s="91" t="s">
        <v>9574</v>
      </c>
      <c r="D722" s="89" t="s">
        <v>25805</v>
      </c>
    </row>
    <row r="723" spans="1:4">
      <c r="A723" s="90">
        <v>38004</v>
      </c>
      <c r="B723" s="1" t="s">
        <v>5654</v>
      </c>
      <c r="C723" s="91" t="s">
        <v>9574</v>
      </c>
      <c r="D723" s="89" t="s">
        <v>24213</v>
      </c>
    </row>
    <row r="724" spans="1:4">
      <c r="A724" s="90">
        <v>36327</v>
      </c>
      <c r="B724" s="1" t="s">
        <v>21858</v>
      </c>
      <c r="C724" s="91" t="s">
        <v>9574</v>
      </c>
      <c r="D724" s="89" t="s">
        <v>23899</v>
      </c>
    </row>
    <row r="725" spans="1:4">
      <c r="A725" s="90">
        <v>38992</v>
      </c>
      <c r="B725" s="1" t="s">
        <v>21859</v>
      </c>
      <c r="C725" s="91" t="s">
        <v>9574</v>
      </c>
      <c r="D725" s="89" t="s">
        <v>24088</v>
      </c>
    </row>
    <row r="726" spans="1:4">
      <c r="A726" s="90">
        <v>38993</v>
      </c>
      <c r="B726" s="1" t="s">
        <v>21860</v>
      </c>
      <c r="C726" s="91" t="s">
        <v>9574</v>
      </c>
      <c r="D726" s="89" t="s">
        <v>24038</v>
      </c>
    </row>
    <row r="727" spans="1:4">
      <c r="A727" s="90">
        <v>38418</v>
      </c>
      <c r="B727" s="1" t="s">
        <v>5655</v>
      </c>
      <c r="C727" s="91" t="s">
        <v>9574</v>
      </c>
      <c r="D727" s="89" t="s">
        <v>23882</v>
      </c>
    </row>
    <row r="728" spans="1:4">
      <c r="A728" s="90">
        <v>39178</v>
      </c>
      <c r="B728" s="1" t="s">
        <v>5656</v>
      </c>
      <c r="C728" s="91" t="s">
        <v>9574</v>
      </c>
      <c r="D728" s="89" t="s">
        <v>24163</v>
      </c>
    </row>
    <row r="729" spans="1:4">
      <c r="A729" s="90">
        <v>39177</v>
      </c>
      <c r="B729" s="1" t="s">
        <v>5657</v>
      </c>
      <c r="C729" s="91" t="s">
        <v>9574</v>
      </c>
      <c r="D729" s="89" t="s">
        <v>24225</v>
      </c>
    </row>
    <row r="730" spans="1:4">
      <c r="A730" s="90">
        <v>39174</v>
      </c>
      <c r="B730" s="1" t="s">
        <v>5658</v>
      </c>
      <c r="C730" s="91" t="s">
        <v>9574</v>
      </c>
      <c r="D730" s="89" t="s">
        <v>24120</v>
      </c>
    </row>
    <row r="731" spans="1:4">
      <c r="A731" s="90">
        <v>39176</v>
      </c>
      <c r="B731" s="1" t="s">
        <v>5659</v>
      </c>
      <c r="C731" s="91" t="s">
        <v>9574</v>
      </c>
      <c r="D731" s="89" t="s">
        <v>24929</v>
      </c>
    </row>
    <row r="732" spans="1:4">
      <c r="A732" s="90">
        <v>39180</v>
      </c>
      <c r="B732" s="1" t="s">
        <v>5660</v>
      </c>
      <c r="C732" s="91" t="s">
        <v>9574</v>
      </c>
      <c r="D732" s="89" t="s">
        <v>24725</v>
      </c>
    </row>
    <row r="733" spans="1:4">
      <c r="A733" s="90">
        <v>39179</v>
      </c>
      <c r="B733" s="1" t="s">
        <v>5661</v>
      </c>
      <c r="C733" s="91" t="s">
        <v>9574</v>
      </c>
      <c r="D733" s="89" t="s">
        <v>24866</v>
      </c>
    </row>
    <row r="734" spans="1:4">
      <c r="A734" s="90">
        <v>39175</v>
      </c>
      <c r="B734" s="1" t="s">
        <v>5662</v>
      </c>
      <c r="C734" s="91" t="s">
        <v>9574</v>
      </c>
      <c r="D734" s="89" t="s">
        <v>24139</v>
      </c>
    </row>
    <row r="735" spans="1:4">
      <c r="A735" s="90">
        <v>39217</v>
      </c>
      <c r="B735" s="1" t="s">
        <v>5663</v>
      </c>
      <c r="C735" s="91" t="s">
        <v>9574</v>
      </c>
      <c r="D735" s="89" t="s">
        <v>24063</v>
      </c>
    </row>
    <row r="736" spans="1:4">
      <c r="A736" s="90">
        <v>39181</v>
      </c>
      <c r="B736" s="1" t="s">
        <v>5664</v>
      </c>
      <c r="C736" s="91" t="s">
        <v>9574</v>
      </c>
      <c r="D736" s="89" t="s">
        <v>24862</v>
      </c>
    </row>
    <row r="737" spans="1:4">
      <c r="A737" s="90">
        <v>39182</v>
      </c>
      <c r="B737" s="1" t="s">
        <v>5665</v>
      </c>
      <c r="C737" s="91" t="s">
        <v>9574</v>
      </c>
      <c r="D737" s="89" t="s">
        <v>24303</v>
      </c>
    </row>
    <row r="738" spans="1:4">
      <c r="A738" s="90">
        <v>12616</v>
      </c>
      <c r="B738" s="1" t="s">
        <v>5666</v>
      </c>
      <c r="C738" s="91" t="s">
        <v>9574</v>
      </c>
      <c r="D738" s="89" t="s">
        <v>25457</v>
      </c>
    </row>
    <row r="739" spans="1:4">
      <c r="A739" s="90">
        <v>1049</v>
      </c>
      <c r="B739" s="1" t="s">
        <v>5667</v>
      </c>
      <c r="C739" s="91" t="s">
        <v>9574</v>
      </c>
      <c r="D739" s="89" t="s">
        <v>24426</v>
      </c>
    </row>
    <row r="740" spans="1:4">
      <c r="A740" s="90">
        <v>1099</v>
      </c>
      <c r="B740" s="1" t="s">
        <v>5668</v>
      </c>
      <c r="C740" s="91" t="s">
        <v>9574</v>
      </c>
      <c r="D740" s="89" t="s">
        <v>24070</v>
      </c>
    </row>
    <row r="741" spans="1:4">
      <c r="A741" s="90">
        <v>39678</v>
      </c>
      <c r="B741" s="1" t="s">
        <v>5669</v>
      </c>
      <c r="C741" s="91" t="s">
        <v>9574</v>
      </c>
      <c r="D741" s="89" t="s">
        <v>24049</v>
      </c>
    </row>
    <row r="742" spans="1:4">
      <c r="A742" s="90">
        <v>1050</v>
      </c>
      <c r="B742" s="1" t="s">
        <v>5670</v>
      </c>
      <c r="C742" s="91" t="s">
        <v>9574</v>
      </c>
      <c r="D742" s="89" t="s">
        <v>24153</v>
      </c>
    </row>
    <row r="743" spans="1:4">
      <c r="A743" s="90">
        <v>1101</v>
      </c>
      <c r="B743" s="1" t="s">
        <v>5671</v>
      </c>
      <c r="C743" s="91" t="s">
        <v>9574</v>
      </c>
      <c r="D743" s="89" t="s">
        <v>25806</v>
      </c>
    </row>
    <row r="744" spans="1:4">
      <c r="A744" s="90">
        <v>1100</v>
      </c>
      <c r="B744" s="1" t="s">
        <v>5672</v>
      </c>
      <c r="C744" s="91" t="s">
        <v>9574</v>
      </c>
      <c r="D744" s="89" t="s">
        <v>25691</v>
      </c>
    </row>
    <row r="745" spans="1:4">
      <c r="A745" s="90">
        <v>39679</v>
      </c>
      <c r="B745" s="1" t="s">
        <v>5673</v>
      </c>
      <c r="C745" s="91" t="s">
        <v>9574</v>
      </c>
      <c r="D745" s="89" t="s">
        <v>24542</v>
      </c>
    </row>
    <row r="746" spans="1:4">
      <c r="A746" s="90">
        <v>1098</v>
      </c>
      <c r="B746" s="1" t="s">
        <v>5674</v>
      </c>
      <c r="C746" s="91" t="s">
        <v>9574</v>
      </c>
      <c r="D746" s="89" t="s">
        <v>23966</v>
      </c>
    </row>
    <row r="747" spans="1:4">
      <c r="A747" s="90">
        <v>1102</v>
      </c>
      <c r="B747" s="1" t="s">
        <v>5675</v>
      </c>
      <c r="C747" s="91" t="s">
        <v>9574</v>
      </c>
      <c r="D747" s="89" t="s">
        <v>25807</v>
      </c>
    </row>
    <row r="748" spans="1:4">
      <c r="A748" s="90">
        <v>1051</v>
      </c>
      <c r="B748" s="1" t="s">
        <v>5676</v>
      </c>
      <c r="C748" s="91" t="s">
        <v>9574</v>
      </c>
      <c r="D748" s="89" t="s">
        <v>25808</v>
      </c>
    </row>
    <row r="749" spans="1:4">
      <c r="A749" s="90">
        <v>37399</v>
      </c>
      <c r="B749" s="1" t="s">
        <v>5677</v>
      </c>
      <c r="C749" s="91" t="s">
        <v>9574</v>
      </c>
      <c r="D749" s="89" t="s">
        <v>25809</v>
      </c>
    </row>
    <row r="750" spans="1:4">
      <c r="A750" s="90">
        <v>42655</v>
      </c>
      <c r="B750" s="1" t="s">
        <v>25163</v>
      </c>
      <c r="C750" s="91" t="s">
        <v>9578</v>
      </c>
      <c r="D750" s="89" t="s">
        <v>25810</v>
      </c>
    </row>
    <row r="751" spans="1:4">
      <c r="A751" s="90">
        <v>25004</v>
      </c>
      <c r="B751" s="1" t="s">
        <v>5678</v>
      </c>
      <c r="C751" s="91" t="s">
        <v>9578</v>
      </c>
      <c r="D751" s="89" t="s">
        <v>25811</v>
      </c>
    </row>
    <row r="752" spans="1:4">
      <c r="A752" s="90">
        <v>25002</v>
      </c>
      <c r="B752" s="1" t="s">
        <v>5679</v>
      </c>
      <c r="C752" s="91" t="s">
        <v>9578</v>
      </c>
      <c r="D752" s="89" t="s">
        <v>25812</v>
      </c>
    </row>
    <row r="753" spans="1:4">
      <c r="A753" s="90">
        <v>37409</v>
      </c>
      <c r="B753" s="1" t="s">
        <v>5680</v>
      </c>
      <c r="C753" s="91" t="s">
        <v>9578</v>
      </c>
      <c r="D753" s="89" t="s">
        <v>24835</v>
      </c>
    </row>
    <row r="754" spans="1:4">
      <c r="A754" s="90">
        <v>841</v>
      </c>
      <c r="B754" s="1" t="s">
        <v>5681</v>
      </c>
      <c r="C754" s="91" t="s">
        <v>9578</v>
      </c>
      <c r="D754" s="89" t="s">
        <v>25813</v>
      </c>
    </row>
    <row r="755" spans="1:4">
      <c r="A755" s="90">
        <v>25005</v>
      </c>
      <c r="B755" s="1" t="s">
        <v>5682</v>
      </c>
      <c r="C755" s="91" t="s">
        <v>9578</v>
      </c>
      <c r="D755" s="89" t="s">
        <v>24538</v>
      </c>
    </row>
    <row r="756" spans="1:4">
      <c r="A756" s="90">
        <v>25003</v>
      </c>
      <c r="B756" s="1" t="s">
        <v>5683</v>
      </c>
      <c r="C756" s="91" t="s">
        <v>9578</v>
      </c>
      <c r="D756" s="89" t="s">
        <v>25814</v>
      </c>
    </row>
    <row r="757" spans="1:4">
      <c r="A757" s="90">
        <v>37410</v>
      </c>
      <c r="B757" s="1" t="s">
        <v>5684</v>
      </c>
      <c r="C757" s="91" t="s">
        <v>9578</v>
      </c>
      <c r="D757" s="89" t="s">
        <v>24538</v>
      </c>
    </row>
    <row r="758" spans="1:4">
      <c r="A758" s="90">
        <v>842</v>
      </c>
      <c r="B758" s="1" t="s">
        <v>5685</v>
      </c>
      <c r="C758" s="91" t="s">
        <v>9578</v>
      </c>
      <c r="D758" s="89" t="s">
        <v>25815</v>
      </c>
    </row>
    <row r="759" spans="1:4">
      <c r="A759" s="90">
        <v>862</v>
      </c>
      <c r="B759" s="1" t="s">
        <v>5686</v>
      </c>
      <c r="C759" s="91" t="s">
        <v>9577</v>
      </c>
      <c r="D759" s="89" t="s">
        <v>23958</v>
      </c>
    </row>
    <row r="760" spans="1:4">
      <c r="A760" s="90">
        <v>866</v>
      </c>
      <c r="B760" s="1" t="s">
        <v>5687</v>
      </c>
      <c r="C760" s="91" t="s">
        <v>9577</v>
      </c>
      <c r="D760" s="89" t="s">
        <v>25816</v>
      </c>
    </row>
    <row r="761" spans="1:4">
      <c r="A761" s="90">
        <v>892</v>
      </c>
      <c r="B761" s="1" t="s">
        <v>5688</v>
      </c>
      <c r="C761" s="91" t="s">
        <v>9577</v>
      </c>
      <c r="D761" s="89" t="s">
        <v>25817</v>
      </c>
    </row>
    <row r="762" spans="1:4">
      <c r="A762" s="90">
        <v>857</v>
      </c>
      <c r="B762" s="1" t="s">
        <v>5689</v>
      </c>
      <c r="C762" s="91" t="s">
        <v>9577</v>
      </c>
      <c r="D762" s="89" t="s">
        <v>24376</v>
      </c>
    </row>
    <row r="763" spans="1:4">
      <c r="A763" s="90">
        <v>37404</v>
      </c>
      <c r="B763" s="1" t="s">
        <v>5690</v>
      </c>
      <c r="C763" s="91" t="s">
        <v>9577</v>
      </c>
      <c r="D763" s="89" t="s">
        <v>25818</v>
      </c>
    </row>
    <row r="764" spans="1:4">
      <c r="A764" s="90">
        <v>868</v>
      </c>
      <c r="B764" s="1" t="s">
        <v>5691</v>
      </c>
      <c r="C764" s="91" t="s">
        <v>9577</v>
      </c>
      <c r="D764" s="89" t="s">
        <v>24984</v>
      </c>
    </row>
    <row r="765" spans="1:4">
      <c r="A765" s="90">
        <v>870</v>
      </c>
      <c r="B765" s="1" t="s">
        <v>5692</v>
      </c>
      <c r="C765" s="91" t="s">
        <v>9577</v>
      </c>
      <c r="D765" s="89" t="s">
        <v>25819</v>
      </c>
    </row>
    <row r="766" spans="1:4">
      <c r="A766" s="90">
        <v>863</v>
      </c>
      <c r="B766" s="1" t="s">
        <v>5693</v>
      </c>
      <c r="C766" s="91" t="s">
        <v>9577</v>
      </c>
      <c r="D766" s="89" t="s">
        <v>24990</v>
      </c>
    </row>
    <row r="767" spans="1:4">
      <c r="A767" s="90">
        <v>867</v>
      </c>
      <c r="B767" s="1" t="s">
        <v>5694</v>
      </c>
      <c r="C767" s="91" t="s">
        <v>9577</v>
      </c>
      <c r="D767" s="89" t="s">
        <v>25820</v>
      </c>
    </row>
    <row r="768" spans="1:4">
      <c r="A768" s="90">
        <v>891</v>
      </c>
      <c r="B768" s="1" t="s">
        <v>5695</v>
      </c>
      <c r="C768" s="91" t="s">
        <v>9577</v>
      </c>
      <c r="D768" s="89" t="s">
        <v>25821</v>
      </c>
    </row>
    <row r="769" spans="1:4">
      <c r="A769" s="90">
        <v>864</v>
      </c>
      <c r="B769" s="1" t="s">
        <v>5696</v>
      </c>
      <c r="C769" s="91" t="s">
        <v>9577</v>
      </c>
      <c r="D769" s="89" t="s">
        <v>25822</v>
      </c>
    </row>
    <row r="770" spans="1:4">
      <c r="A770" s="90">
        <v>865</v>
      </c>
      <c r="B770" s="1" t="s">
        <v>5697</v>
      </c>
      <c r="C770" s="91" t="s">
        <v>9577</v>
      </c>
      <c r="D770" s="89" t="s">
        <v>25823</v>
      </c>
    </row>
    <row r="771" spans="1:4">
      <c r="A771" s="90">
        <v>1006</v>
      </c>
      <c r="B771" s="1" t="s">
        <v>5698</v>
      </c>
      <c r="C771" s="91" t="s">
        <v>9577</v>
      </c>
      <c r="D771" s="89" t="s">
        <v>24555</v>
      </c>
    </row>
    <row r="772" spans="1:4">
      <c r="A772" s="90">
        <v>948</v>
      </c>
      <c r="B772" s="1" t="s">
        <v>5699</v>
      </c>
      <c r="C772" s="91" t="s">
        <v>9577</v>
      </c>
      <c r="D772" s="89" t="s">
        <v>25824</v>
      </c>
    </row>
    <row r="773" spans="1:4">
      <c r="A773" s="90">
        <v>947</v>
      </c>
      <c r="B773" s="1" t="s">
        <v>5700</v>
      </c>
      <c r="C773" s="91" t="s">
        <v>9577</v>
      </c>
      <c r="D773" s="89" t="s">
        <v>24728</v>
      </c>
    </row>
    <row r="774" spans="1:4">
      <c r="A774" s="90">
        <v>911</v>
      </c>
      <c r="B774" s="1" t="s">
        <v>5701</v>
      </c>
      <c r="C774" s="91" t="s">
        <v>9577</v>
      </c>
      <c r="D774" s="89" t="s">
        <v>24836</v>
      </c>
    </row>
    <row r="775" spans="1:4">
      <c r="A775" s="90">
        <v>925</v>
      </c>
      <c r="B775" s="1" t="s">
        <v>5702</v>
      </c>
      <c r="C775" s="91" t="s">
        <v>9577</v>
      </c>
      <c r="D775" s="89" t="s">
        <v>24820</v>
      </c>
    </row>
    <row r="776" spans="1:4">
      <c r="A776" s="90">
        <v>954</v>
      </c>
      <c r="B776" s="1" t="s">
        <v>5703</v>
      </c>
      <c r="C776" s="91" t="s">
        <v>9577</v>
      </c>
      <c r="D776" s="89" t="s">
        <v>25825</v>
      </c>
    </row>
    <row r="777" spans="1:4">
      <c r="A777" s="90">
        <v>901</v>
      </c>
      <c r="B777" s="1" t="s">
        <v>5704</v>
      </c>
      <c r="C777" s="91" t="s">
        <v>9577</v>
      </c>
      <c r="D777" s="89" t="s">
        <v>25826</v>
      </c>
    </row>
    <row r="778" spans="1:4">
      <c r="A778" s="90">
        <v>926</v>
      </c>
      <c r="B778" s="1" t="s">
        <v>5705</v>
      </c>
      <c r="C778" s="91" t="s">
        <v>9577</v>
      </c>
      <c r="D778" s="89" t="s">
        <v>24425</v>
      </c>
    </row>
    <row r="779" spans="1:4">
      <c r="A779" s="90">
        <v>912</v>
      </c>
      <c r="B779" s="1" t="s">
        <v>5706</v>
      </c>
      <c r="C779" s="91" t="s">
        <v>9577</v>
      </c>
      <c r="D779" s="89" t="s">
        <v>23974</v>
      </c>
    </row>
    <row r="780" spans="1:4">
      <c r="A780" s="90">
        <v>955</v>
      </c>
      <c r="B780" s="1" t="s">
        <v>5707</v>
      </c>
      <c r="C780" s="91" t="s">
        <v>9577</v>
      </c>
      <c r="D780" s="89" t="s">
        <v>24336</v>
      </c>
    </row>
    <row r="781" spans="1:4">
      <c r="A781" s="90">
        <v>946</v>
      </c>
      <c r="B781" s="1" t="s">
        <v>5708</v>
      </c>
      <c r="C781" s="91" t="s">
        <v>9577</v>
      </c>
      <c r="D781" s="89" t="s">
        <v>25827</v>
      </c>
    </row>
    <row r="782" spans="1:4">
      <c r="A782" s="90">
        <v>953</v>
      </c>
      <c r="B782" s="1" t="s">
        <v>5709</v>
      </c>
      <c r="C782" s="91" t="s">
        <v>9577</v>
      </c>
      <c r="D782" s="89" t="s">
        <v>25828</v>
      </c>
    </row>
    <row r="783" spans="1:4">
      <c r="A783" s="90">
        <v>902</v>
      </c>
      <c r="B783" s="1" t="s">
        <v>5710</v>
      </c>
      <c r="C783" s="91" t="s">
        <v>9577</v>
      </c>
      <c r="D783" s="89" t="s">
        <v>25070</v>
      </c>
    </row>
    <row r="784" spans="1:4">
      <c r="A784" s="90">
        <v>927</v>
      </c>
      <c r="B784" s="1" t="s">
        <v>5711</v>
      </c>
      <c r="C784" s="91" t="s">
        <v>9577</v>
      </c>
      <c r="D784" s="89" t="s">
        <v>25829</v>
      </c>
    </row>
    <row r="785" spans="1:4">
      <c r="A785" s="90">
        <v>913</v>
      </c>
      <c r="B785" s="1" t="s">
        <v>5712</v>
      </c>
      <c r="C785" s="91" t="s">
        <v>9577</v>
      </c>
      <c r="D785" s="89" t="s">
        <v>25830</v>
      </c>
    </row>
    <row r="786" spans="1:4">
      <c r="A786" s="90">
        <v>903</v>
      </c>
      <c r="B786" s="1" t="s">
        <v>5713</v>
      </c>
      <c r="C786" s="91" t="s">
        <v>9577</v>
      </c>
      <c r="D786" s="89" t="s">
        <v>24937</v>
      </c>
    </row>
    <row r="787" spans="1:4">
      <c r="A787" s="90">
        <v>945</v>
      </c>
      <c r="B787" s="1" t="s">
        <v>5714</v>
      </c>
      <c r="C787" s="91" t="s">
        <v>9577</v>
      </c>
      <c r="D787" s="89" t="s">
        <v>25831</v>
      </c>
    </row>
    <row r="788" spans="1:4">
      <c r="A788" s="90">
        <v>914</v>
      </c>
      <c r="B788" s="1" t="s">
        <v>5715</v>
      </c>
      <c r="C788" s="91" t="s">
        <v>9577</v>
      </c>
      <c r="D788" s="89" t="s">
        <v>25832</v>
      </c>
    </row>
    <row r="789" spans="1:4">
      <c r="A789" s="90">
        <v>993</v>
      </c>
      <c r="B789" s="1" t="s">
        <v>5716</v>
      </c>
      <c r="C789" s="91" t="s">
        <v>9577</v>
      </c>
      <c r="D789" s="89" t="s">
        <v>24176</v>
      </c>
    </row>
    <row r="790" spans="1:4">
      <c r="A790" s="90">
        <v>1020</v>
      </c>
      <c r="B790" s="1" t="s">
        <v>5717</v>
      </c>
      <c r="C790" s="91" t="s">
        <v>9577</v>
      </c>
      <c r="D790" s="89" t="s">
        <v>24490</v>
      </c>
    </row>
    <row r="791" spans="1:4">
      <c r="A791" s="90">
        <v>1017</v>
      </c>
      <c r="B791" s="1" t="s">
        <v>5718</v>
      </c>
      <c r="C791" s="91" t="s">
        <v>9577</v>
      </c>
      <c r="D791" s="89" t="s">
        <v>25833</v>
      </c>
    </row>
    <row r="792" spans="1:4">
      <c r="A792" s="90">
        <v>999</v>
      </c>
      <c r="B792" s="1" t="s">
        <v>5719</v>
      </c>
      <c r="C792" s="91" t="s">
        <v>9577</v>
      </c>
      <c r="D792" s="89" t="s">
        <v>25834</v>
      </c>
    </row>
    <row r="793" spans="1:4">
      <c r="A793" s="90">
        <v>995</v>
      </c>
      <c r="B793" s="1" t="s">
        <v>5720</v>
      </c>
      <c r="C793" s="91" t="s">
        <v>9577</v>
      </c>
      <c r="D793" s="89" t="s">
        <v>23857</v>
      </c>
    </row>
    <row r="794" spans="1:4">
      <c r="A794" s="90">
        <v>1000</v>
      </c>
      <c r="B794" s="1" t="s">
        <v>5721</v>
      </c>
      <c r="C794" s="91" t="s">
        <v>9577</v>
      </c>
      <c r="D794" s="89" t="s">
        <v>25835</v>
      </c>
    </row>
    <row r="795" spans="1:4">
      <c r="A795" s="90">
        <v>1022</v>
      </c>
      <c r="B795" s="1" t="s">
        <v>5722</v>
      </c>
      <c r="C795" s="91" t="s">
        <v>9577</v>
      </c>
      <c r="D795" s="89" t="s">
        <v>24924</v>
      </c>
    </row>
    <row r="796" spans="1:4">
      <c r="A796" s="90">
        <v>1015</v>
      </c>
      <c r="B796" s="1" t="s">
        <v>5723</v>
      </c>
      <c r="C796" s="91" t="s">
        <v>9577</v>
      </c>
      <c r="D796" s="89" t="s">
        <v>25836</v>
      </c>
    </row>
    <row r="797" spans="1:4">
      <c r="A797" s="90">
        <v>996</v>
      </c>
      <c r="B797" s="1" t="s">
        <v>5724</v>
      </c>
      <c r="C797" s="91" t="s">
        <v>9577</v>
      </c>
      <c r="D797" s="89" t="s">
        <v>25837</v>
      </c>
    </row>
    <row r="798" spans="1:4">
      <c r="A798" s="90">
        <v>1001</v>
      </c>
      <c r="B798" s="1" t="s">
        <v>5725</v>
      </c>
      <c r="C798" s="91" t="s">
        <v>9577</v>
      </c>
      <c r="D798" s="89" t="s">
        <v>25838</v>
      </c>
    </row>
    <row r="799" spans="1:4">
      <c r="A799" s="90">
        <v>1019</v>
      </c>
      <c r="B799" s="1" t="s">
        <v>5726</v>
      </c>
      <c r="C799" s="91" t="s">
        <v>9577</v>
      </c>
      <c r="D799" s="89" t="s">
        <v>24794</v>
      </c>
    </row>
    <row r="800" spans="1:4">
      <c r="A800" s="90">
        <v>1021</v>
      </c>
      <c r="B800" s="1" t="s">
        <v>5727</v>
      </c>
      <c r="C800" s="91" t="s">
        <v>9577</v>
      </c>
      <c r="D800" s="89" t="s">
        <v>24211</v>
      </c>
    </row>
    <row r="801" spans="1:4">
      <c r="A801" s="90">
        <v>39249</v>
      </c>
      <c r="B801" s="1" t="s">
        <v>5728</v>
      </c>
      <c r="C801" s="91" t="s">
        <v>9577</v>
      </c>
      <c r="D801" s="89" t="s">
        <v>25839</v>
      </c>
    </row>
    <row r="802" spans="1:4">
      <c r="A802" s="90">
        <v>1018</v>
      </c>
      <c r="B802" s="1" t="s">
        <v>5729</v>
      </c>
      <c r="C802" s="91" t="s">
        <v>9577</v>
      </c>
      <c r="D802" s="89" t="s">
        <v>25840</v>
      </c>
    </row>
    <row r="803" spans="1:4">
      <c r="A803" s="90">
        <v>39250</v>
      </c>
      <c r="B803" s="1" t="s">
        <v>5730</v>
      </c>
      <c r="C803" s="91" t="s">
        <v>9577</v>
      </c>
      <c r="D803" s="89" t="s">
        <v>25841</v>
      </c>
    </row>
    <row r="804" spans="1:4">
      <c r="A804" s="90">
        <v>994</v>
      </c>
      <c r="B804" s="1" t="s">
        <v>5731</v>
      </c>
      <c r="C804" s="91" t="s">
        <v>9577</v>
      </c>
      <c r="D804" s="89" t="s">
        <v>24569</v>
      </c>
    </row>
    <row r="805" spans="1:4">
      <c r="A805" s="90">
        <v>977</v>
      </c>
      <c r="B805" s="1" t="s">
        <v>5732</v>
      </c>
      <c r="C805" s="91" t="s">
        <v>9577</v>
      </c>
      <c r="D805" s="89" t="s">
        <v>24328</v>
      </c>
    </row>
    <row r="806" spans="1:4">
      <c r="A806" s="90">
        <v>998</v>
      </c>
      <c r="B806" s="1" t="s">
        <v>5733</v>
      </c>
      <c r="C806" s="91" t="s">
        <v>9577</v>
      </c>
      <c r="D806" s="89" t="s">
        <v>24761</v>
      </c>
    </row>
    <row r="807" spans="1:4">
      <c r="A807" s="90">
        <v>39251</v>
      </c>
      <c r="B807" s="1" t="s">
        <v>5734</v>
      </c>
      <c r="C807" s="91" t="s">
        <v>9577</v>
      </c>
      <c r="D807" s="89" t="s">
        <v>25099</v>
      </c>
    </row>
    <row r="808" spans="1:4">
      <c r="A808" s="90">
        <v>1011</v>
      </c>
      <c r="B808" s="1" t="s">
        <v>5735</v>
      </c>
      <c r="C808" s="91" t="s">
        <v>9577</v>
      </c>
      <c r="D808" s="89" t="s">
        <v>24307</v>
      </c>
    </row>
    <row r="809" spans="1:4">
      <c r="A809" s="90">
        <v>39252</v>
      </c>
      <c r="B809" s="1" t="s">
        <v>5736</v>
      </c>
      <c r="C809" s="91" t="s">
        <v>9577</v>
      </c>
      <c r="D809" s="89" t="s">
        <v>25842</v>
      </c>
    </row>
    <row r="810" spans="1:4">
      <c r="A810" s="90">
        <v>1013</v>
      </c>
      <c r="B810" s="1" t="s">
        <v>5737</v>
      </c>
      <c r="C810" s="91" t="s">
        <v>9577</v>
      </c>
      <c r="D810" s="89" t="s">
        <v>24139</v>
      </c>
    </row>
    <row r="811" spans="1:4">
      <c r="A811" s="90">
        <v>980</v>
      </c>
      <c r="B811" s="1" t="s">
        <v>5738</v>
      </c>
      <c r="C811" s="91" t="s">
        <v>9577</v>
      </c>
      <c r="D811" s="89" t="s">
        <v>24930</v>
      </c>
    </row>
    <row r="812" spans="1:4">
      <c r="A812" s="90">
        <v>39237</v>
      </c>
      <c r="B812" s="1" t="s">
        <v>5739</v>
      </c>
      <c r="C812" s="91" t="s">
        <v>9577</v>
      </c>
      <c r="D812" s="89" t="s">
        <v>25843</v>
      </c>
    </row>
    <row r="813" spans="1:4">
      <c r="A813" s="90">
        <v>39238</v>
      </c>
      <c r="B813" s="1" t="s">
        <v>21662</v>
      </c>
      <c r="C813" s="91" t="s">
        <v>9577</v>
      </c>
      <c r="D813" s="89" t="s">
        <v>24323</v>
      </c>
    </row>
    <row r="814" spans="1:4">
      <c r="A814" s="90">
        <v>979</v>
      </c>
      <c r="B814" s="1" t="s">
        <v>5740</v>
      </c>
      <c r="C814" s="91" t="s">
        <v>9577</v>
      </c>
      <c r="D814" s="89" t="s">
        <v>25844</v>
      </c>
    </row>
    <row r="815" spans="1:4">
      <c r="A815" s="90">
        <v>39239</v>
      </c>
      <c r="B815" s="1" t="s">
        <v>5741</v>
      </c>
      <c r="C815" s="91" t="s">
        <v>9577</v>
      </c>
      <c r="D815" s="89" t="s">
        <v>25845</v>
      </c>
    </row>
    <row r="816" spans="1:4">
      <c r="A816" s="90">
        <v>1014</v>
      </c>
      <c r="B816" s="1" t="s">
        <v>5742</v>
      </c>
      <c r="C816" s="91" t="s">
        <v>9577</v>
      </c>
      <c r="D816" s="89" t="s">
        <v>23896</v>
      </c>
    </row>
    <row r="817" spans="1:4">
      <c r="A817" s="90">
        <v>39240</v>
      </c>
      <c r="B817" s="1" t="s">
        <v>5743</v>
      </c>
      <c r="C817" s="91" t="s">
        <v>9577</v>
      </c>
      <c r="D817" s="89" t="s">
        <v>25846</v>
      </c>
    </row>
    <row r="818" spans="1:4">
      <c r="A818" s="90">
        <v>39232</v>
      </c>
      <c r="B818" s="1" t="s">
        <v>5744</v>
      </c>
      <c r="C818" s="91" t="s">
        <v>9577</v>
      </c>
      <c r="D818" s="89" t="s">
        <v>24979</v>
      </c>
    </row>
    <row r="819" spans="1:4">
      <c r="A819" s="90">
        <v>39233</v>
      </c>
      <c r="B819" s="1" t="s">
        <v>5745</v>
      </c>
      <c r="C819" s="91" t="s">
        <v>9577</v>
      </c>
      <c r="D819" s="89" t="s">
        <v>25847</v>
      </c>
    </row>
    <row r="820" spans="1:4">
      <c r="A820" s="90">
        <v>981</v>
      </c>
      <c r="B820" s="1" t="s">
        <v>5746</v>
      </c>
      <c r="C820" s="91" t="s">
        <v>9577</v>
      </c>
      <c r="D820" s="89" t="s">
        <v>25848</v>
      </c>
    </row>
    <row r="821" spans="1:4">
      <c r="A821" s="90">
        <v>39234</v>
      </c>
      <c r="B821" s="1" t="s">
        <v>5747</v>
      </c>
      <c r="C821" s="91" t="s">
        <v>9577</v>
      </c>
      <c r="D821" s="89" t="s">
        <v>24771</v>
      </c>
    </row>
    <row r="822" spans="1:4">
      <c r="A822" s="90">
        <v>982</v>
      </c>
      <c r="B822" s="1" t="s">
        <v>5748</v>
      </c>
      <c r="C822" s="91" t="s">
        <v>9577</v>
      </c>
      <c r="D822" s="89" t="s">
        <v>25849</v>
      </c>
    </row>
    <row r="823" spans="1:4">
      <c r="A823" s="90">
        <v>39235</v>
      </c>
      <c r="B823" s="1" t="s">
        <v>5749</v>
      </c>
      <c r="C823" s="91" t="s">
        <v>9577</v>
      </c>
      <c r="D823" s="89" t="s">
        <v>25850</v>
      </c>
    </row>
    <row r="824" spans="1:4">
      <c r="A824" s="90">
        <v>39236</v>
      </c>
      <c r="B824" s="1" t="s">
        <v>5750</v>
      </c>
      <c r="C824" s="91" t="s">
        <v>9577</v>
      </c>
      <c r="D824" s="89" t="s">
        <v>25851</v>
      </c>
    </row>
    <row r="825" spans="1:4">
      <c r="A825" s="90">
        <v>876</v>
      </c>
      <c r="B825" s="1" t="s">
        <v>5751</v>
      </c>
      <c r="C825" s="91" t="s">
        <v>9577</v>
      </c>
      <c r="D825" s="89" t="s">
        <v>25852</v>
      </c>
    </row>
    <row r="826" spans="1:4">
      <c r="A826" s="90">
        <v>877</v>
      </c>
      <c r="B826" s="1" t="s">
        <v>5752</v>
      </c>
      <c r="C826" s="91" t="s">
        <v>9577</v>
      </c>
      <c r="D826" s="89" t="s">
        <v>25853</v>
      </c>
    </row>
    <row r="827" spans="1:4">
      <c r="A827" s="90">
        <v>882</v>
      </c>
      <c r="B827" s="1" t="s">
        <v>5753</v>
      </c>
      <c r="C827" s="91" t="s">
        <v>9577</v>
      </c>
      <c r="D827" s="89" t="s">
        <v>25854</v>
      </c>
    </row>
    <row r="828" spans="1:4">
      <c r="A828" s="90">
        <v>878</v>
      </c>
      <c r="B828" s="1" t="s">
        <v>5754</v>
      </c>
      <c r="C828" s="91" t="s">
        <v>9577</v>
      </c>
      <c r="D828" s="89" t="s">
        <v>25855</v>
      </c>
    </row>
    <row r="829" spans="1:4">
      <c r="A829" s="90">
        <v>879</v>
      </c>
      <c r="B829" s="1" t="s">
        <v>5755</v>
      </c>
      <c r="C829" s="91" t="s">
        <v>9577</v>
      </c>
      <c r="D829" s="89" t="s">
        <v>25856</v>
      </c>
    </row>
    <row r="830" spans="1:4">
      <c r="A830" s="90">
        <v>880</v>
      </c>
      <c r="B830" s="1" t="s">
        <v>5756</v>
      </c>
      <c r="C830" s="91" t="s">
        <v>9577</v>
      </c>
      <c r="D830" s="89" t="s">
        <v>25857</v>
      </c>
    </row>
    <row r="831" spans="1:4">
      <c r="A831" s="90">
        <v>873</v>
      </c>
      <c r="B831" s="1" t="s">
        <v>5757</v>
      </c>
      <c r="C831" s="91" t="s">
        <v>9577</v>
      </c>
      <c r="D831" s="89" t="s">
        <v>25858</v>
      </c>
    </row>
    <row r="832" spans="1:4">
      <c r="A832" s="90">
        <v>881</v>
      </c>
      <c r="B832" s="1" t="s">
        <v>5758</v>
      </c>
      <c r="C832" s="91" t="s">
        <v>9577</v>
      </c>
      <c r="D832" s="89" t="s">
        <v>25859</v>
      </c>
    </row>
    <row r="833" spans="1:4">
      <c r="A833" s="90">
        <v>874</v>
      </c>
      <c r="B833" s="1" t="s">
        <v>5759</v>
      </c>
      <c r="C833" s="91" t="s">
        <v>9577</v>
      </c>
      <c r="D833" s="89" t="s">
        <v>25860</v>
      </c>
    </row>
    <row r="834" spans="1:4">
      <c r="A834" s="90">
        <v>875</v>
      </c>
      <c r="B834" s="1" t="s">
        <v>5760</v>
      </c>
      <c r="C834" s="91" t="s">
        <v>9577</v>
      </c>
      <c r="D834" s="89" t="s">
        <v>25861</v>
      </c>
    </row>
    <row r="835" spans="1:4">
      <c r="A835" s="90">
        <v>983</v>
      </c>
      <c r="B835" s="1" t="s">
        <v>5761</v>
      </c>
      <c r="C835" s="91" t="s">
        <v>9577</v>
      </c>
      <c r="D835" s="89" t="s">
        <v>23921</v>
      </c>
    </row>
    <row r="836" spans="1:4">
      <c r="A836" s="90">
        <v>985</v>
      </c>
      <c r="B836" s="1" t="s">
        <v>5762</v>
      </c>
      <c r="C836" s="91" t="s">
        <v>9577</v>
      </c>
      <c r="D836" s="89" t="s">
        <v>24003</v>
      </c>
    </row>
    <row r="837" spans="1:4">
      <c r="A837" s="90">
        <v>990</v>
      </c>
      <c r="B837" s="1" t="s">
        <v>5763</v>
      </c>
      <c r="C837" s="91" t="s">
        <v>9577</v>
      </c>
      <c r="D837" s="89" t="s">
        <v>25862</v>
      </c>
    </row>
    <row r="838" spans="1:4">
      <c r="A838" s="90">
        <v>39241</v>
      </c>
      <c r="B838" s="1" t="s">
        <v>5764</v>
      </c>
      <c r="C838" s="91" t="s">
        <v>9577</v>
      </c>
      <c r="D838" s="89" t="s">
        <v>24604</v>
      </c>
    </row>
    <row r="839" spans="1:4">
      <c r="A839" s="90">
        <v>1005</v>
      </c>
      <c r="B839" s="1" t="s">
        <v>5765</v>
      </c>
      <c r="C839" s="91" t="s">
        <v>9577</v>
      </c>
      <c r="D839" s="89" t="s">
        <v>25863</v>
      </c>
    </row>
    <row r="840" spans="1:4">
      <c r="A840" s="90">
        <v>984</v>
      </c>
      <c r="B840" s="1" t="s">
        <v>5766</v>
      </c>
      <c r="C840" s="91" t="s">
        <v>9577</v>
      </c>
      <c r="D840" s="89" t="s">
        <v>25080</v>
      </c>
    </row>
    <row r="841" spans="1:4">
      <c r="A841" s="90">
        <v>991</v>
      </c>
      <c r="B841" s="1" t="s">
        <v>5767</v>
      </c>
      <c r="C841" s="91" t="s">
        <v>9577</v>
      </c>
      <c r="D841" s="89" t="s">
        <v>25864</v>
      </c>
    </row>
    <row r="842" spans="1:4">
      <c r="A842" s="90">
        <v>986</v>
      </c>
      <c r="B842" s="1" t="s">
        <v>5768</v>
      </c>
      <c r="C842" s="91" t="s">
        <v>9577</v>
      </c>
      <c r="D842" s="89" t="s">
        <v>24473</v>
      </c>
    </row>
    <row r="843" spans="1:4">
      <c r="A843" s="90">
        <v>1024</v>
      </c>
      <c r="B843" s="1" t="s">
        <v>5769</v>
      </c>
      <c r="C843" s="91" t="s">
        <v>9577</v>
      </c>
      <c r="D843" s="89" t="s">
        <v>25865</v>
      </c>
    </row>
    <row r="844" spans="1:4">
      <c r="A844" s="90">
        <v>987</v>
      </c>
      <c r="B844" s="1" t="s">
        <v>5770</v>
      </c>
      <c r="C844" s="91" t="s">
        <v>9577</v>
      </c>
      <c r="D844" s="89" t="s">
        <v>25866</v>
      </c>
    </row>
    <row r="845" spans="1:4">
      <c r="A845" s="90">
        <v>1003</v>
      </c>
      <c r="B845" s="1" t="s">
        <v>5771</v>
      </c>
      <c r="C845" s="91" t="s">
        <v>9577</v>
      </c>
      <c r="D845" s="89" t="s">
        <v>24050</v>
      </c>
    </row>
    <row r="846" spans="1:4">
      <c r="A846" s="90">
        <v>992</v>
      </c>
      <c r="B846" s="1" t="s">
        <v>5772</v>
      </c>
      <c r="C846" s="91" t="s">
        <v>9577</v>
      </c>
      <c r="D846" s="89" t="s">
        <v>25867</v>
      </c>
    </row>
    <row r="847" spans="1:4">
      <c r="A847" s="90">
        <v>1007</v>
      </c>
      <c r="B847" s="1" t="s">
        <v>5773</v>
      </c>
      <c r="C847" s="91" t="s">
        <v>9577</v>
      </c>
      <c r="D847" s="89" t="s">
        <v>25868</v>
      </c>
    </row>
    <row r="848" spans="1:4">
      <c r="A848" s="90">
        <v>39242</v>
      </c>
      <c r="B848" s="1" t="s">
        <v>5774</v>
      </c>
      <c r="C848" s="91" t="s">
        <v>9577</v>
      </c>
      <c r="D848" s="89" t="s">
        <v>25869</v>
      </c>
    </row>
    <row r="849" spans="1:4">
      <c r="A849" s="90">
        <v>1008</v>
      </c>
      <c r="B849" s="1" t="s">
        <v>5775</v>
      </c>
      <c r="C849" s="91" t="s">
        <v>9577</v>
      </c>
      <c r="D849" s="89" t="s">
        <v>24568</v>
      </c>
    </row>
    <row r="850" spans="1:4">
      <c r="A850" s="90">
        <v>988</v>
      </c>
      <c r="B850" s="1" t="s">
        <v>5776</v>
      </c>
      <c r="C850" s="91" t="s">
        <v>9577</v>
      </c>
      <c r="D850" s="89" t="s">
        <v>25012</v>
      </c>
    </row>
    <row r="851" spans="1:4">
      <c r="A851" s="90">
        <v>989</v>
      </c>
      <c r="B851" s="1" t="s">
        <v>5777</v>
      </c>
      <c r="C851" s="91" t="s">
        <v>9577</v>
      </c>
      <c r="D851" s="89" t="s">
        <v>25800</v>
      </c>
    </row>
    <row r="852" spans="1:4">
      <c r="A852" s="90">
        <v>39598</v>
      </c>
      <c r="B852" s="1" t="s">
        <v>22583</v>
      </c>
      <c r="C852" s="91" t="s">
        <v>9577</v>
      </c>
      <c r="D852" s="89" t="s">
        <v>24235</v>
      </c>
    </row>
    <row r="853" spans="1:4">
      <c r="A853" s="90">
        <v>39599</v>
      </c>
      <c r="B853" s="1" t="s">
        <v>22584</v>
      </c>
      <c r="C853" s="91" t="s">
        <v>9577</v>
      </c>
      <c r="D853" s="89" t="s">
        <v>24924</v>
      </c>
    </row>
    <row r="854" spans="1:4">
      <c r="A854" s="90">
        <v>34602</v>
      </c>
      <c r="B854" s="1" t="s">
        <v>5778</v>
      </c>
      <c r="C854" s="91" t="s">
        <v>9577</v>
      </c>
      <c r="D854" s="89" t="s">
        <v>25614</v>
      </c>
    </row>
    <row r="855" spans="1:4">
      <c r="A855" s="90">
        <v>34603</v>
      </c>
      <c r="B855" s="1" t="s">
        <v>5779</v>
      </c>
      <c r="C855" s="91" t="s">
        <v>9577</v>
      </c>
      <c r="D855" s="89" t="s">
        <v>24805</v>
      </c>
    </row>
    <row r="856" spans="1:4">
      <c r="A856" s="90">
        <v>34607</v>
      </c>
      <c r="B856" s="1" t="s">
        <v>5780</v>
      </c>
      <c r="C856" s="91" t="s">
        <v>9577</v>
      </c>
      <c r="D856" s="89" t="s">
        <v>23998</v>
      </c>
    </row>
    <row r="857" spans="1:4">
      <c r="A857" s="90">
        <v>34609</v>
      </c>
      <c r="B857" s="1" t="s">
        <v>5781</v>
      </c>
      <c r="C857" s="91" t="s">
        <v>9577</v>
      </c>
      <c r="D857" s="89" t="s">
        <v>25095</v>
      </c>
    </row>
    <row r="858" spans="1:4">
      <c r="A858" s="90">
        <v>34618</v>
      </c>
      <c r="B858" s="1" t="s">
        <v>5782</v>
      </c>
      <c r="C858" s="91" t="s">
        <v>9577</v>
      </c>
      <c r="D858" s="89" t="s">
        <v>24726</v>
      </c>
    </row>
    <row r="859" spans="1:4">
      <c r="A859" s="90">
        <v>34620</v>
      </c>
      <c r="B859" s="1" t="s">
        <v>5783</v>
      </c>
      <c r="C859" s="91" t="s">
        <v>9577</v>
      </c>
      <c r="D859" s="89" t="s">
        <v>25870</v>
      </c>
    </row>
    <row r="860" spans="1:4">
      <c r="A860" s="90">
        <v>34621</v>
      </c>
      <c r="B860" s="1" t="s">
        <v>5784</v>
      </c>
      <c r="C860" s="91" t="s">
        <v>9577</v>
      </c>
      <c r="D860" s="89" t="s">
        <v>24039</v>
      </c>
    </row>
    <row r="861" spans="1:4">
      <c r="A861" s="90">
        <v>34622</v>
      </c>
      <c r="B861" s="1" t="s">
        <v>5785</v>
      </c>
      <c r="C861" s="91" t="s">
        <v>9577</v>
      </c>
      <c r="D861" s="89" t="s">
        <v>25871</v>
      </c>
    </row>
    <row r="862" spans="1:4">
      <c r="A862" s="90">
        <v>34624</v>
      </c>
      <c r="B862" s="1" t="s">
        <v>5786</v>
      </c>
      <c r="C862" s="91" t="s">
        <v>9577</v>
      </c>
      <c r="D862" s="89" t="s">
        <v>25872</v>
      </c>
    </row>
    <row r="863" spans="1:4">
      <c r="A863" s="90">
        <v>34626</v>
      </c>
      <c r="B863" s="1" t="s">
        <v>5787</v>
      </c>
      <c r="C863" s="91" t="s">
        <v>9577</v>
      </c>
      <c r="D863" s="89" t="s">
        <v>24332</v>
      </c>
    </row>
    <row r="864" spans="1:4">
      <c r="A864" s="90">
        <v>34627</v>
      </c>
      <c r="B864" s="1" t="s">
        <v>5788</v>
      </c>
      <c r="C864" s="91" t="s">
        <v>9577</v>
      </c>
      <c r="D864" s="89" t="s">
        <v>24102</v>
      </c>
    </row>
    <row r="865" spans="1:4">
      <c r="A865" s="90">
        <v>34629</v>
      </c>
      <c r="B865" s="1" t="s">
        <v>5789</v>
      </c>
      <c r="C865" s="91" t="s">
        <v>9577</v>
      </c>
      <c r="D865" s="89" t="s">
        <v>24814</v>
      </c>
    </row>
    <row r="866" spans="1:4">
      <c r="A866" s="90">
        <v>39257</v>
      </c>
      <c r="B866" s="1" t="s">
        <v>5790</v>
      </c>
      <c r="C866" s="91" t="s">
        <v>9577</v>
      </c>
      <c r="D866" s="89" t="s">
        <v>23939</v>
      </c>
    </row>
    <row r="867" spans="1:4">
      <c r="A867" s="90">
        <v>39261</v>
      </c>
      <c r="B867" s="1" t="s">
        <v>5791</v>
      </c>
      <c r="C867" s="91" t="s">
        <v>9577</v>
      </c>
      <c r="D867" s="89" t="s">
        <v>25873</v>
      </c>
    </row>
    <row r="868" spans="1:4">
      <c r="A868" s="90">
        <v>39268</v>
      </c>
      <c r="B868" s="1" t="s">
        <v>5792</v>
      </c>
      <c r="C868" s="91" t="s">
        <v>9577</v>
      </c>
      <c r="D868" s="89" t="s">
        <v>25874</v>
      </c>
    </row>
    <row r="869" spans="1:4">
      <c r="A869" s="90">
        <v>39262</v>
      </c>
      <c r="B869" s="1" t="s">
        <v>5793</v>
      </c>
      <c r="C869" s="91" t="s">
        <v>9577</v>
      </c>
      <c r="D869" s="89" t="s">
        <v>25875</v>
      </c>
    </row>
    <row r="870" spans="1:4">
      <c r="A870" s="90">
        <v>39258</v>
      </c>
      <c r="B870" s="1" t="s">
        <v>5794</v>
      </c>
      <c r="C870" s="91" t="s">
        <v>9577</v>
      </c>
      <c r="D870" s="89" t="s">
        <v>24779</v>
      </c>
    </row>
    <row r="871" spans="1:4">
      <c r="A871" s="90">
        <v>39263</v>
      </c>
      <c r="B871" s="1" t="s">
        <v>5795</v>
      </c>
      <c r="C871" s="91" t="s">
        <v>9577</v>
      </c>
      <c r="D871" s="89" t="s">
        <v>25876</v>
      </c>
    </row>
    <row r="872" spans="1:4">
      <c r="A872" s="90">
        <v>39264</v>
      </c>
      <c r="B872" s="1" t="s">
        <v>5796</v>
      </c>
      <c r="C872" s="91" t="s">
        <v>9577</v>
      </c>
      <c r="D872" s="89" t="s">
        <v>25877</v>
      </c>
    </row>
    <row r="873" spans="1:4">
      <c r="A873" s="90">
        <v>39259</v>
      </c>
      <c r="B873" s="1" t="s">
        <v>5797</v>
      </c>
      <c r="C873" s="91" t="s">
        <v>9577</v>
      </c>
      <c r="D873" s="89" t="s">
        <v>24701</v>
      </c>
    </row>
    <row r="874" spans="1:4">
      <c r="A874" s="90">
        <v>39265</v>
      </c>
      <c r="B874" s="1" t="s">
        <v>5798</v>
      </c>
      <c r="C874" s="91" t="s">
        <v>9577</v>
      </c>
      <c r="D874" s="89" t="s">
        <v>25878</v>
      </c>
    </row>
    <row r="875" spans="1:4">
      <c r="A875" s="90">
        <v>39260</v>
      </c>
      <c r="B875" s="1" t="s">
        <v>5799</v>
      </c>
      <c r="C875" s="91" t="s">
        <v>9577</v>
      </c>
      <c r="D875" s="89" t="s">
        <v>24193</v>
      </c>
    </row>
    <row r="876" spans="1:4">
      <c r="A876" s="90">
        <v>39266</v>
      </c>
      <c r="B876" s="1" t="s">
        <v>5800</v>
      </c>
      <c r="C876" s="91" t="s">
        <v>9577</v>
      </c>
      <c r="D876" s="89" t="s">
        <v>25879</v>
      </c>
    </row>
    <row r="877" spans="1:4">
      <c r="A877" s="90">
        <v>39267</v>
      </c>
      <c r="B877" s="1" t="s">
        <v>5801</v>
      </c>
      <c r="C877" s="91" t="s">
        <v>9577</v>
      </c>
      <c r="D877" s="89" t="s">
        <v>25880</v>
      </c>
    </row>
    <row r="878" spans="1:4">
      <c r="A878" s="90">
        <v>11901</v>
      </c>
      <c r="B878" s="1" t="s">
        <v>5802</v>
      </c>
      <c r="C878" s="91" t="s">
        <v>9577</v>
      </c>
      <c r="D878" s="89" t="s">
        <v>24307</v>
      </c>
    </row>
    <row r="879" spans="1:4">
      <c r="A879" s="90">
        <v>11902</v>
      </c>
      <c r="B879" s="1" t="s">
        <v>5803</v>
      </c>
      <c r="C879" s="91" t="s">
        <v>9577</v>
      </c>
      <c r="D879" s="89" t="s">
        <v>23981</v>
      </c>
    </row>
    <row r="880" spans="1:4">
      <c r="A880" s="90">
        <v>11903</v>
      </c>
      <c r="B880" s="1" t="s">
        <v>5804</v>
      </c>
      <c r="C880" s="91" t="s">
        <v>9577</v>
      </c>
      <c r="D880" s="89" t="s">
        <v>24919</v>
      </c>
    </row>
    <row r="881" spans="1:4">
      <c r="A881" s="90">
        <v>11904</v>
      </c>
      <c r="B881" s="1" t="s">
        <v>5805</v>
      </c>
      <c r="C881" s="91" t="s">
        <v>9577</v>
      </c>
      <c r="D881" s="89" t="s">
        <v>23942</v>
      </c>
    </row>
    <row r="882" spans="1:4">
      <c r="A882" s="90">
        <v>11905</v>
      </c>
      <c r="B882" s="1" t="s">
        <v>5806</v>
      </c>
      <c r="C882" s="91" t="s">
        <v>9577</v>
      </c>
      <c r="D882" s="89" t="s">
        <v>24189</v>
      </c>
    </row>
    <row r="883" spans="1:4">
      <c r="A883" s="90">
        <v>11906</v>
      </c>
      <c r="B883" s="1" t="s">
        <v>5807</v>
      </c>
      <c r="C883" s="91" t="s">
        <v>9577</v>
      </c>
      <c r="D883" s="89" t="s">
        <v>23873</v>
      </c>
    </row>
    <row r="884" spans="1:4">
      <c r="A884" s="90">
        <v>11919</v>
      </c>
      <c r="B884" s="1" t="s">
        <v>5808</v>
      </c>
      <c r="C884" s="91" t="s">
        <v>9577</v>
      </c>
      <c r="D884" s="89" t="s">
        <v>24862</v>
      </c>
    </row>
    <row r="885" spans="1:4">
      <c r="A885" s="90">
        <v>11920</v>
      </c>
      <c r="B885" s="1" t="s">
        <v>5809</v>
      </c>
      <c r="C885" s="91" t="s">
        <v>9577</v>
      </c>
      <c r="D885" s="89" t="s">
        <v>25881</v>
      </c>
    </row>
    <row r="886" spans="1:4">
      <c r="A886" s="90">
        <v>11924</v>
      </c>
      <c r="B886" s="1" t="s">
        <v>5810</v>
      </c>
      <c r="C886" s="91" t="s">
        <v>9577</v>
      </c>
      <c r="D886" s="89" t="s">
        <v>25882</v>
      </c>
    </row>
    <row r="887" spans="1:4">
      <c r="A887" s="90">
        <v>11921</v>
      </c>
      <c r="B887" s="1" t="s">
        <v>5811</v>
      </c>
      <c r="C887" s="91" t="s">
        <v>9577</v>
      </c>
      <c r="D887" s="89" t="s">
        <v>24695</v>
      </c>
    </row>
    <row r="888" spans="1:4">
      <c r="A888" s="90">
        <v>11922</v>
      </c>
      <c r="B888" s="1" t="s">
        <v>5812</v>
      </c>
      <c r="C888" s="91" t="s">
        <v>9577</v>
      </c>
      <c r="D888" s="89" t="s">
        <v>24988</v>
      </c>
    </row>
    <row r="889" spans="1:4">
      <c r="A889" s="90">
        <v>11923</v>
      </c>
      <c r="B889" s="1" t="s">
        <v>5813</v>
      </c>
      <c r="C889" s="91" t="s">
        <v>9577</v>
      </c>
      <c r="D889" s="89" t="s">
        <v>25883</v>
      </c>
    </row>
    <row r="890" spans="1:4">
      <c r="A890" s="90">
        <v>11916</v>
      </c>
      <c r="B890" s="1" t="s">
        <v>5814</v>
      </c>
      <c r="C890" s="91" t="s">
        <v>9577</v>
      </c>
      <c r="D890" s="89" t="s">
        <v>23855</v>
      </c>
    </row>
    <row r="891" spans="1:4">
      <c r="A891" s="90">
        <v>11914</v>
      </c>
      <c r="B891" s="1" t="s">
        <v>5815</v>
      </c>
      <c r="C891" s="91" t="s">
        <v>9577</v>
      </c>
      <c r="D891" s="89" t="s">
        <v>25884</v>
      </c>
    </row>
    <row r="892" spans="1:4">
      <c r="A892" s="90">
        <v>11917</v>
      </c>
      <c r="B892" s="1" t="s">
        <v>5816</v>
      </c>
      <c r="C892" s="91" t="s">
        <v>9577</v>
      </c>
      <c r="D892" s="89" t="s">
        <v>25505</v>
      </c>
    </row>
    <row r="893" spans="1:4">
      <c r="A893" s="90">
        <v>11918</v>
      </c>
      <c r="B893" s="1" t="s">
        <v>5817</v>
      </c>
      <c r="C893" s="91" t="s">
        <v>9577</v>
      </c>
      <c r="D893" s="89" t="s">
        <v>25885</v>
      </c>
    </row>
    <row r="894" spans="1:4">
      <c r="A894" s="90">
        <v>37734</v>
      </c>
      <c r="B894" s="1" t="s">
        <v>5818</v>
      </c>
      <c r="C894" s="91" t="s">
        <v>9574</v>
      </c>
      <c r="D894" s="89" t="s">
        <v>25886</v>
      </c>
    </row>
    <row r="895" spans="1:4">
      <c r="A895" s="90">
        <v>42251</v>
      </c>
      <c r="B895" s="1" t="s">
        <v>25164</v>
      </c>
      <c r="C895" s="91" t="s">
        <v>9574</v>
      </c>
      <c r="D895" s="89" t="s">
        <v>25887</v>
      </c>
    </row>
    <row r="896" spans="1:4">
      <c r="A896" s="90">
        <v>37733</v>
      </c>
      <c r="B896" s="1" t="s">
        <v>5819</v>
      </c>
      <c r="C896" s="91" t="s">
        <v>9574</v>
      </c>
      <c r="D896" s="89" t="s">
        <v>25888</v>
      </c>
    </row>
    <row r="897" spans="1:4">
      <c r="A897" s="90">
        <v>37735</v>
      </c>
      <c r="B897" s="1" t="s">
        <v>5820</v>
      </c>
      <c r="C897" s="91" t="s">
        <v>9574</v>
      </c>
      <c r="D897" s="89" t="s">
        <v>25889</v>
      </c>
    </row>
    <row r="898" spans="1:4">
      <c r="A898" s="90">
        <v>41758</v>
      </c>
      <c r="B898" s="1" t="s">
        <v>5821</v>
      </c>
      <c r="C898" s="91" t="s">
        <v>9574</v>
      </c>
      <c r="D898" s="89" t="s">
        <v>25890</v>
      </c>
    </row>
    <row r="899" spans="1:4">
      <c r="A899" s="90">
        <v>5090</v>
      </c>
      <c r="B899" s="1" t="s">
        <v>5822</v>
      </c>
      <c r="C899" s="91" t="s">
        <v>9574</v>
      </c>
      <c r="D899" s="89" t="s">
        <v>25891</v>
      </c>
    </row>
    <row r="900" spans="1:4">
      <c r="A900" s="90">
        <v>5085</v>
      </c>
      <c r="B900" s="1" t="s">
        <v>5823</v>
      </c>
      <c r="C900" s="91" t="s">
        <v>9574</v>
      </c>
      <c r="D900" s="89" t="s">
        <v>24977</v>
      </c>
    </row>
    <row r="901" spans="1:4">
      <c r="A901" s="90">
        <v>38374</v>
      </c>
      <c r="B901" s="1" t="s">
        <v>5824</v>
      </c>
      <c r="C901" s="91" t="s">
        <v>9574</v>
      </c>
      <c r="D901" s="89" t="s">
        <v>25892</v>
      </c>
    </row>
    <row r="902" spans="1:4">
      <c r="A902" s="90">
        <v>20212</v>
      </c>
      <c r="B902" s="1" t="s">
        <v>5825</v>
      </c>
      <c r="C902" s="91" t="s">
        <v>9577</v>
      </c>
      <c r="D902" s="89" t="s">
        <v>23912</v>
      </c>
    </row>
    <row r="903" spans="1:4">
      <c r="A903" s="90">
        <v>4430</v>
      </c>
      <c r="B903" s="1" t="s">
        <v>5826</v>
      </c>
      <c r="C903" s="91" t="s">
        <v>9577</v>
      </c>
      <c r="D903" s="89" t="s">
        <v>25893</v>
      </c>
    </row>
    <row r="904" spans="1:4">
      <c r="A904" s="90">
        <v>4400</v>
      </c>
      <c r="B904" s="1" t="s">
        <v>5827</v>
      </c>
      <c r="C904" s="91" t="s">
        <v>9577</v>
      </c>
      <c r="D904" s="89" t="s">
        <v>25894</v>
      </c>
    </row>
    <row r="905" spans="1:4">
      <c r="A905" s="90">
        <v>4500</v>
      </c>
      <c r="B905" s="1" t="s">
        <v>25165</v>
      </c>
      <c r="C905" s="91" t="s">
        <v>9577</v>
      </c>
      <c r="D905" s="89" t="s">
        <v>25895</v>
      </c>
    </row>
    <row r="906" spans="1:4">
      <c r="A906" s="90">
        <v>4513</v>
      </c>
      <c r="B906" s="1" t="s">
        <v>25166</v>
      </c>
      <c r="C906" s="91" t="s">
        <v>9577</v>
      </c>
      <c r="D906" s="89" t="s">
        <v>25073</v>
      </c>
    </row>
    <row r="907" spans="1:4">
      <c r="A907" s="90">
        <v>4496</v>
      </c>
      <c r="B907" s="1" t="s">
        <v>25167</v>
      </c>
      <c r="C907" s="91" t="s">
        <v>9577</v>
      </c>
      <c r="D907" s="89" t="s">
        <v>24913</v>
      </c>
    </row>
    <row r="908" spans="1:4">
      <c r="A908" s="90">
        <v>11871</v>
      </c>
      <c r="B908" s="1" t="s">
        <v>5828</v>
      </c>
      <c r="C908" s="91" t="s">
        <v>9574</v>
      </c>
      <c r="D908" s="89" t="s">
        <v>25896</v>
      </c>
    </row>
    <row r="909" spans="1:4">
      <c r="A909" s="90">
        <v>34636</v>
      </c>
      <c r="B909" s="1" t="s">
        <v>5829</v>
      </c>
      <c r="C909" s="91" t="s">
        <v>9574</v>
      </c>
      <c r="D909" s="89" t="s">
        <v>25897</v>
      </c>
    </row>
    <row r="910" spans="1:4">
      <c r="A910" s="90">
        <v>34639</v>
      </c>
      <c r="B910" s="1" t="s">
        <v>5830</v>
      </c>
      <c r="C910" s="91" t="s">
        <v>9574</v>
      </c>
      <c r="D910" s="89" t="s">
        <v>25898</v>
      </c>
    </row>
    <row r="911" spans="1:4">
      <c r="A911" s="90">
        <v>34640</v>
      </c>
      <c r="B911" s="1" t="s">
        <v>188</v>
      </c>
      <c r="C911" s="91" t="s">
        <v>9574</v>
      </c>
      <c r="D911" s="89" t="s">
        <v>25899</v>
      </c>
    </row>
    <row r="912" spans="1:4">
      <c r="A912" s="90">
        <v>34637</v>
      </c>
      <c r="B912" s="1" t="s">
        <v>5831</v>
      </c>
      <c r="C912" s="91" t="s">
        <v>9574</v>
      </c>
      <c r="D912" s="89" t="s">
        <v>25900</v>
      </c>
    </row>
    <row r="913" spans="1:4">
      <c r="A913" s="90">
        <v>34638</v>
      </c>
      <c r="B913" s="1" t="s">
        <v>5832</v>
      </c>
      <c r="C913" s="91" t="s">
        <v>9574</v>
      </c>
      <c r="D913" s="89" t="s">
        <v>24270</v>
      </c>
    </row>
    <row r="914" spans="1:4">
      <c r="A914" s="90">
        <v>11868</v>
      </c>
      <c r="B914" s="1" t="s">
        <v>5833</v>
      </c>
      <c r="C914" s="91" t="s">
        <v>9574</v>
      </c>
      <c r="D914" s="89" t="s">
        <v>25901</v>
      </c>
    </row>
    <row r="915" spans="1:4">
      <c r="A915" s="90">
        <v>37106</v>
      </c>
      <c r="B915" s="1" t="s">
        <v>5834</v>
      </c>
      <c r="C915" s="91" t="s">
        <v>9574</v>
      </c>
      <c r="D915" s="89" t="s">
        <v>25902</v>
      </c>
    </row>
    <row r="916" spans="1:4">
      <c r="A916" s="90">
        <v>11869</v>
      </c>
      <c r="B916" s="1" t="s">
        <v>5835</v>
      </c>
      <c r="C916" s="91" t="s">
        <v>9574</v>
      </c>
      <c r="D916" s="89" t="s">
        <v>25903</v>
      </c>
    </row>
    <row r="917" spans="1:4">
      <c r="A917" s="90">
        <v>37104</v>
      </c>
      <c r="B917" s="1" t="s">
        <v>5836</v>
      </c>
      <c r="C917" s="91" t="s">
        <v>9574</v>
      </c>
      <c r="D917" s="89" t="s">
        <v>25904</v>
      </c>
    </row>
    <row r="918" spans="1:4">
      <c r="A918" s="90">
        <v>37105</v>
      </c>
      <c r="B918" s="1" t="s">
        <v>5837</v>
      </c>
      <c r="C918" s="91" t="s">
        <v>9574</v>
      </c>
      <c r="D918" s="89" t="s">
        <v>25905</v>
      </c>
    </row>
    <row r="919" spans="1:4">
      <c r="A919" s="90">
        <v>11638</v>
      </c>
      <c r="B919" s="1" t="s">
        <v>5838</v>
      </c>
      <c r="C919" s="91" t="s">
        <v>9574</v>
      </c>
      <c r="D919" s="89" t="s">
        <v>25906</v>
      </c>
    </row>
    <row r="920" spans="1:4">
      <c r="A920" s="90">
        <v>1030</v>
      </c>
      <c r="B920" s="1" t="s">
        <v>5839</v>
      </c>
      <c r="C920" s="91" t="s">
        <v>9574</v>
      </c>
      <c r="D920" s="89" t="s">
        <v>25907</v>
      </c>
    </row>
    <row r="921" spans="1:4">
      <c r="A921" s="90">
        <v>11694</v>
      </c>
      <c r="B921" s="1" t="s">
        <v>5840</v>
      </c>
      <c r="C921" s="91" t="s">
        <v>9574</v>
      </c>
      <c r="D921" s="89" t="s">
        <v>25908</v>
      </c>
    </row>
    <row r="922" spans="1:4">
      <c r="A922" s="90">
        <v>35277</v>
      </c>
      <c r="B922" s="1" t="s">
        <v>5841</v>
      </c>
      <c r="C922" s="91" t="s">
        <v>9574</v>
      </c>
      <c r="D922" s="89" t="s">
        <v>25909</v>
      </c>
    </row>
    <row r="923" spans="1:4">
      <c r="A923" s="90">
        <v>10521</v>
      </c>
      <c r="B923" s="1" t="s">
        <v>5842</v>
      </c>
      <c r="C923" s="91" t="s">
        <v>9574</v>
      </c>
      <c r="D923" s="89" t="s">
        <v>25910</v>
      </c>
    </row>
    <row r="924" spans="1:4">
      <c r="A924" s="90">
        <v>10885</v>
      </c>
      <c r="B924" s="1" t="s">
        <v>5843</v>
      </c>
      <c r="C924" s="91" t="s">
        <v>9574</v>
      </c>
      <c r="D924" s="89" t="s">
        <v>25911</v>
      </c>
    </row>
    <row r="925" spans="1:4">
      <c r="A925" s="90">
        <v>20962</v>
      </c>
      <c r="B925" s="1" t="s">
        <v>5844</v>
      </c>
      <c r="C925" s="91" t="s">
        <v>9574</v>
      </c>
      <c r="D925" s="89" t="s">
        <v>25912</v>
      </c>
    </row>
    <row r="926" spans="1:4">
      <c r="A926" s="90">
        <v>20963</v>
      </c>
      <c r="B926" s="1" t="s">
        <v>5845</v>
      </c>
      <c r="C926" s="91" t="s">
        <v>9574</v>
      </c>
      <c r="D926" s="89" t="s">
        <v>25913</v>
      </c>
    </row>
    <row r="927" spans="1:4">
      <c r="A927" s="90">
        <v>2555</v>
      </c>
      <c r="B927" s="1" t="s">
        <v>5846</v>
      </c>
      <c r="C927" s="91" t="s">
        <v>9574</v>
      </c>
      <c r="D927" s="89" t="s">
        <v>24111</v>
      </c>
    </row>
    <row r="928" spans="1:4">
      <c r="A928" s="90">
        <v>2556</v>
      </c>
      <c r="B928" s="1" t="s">
        <v>5847</v>
      </c>
      <c r="C928" s="91" t="s">
        <v>9574</v>
      </c>
      <c r="D928" s="89" t="s">
        <v>23907</v>
      </c>
    </row>
    <row r="929" spans="1:4">
      <c r="A929" s="90">
        <v>2557</v>
      </c>
      <c r="B929" s="1" t="s">
        <v>5848</v>
      </c>
      <c r="C929" s="91" t="s">
        <v>9574</v>
      </c>
      <c r="D929" s="89" t="s">
        <v>25715</v>
      </c>
    </row>
    <row r="930" spans="1:4">
      <c r="A930" s="90">
        <v>39810</v>
      </c>
      <c r="B930" s="1" t="s">
        <v>5849</v>
      </c>
      <c r="C930" s="91" t="s">
        <v>9574</v>
      </c>
      <c r="D930" s="89" t="s">
        <v>24595</v>
      </c>
    </row>
    <row r="931" spans="1:4">
      <c r="A931" s="90">
        <v>39811</v>
      </c>
      <c r="B931" s="1" t="s">
        <v>5850</v>
      </c>
      <c r="C931" s="91" t="s">
        <v>9574</v>
      </c>
      <c r="D931" s="89" t="s">
        <v>25690</v>
      </c>
    </row>
    <row r="932" spans="1:4">
      <c r="A932" s="90">
        <v>39812</v>
      </c>
      <c r="B932" s="1" t="s">
        <v>5851</v>
      </c>
      <c r="C932" s="91" t="s">
        <v>9574</v>
      </c>
      <c r="D932" s="89" t="s">
        <v>25914</v>
      </c>
    </row>
    <row r="933" spans="1:4">
      <c r="A933" s="90">
        <v>20254</v>
      </c>
      <c r="B933" s="1" t="s">
        <v>5852</v>
      </c>
      <c r="C933" s="91" t="s">
        <v>9574</v>
      </c>
      <c r="D933" s="89" t="s">
        <v>25915</v>
      </c>
    </row>
    <row r="934" spans="1:4">
      <c r="A934" s="90">
        <v>39771</v>
      </c>
      <c r="B934" s="1" t="s">
        <v>5853</v>
      </c>
      <c r="C934" s="91" t="s">
        <v>9574</v>
      </c>
      <c r="D934" s="89" t="s">
        <v>24091</v>
      </c>
    </row>
    <row r="935" spans="1:4">
      <c r="A935" s="90">
        <v>20255</v>
      </c>
      <c r="B935" s="1" t="s">
        <v>5854</v>
      </c>
      <c r="C935" s="91" t="s">
        <v>9574</v>
      </c>
      <c r="D935" s="89" t="s">
        <v>25085</v>
      </c>
    </row>
    <row r="936" spans="1:4">
      <c r="A936" s="90">
        <v>39772</v>
      </c>
      <c r="B936" s="1" t="s">
        <v>5855</v>
      </c>
      <c r="C936" s="91" t="s">
        <v>9574</v>
      </c>
      <c r="D936" s="89" t="s">
        <v>24905</v>
      </c>
    </row>
    <row r="937" spans="1:4">
      <c r="A937" s="90">
        <v>20253</v>
      </c>
      <c r="B937" s="1" t="s">
        <v>5856</v>
      </c>
      <c r="C937" s="91" t="s">
        <v>9574</v>
      </c>
      <c r="D937" s="89" t="s">
        <v>25916</v>
      </c>
    </row>
    <row r="938" spans="1:4">
      <c r="A938" s="90">
        <v>39773</v>
      </c>
      <c r="B938" s="1" t="s">
        <v>5857</v>
      </c>
      <c r="C938" s="91" t="s">
        <v>9574</v>
      </c>
      <c r="D938" s="89" t="s">
        <v>25917</v>
      </c>
    </row>
    <row r="939" spans="1:4">
      <c r="A939" s="90">
        <v>39774</v>
      </c>
      <c r="B939" s="1" t="s">
        <v>5858</v>
      </c>
      <c r="C939" s="91" t="s">
        <v>9574</v>
      </c>
      <c r="D939" s="89" t="s">
        <v>25918</v>
      </c>
    </row>
    <row r="940" spans="1:4">
      <c r="A940" s="90">
        <v>39775</v>
      </c>
      <c r="B940" s="1" t="s">
        <v>5859</v>
      </c>
      <c r="C940" s="91" t="s">
        <v>9574</v>
      </c>
      <c r="D940" s="89" t="s">
        <v>25919</v>
      </c>
    </row>
    <row r="941" spans="1:4">
      <c r="A941" s="90">
        <v>39776</v>
      </c>
      <c r="B941" s="1" t="s">
        <v>5860</v>
      </c>
      <c r="C941" s="91" t="s">
        <v>9574</v>
      </c>
      <c r="D941" s="89" t="s">
        <v>25920</v>
      </c>
    </row>
    <row r="942" spans="1:4">
      <c r="A942" s="90">
        <v>39777</v>
      </c>
      <c r="B942" s="1" t="s">
        <v>5861</v>
      </c>
      <c r="C942" s="91" t="s">
        <v>9574</v>
      </c>
      <c r="D942" s="89" t="s">
        <v>25921</v>
      </c>
    </row>
    <row r="943" spans="1:4">
      <c r="A943" s="90">
        <v>11250</v>
      </c>
      <c r="B943" s="1" t="s">
        <v>5862</v>
      </c>
      <c r="C943" s="91" t="s">
        <v>9574</v>
      </c>
      <c r="D943" s="89" t="s">
        <v>24226</v>
      </c>
    </row>
    <row r="944" spans="1:4">
      <c r="A944" s="90">
        <v>39766</v>
      </c>
      <c r="B944" s="1" t="s">
        <v>5863</v>
      </c>
      <c r="C944" s="91" t="s">
        <v>9574</v>
      </c>
      <c r="D944" s="89" t="s">
        <v>24751</v>
      </c>
    </row>
    <row r="945" spans="1:4">
      <c r="A945" s="90">
        <v>11251</v>
      </c>
      <c r="B945" s="1" t="s">
        <v>5864</v>
      </c>
      <c r="C945" s="91" t="s">
        <v>9574</v>
      </c>
      <c r="D945" s="89" t="s">
        <v>25922</v>
      </c>
    </row>
    <row r="946" spans="1:4">
      <c r="A946" s="90">
        <v>39767</v>
      </c>
      <c r="B946" s="1" t="s">
        <v>5865</v>
      </c>
      <c r="C946" s="91" t="s">
        <v>9574</v>
      </c>
      <c r="D946" s="89" t="s">
        <v>25923</v>
      </c>
    </row>
    <row r="947" spans="1:4">
      <c r="A947" s="90">
        <v>11253</v>
      </c>
      <c r="B947" s="1" t="s">
        <v>5866</v>
      </c>
      <c r="C947" s="91" t="s">
        <v>9574</v>
      </c>
      <c r="D947" s="89" t="s">
        <v>25924</v>
      </c>
    </row>
    <row r="948" spans="1:4">
      <c r="A948" s="90">
        <v>11254</v>
      </c>
      <c r="B948" s="1" t="s">
        <v>5867</v>
      </c>
      <c r="C948" s="91" t="s">
        <v>9574</v>
      </c>
      <c r="D948" s="89" t="s">
        <v>25925</v>
      </c>
    </row>
    <row r="949" spans="1:4">
      <c r="A949" s="90">
        <v>11255</v>
      </c>
      <c r="B949" s="1" t="s">
        <v>5868</v>
      </c>
      <c r="C949" s="91" t="s">
        <v>9574</v>
      </c>
      <c r="D949" s="89" t="s">
        <v>25921</v>
      </c>
    </row>
    <row r="950" spans="1:4">
      <c r="A950" s="90">
        <v>11256</v>
      </c>
      <c r="B950" s="1" t="s">
        <v>5869</v>
      </c>
      <c r="C950" s="91" t="s">
        <v>9574</v>
      </c>
      <c r="D950" s="89" t="s">
        <v>25926</v>
      </c>
    </row>
    <row r="951" spans="1:4">
      <c r="A951" s="90">
        <v>14055</v>
      </c>
      <c r="B951" s="1" t="s">
        <v>5870</v>
      </c>
      <c r="C951" s="91" t="s">
        <v>9574</v>
      </c>
      <c r="D951" s="89" t="s">
        <v>25927</v>
      </c>
    </row>
    <row r="952" spans="1:4">
      <c r="A952" s="90">
        <v>39768</v>
      </c>
      <c r="B952" s="1" t="s">
        <v>5871</v>
      </c>
      <c r="C952" s="91" t="s">
        <v>9574</v>
      </c>
      <c r="D952" s="89" t="s">
        <v>25928</v>
      </c>
    </row>
    <row r="953" spans="1:4">
      <c r="A953" s="90">
        <v>11247</v>
      </c>
      <c r="B953" s="1" t="s">
        <v>5872</v>
      </c>
      <c r="C953" s="91" t="s">
        <v>9574</v>
      </c>
      <c r="D953" s="89" t="s">
        <v>25929</v>
      </c>
    </row>
    <row r="954" spans="1:4">
      <c r="A954" s="90">
        <v>39769</v>
      </c>
      <c r="B954" s="1" t="s">
        <v>5873</v>
      </c>
      <c r="C954" s="91" t="s">
        <v>9574</v>
      </c>
      <c r="D954" s="89" t="s">
        <v>25930</v>
      </c>
    </row>
    <row r="955" spans="1:4">
      <c r="A955" s="90">
        <v>11249</v>
      </c>
      <c r="B955" s="1" t="s">
        <v>5874</v>
      </c>
      <c r="C955" s="91" t="s">
        <v>9574</v>
      </c>
      <c r="D955" s="89" t="s">
        <v>25931</v>
      </c>
    </row>
    <row r="956" spans="1:4">
      <c r="A956" s="90">
        <v>39770</v>
      </c>
      <c r="B956" s="1" t="s">
        <v>5875</v>
      </c>
      <c r="C956" s="91" t="s">
        <v>9574</v>
      </c>
      <c r="D956" s="89" t="s">
        <v>25932</v>
      </c>
    </row>
    <row r="957" spans="1:4">
      <c r="A957" s="90">
        <v>10569</v>
      </c>
      <c r="B957" s="1" t="s">
        <v>5876</v>
      </c>
      <c r="C957" s="91" t="s">
        <v>9574</v>
      </c>
      <c r="D957" s="89" t="s">
        <v>24873</v>
      </c>
    </row>
    <row r="958" spans="1:4">
      <c r="A958" s="90">
        <v>1872</v>
      </c>
      <c r="B958" s="1" t="s">
        <v>5877</v>
      </c>
      <c r="C958" s="91" t="s">
        <v>9574</v>
      </c>
      <c r="D958" s="89" t="s">
        <v>24975</v>
      </c>
    </row>
    <row r="959" spans="1:4">
      <c r="A959" s="90">
        <v>1873</v>
      </c>
      <c r="B959" s="1" t="s">
        <v>5878</v>
      </c>
      <c r="C959" s="91" t="s">
        <v>9574</v>
      </c>
      <c r="D959" s="89" t="s">
        <v>25933</v>
      </c>
    </row>
    <row r="960" spans="1:4">
      <c r="A960" s="90">
        <v>39693</v>
      </c>
      <c r="B960" s="1" t="s">
        <v>5879</v>
      </c>
      <c r="C960" s="91" t="s">
        <v>9574</v>
      </c>
      <c r="D960" s="89" t="s">
        <v>25934</v>
      </c>
    </row>
    <row r="961" spans="1:4">
      <c r="A961" s="90">
        <v>39692</v>
      </c>
      <c r="B961" s="1" t="s">
        <v>5880</v>
      </c>
      <c r="C961" s="91" t="s">
        <v>9574</v>
      </c>
      <c r="D961" s="89" t="s">
        <v>25935</v>
      </c>
    </row>
    <row r="962" spans="1:4">
      <c r="A962" s="90">
        <v>39681</v>
      </c>
      <c r="B962" s="1" t="s">
        <v>5881</v>
      </c>
      <c r="C962" s="91" t="s">
        <v>9574</v>
      </c>
      <c r="D962" s="89" t="s">
        <v>25936</v>
      </c>
    </row>
    <row r="963" spans="1:4">
      <c r="A963" s="90">
        <v>39680</v>
      </c>
      <c r="B963" s="1" t="s">
        <v>5882</v>
      </c>
      <c r="C963" s="91" t="s">
        <v>9574</v>
      </c>
      <c r="D963" s="89" t="s">
        <v>24681</v>
      </c>
    </row>
    <row r="964" spans="1:4">
      <c r="A964" s="90">
        <v>39682</v>
      </c>
      <c r="B964" s="1" t="s">
        <v>5883</v>
      </c>
      <c r="C964" s="91" t="s">
        <v>9574</v>
      </c>
      <c r="D964" s="89" t="s">
        <v>24996</v>
      </c>
    </row>
    <row r="965" spans="1:4">
      <c r="A965" s="90">
        <v>39685</v>
      </c>
      <c r="B965" s="1" t="s">
        <v>5884</v>
      </c>
      <c r="C965" s="91" t="s">
        <v>9574</v>
      </c>
      <c r="D965" s="89" t="s">
        <v>25937</v>
      </c>
    </row>
    <row r="966" spans="1:4">
      <c r="A966" s="90">
        <v>39687</v>
      </c>
      <c r="B966" s="1" t="s">
        <v>5885</v>
      </c>
      <c r="C966" s="91" t="s">
        <v>9574</v>
      </c>
      <c r="D966" s="89" t="s">
        <v>25938</v>
      </c>
    </row>
    <row r="967" spans="1:4">
      <c r="A967" s="90">
        <v>3280</v>
      </c>
      <c r="B967" s="1" t="s">
        <v>5886</v>
      </c>
      <c r="C967" s="91" t="s">
        <v>9574</v>
      </c>
      <c r="D967" s="89" t="s">
        <v>25939</v>
      </c>
    </row>
    <row r="968" spans="1:4">
      <c r="A968" s="90">
        <v>11881</v>
      </c>
      <c r="B968" s="1" t="s">
        <v>5887</v>
      </c>
      <c r="C968" s="91" t="s">
        <v>9574</v>
      </c>
      <c r="D968" s="89" t="s">
        <v>25940</v>
      </c>
    </row>
    <row r="969" spans="1:4">
      <c r="A969" s="90">
        <v>34641</v>
      </c>
      <c r="B969" s="1" t="s">
        <v>5888</v>
      </c>
      <c r="C969" s="91" t="s">
        <v>9574</v>
      </c>
      <c r="D969" s="89" t="s">
        <v>25941</v>
      </c>
    </row>
    <row r="970" spans="1:4">
      <c r="A970" s="90">
        <v>34643</v>
      </c>
      <c r="B970" s="1" t="s">
        <v>5889</v>
      </c>
      <c r="C970" s="91" t="s">
        <v>9574</v>
      </c>
      <c r="D970" s="89" t="s">
        <v>24144</v>
      </c>
    </row>
    <row r="971" spans="1:4">
      <c r="A971" s="90">
        <v>3278</v>
      </c>
      <c r="B971" s="1" t="s">
        <v>5890</v>
      </c>
      <c r="C971" s="91" t="s">
        <v>9574</v>
      </c>
      <c r="D971" s="89" t="s">
        <v>25542</v>
      </c>
    </row>
    <row r="972" spans="1:4">
      <c r="A972" s="90">
        <v>3279</v>
      </c>
      <c r="B972" s="1" t="s">
        <v>5891</v>
      </c>
      <c r="C972" s="91" t="s">
        <v>9574</v>
      </c>
      <c r="D972" s="89" t="s">
        <v>25942</v>
      </c>
    </row>
    <row r="973" spans="1:4">
      <c r="A973" s="90">
        <v>1062</v>
      </c>
      <c r="B973" s="1" t="s">
        <v>5892</v>
      </c>
      <c r="C973" s="91" t="s">
        <v>9574</v>
      </c>
      <c r="D973" s="89" t="s">
        <v>25943</v>
      </c>
    </row>
    <row r="974" spans="1:4">
      <c r="A974" s="90">
        <v>39686</v>
      </c>
      <c r="B974" s="1" t="s">
        <v>5893</v>
      </c>
      <c r="C974" s="91" t="s">
        <v>9574</v>
      </c>
      <c r="D974" s="89" t="s">
        <v>25944</v>
      </c>
    </row>
    <row r="975" spans="1:4">
      <c r="A975" s="90">
        <v>39683</v>
      </c>
      <c r="B975" s="1" t="s">
        <v>5894</v>
      </c>
      <c r="C975" s="91" t="s">
        <v>9574</v>
      </c>
      <c r="D975" s="89" t="s">
        <v>25945</v>
      </c>
    </row>
    <row r="976" spans="1:4">
      <c r="A976" s="90">
        <v>1871</v>
      </c>
      <c r="B976" s="1" t="s">
        <v>5895</v>
      </c>
      <c r="C976" s="91" t="s">
        <v>9574</v>
      </c>
      <c r="D976" s="89" t="s">
        <v>23939</v>
      </c>
    </row>
    <row r="977" spans="1:4">
      <c r="A977" s="90">
        <v>12001</v>
      </c>
      <c r="B977" s="1" t="s">
        <v>5896</v>
      </c>
      <c r="C977" s="91" t="s">
        <v>9574</v>
      </c>
      <c r="D977" s="89" t="s">
        <v>24100</v>
      </c>
    </row>
    <row r="978" spans="1:4">
      <c r="A978" s="90">
        <v>11882</v>
      </c>
      <c r="B978" s="1" t="s">
        <v>5897</v>
      </c>
      <c r="C978" s="91" t="s">
        <v>9574</v>
      </c>
      <c r="D978" s="89" t="s">
        <v>25542</v>
      </c>
    </row>
    <row r="979" spans="1:4">
      <c r="A979" s="90">
        <v>39689</v>
      </c>
      <c r="B979" s="1" t="s">
        <v>5898</v>
      </c>
      <c r="C979" s="91" t="s">
        <v>9574</v>
      </c>
      <c r="D979" s="89" t="s">
        <v>25946</v>
      </c>
    </row>
    <row r="980" spans="1:4">
      <c r="A980" s="90">
        <v>39688</v>
      </c>
      <c r="B980" s="1" t="s">
        <v>5899</v>
      </c>
      <c r="C980" s="91" t="s">
        <v>9574</v>
      </c>
      <c r="D980" s="89" t="s">
        <v>25947</v>
      </c>
    </row>
    <row r="981" spans="1:4">
      <c r="A981" s="90">
        <v>1068</v>
      </c>
      <c r="B981" s="1" t="s">
        <v>5900</v>
      </c>
      <c r="C981" s="91" t="s">
        <v>9574</v>
      </c>
      <c r="D981" s="89" t="s">
        <v>25948</v>
      </c>
    </row>
    <row r="982" spans="1:4">
      <c r="A982" s="90">
        <v>39690</v>
      </c>
      <c r="B982" s="1" t="s">
        <v>5901</v>
      </c>
      <c r="C982" s="91" t="s">
        <v>9574</v>
      </c>
      <c r="D982" s="89" t="s">
        <v>25949</v>
      </c>
    </row>
    <row r="983" spans="1:4">
      <c r="A983" s="90">
        <v>39691</v>
      </c>
      <c r="B983" s="1" t="s">
        <v>5902</v>
      </c>
      <c r="C983" s="91" t="s">
        <v>9574</v>
      </c>
      <c r="D983" s="89" t="s">
        <v>25950</v>
      </c>
    </row>
    <row r="984" spans="1:4">
      <c r="A984" s="90">
        <v>39808</v>
      </c>
      <c r="B984" s="1" t="s">
        <v>5903</v>
      </c>
      <c r="C984" s="91" t="s">
        <v>9574</v>
      </c>
      <c r="D984" s="89" t="s">
        <v>25951</v>
      </c>
    </row>
    <row r="985" spans="1:4">
      <c r="A985" s="90">
        <v>39809</v>
      </c>
      <c r="B985" s="1" t="s">
        <v>5904</v>
      </c>
      <c r="C985" s="91" t="s">
        <v>9574</v>
      </c>
      <c r="D985" s="89" t="s">
        <v>25952</v>
      </c>
    </row>
    <row r="986" spans="1:4">
      <c r="A986" s="90">
        <v>11713</v>
      </c>
      <c r="B986" s="1" t="s">
        <v>5905</v>
      </c>
      <c r="C986" s="91" t="s">
        <v>9574</v>
      </c>
      <c r="D986" s="89" t="s">
        <v>25953</v>
      </c>
    </row>
    <row r="987" spans="1:4">
      <c r="A987" s="90">
        <v>11716</v>
      </c>
      <c r="B987" s="1" t="s">
        <v>5906</v>
      </c>
      <c r="C987" s="91" t="s">
        <v>9574</v>
      </c>
      <c r="D987" s="89" t="s">
        <v>25789</v>
      </c>
    </row>
    <row r="988" spans="1:4">
      <c r="A988" s="90">
        <v>5103</v>
      </c>
      <c r="B988" s="1" t="s">
        <v>5907</v>
      </c>
      <c r="C988" s="91" t="s">
        <v>9574</v>
      </c>
      <c r="D988" s="89" t="s">
        <v>25915</v>
      </c>
    </row>
    <row r="989" spans="1:4">
      <c r="A989" s="90">
        <v>11712</v>
      </c>
      <c r="B989" s="1" t="s">
        <v>5908</v>
      </c>
      <c r="C989" s="91" t="s">
        <v>9574</v>
      </c>
      <c r="D989" s="89" t="s">
        <v>24208</v>
      </c>
    </row>
    <row r="990" spans="1:4">
      <c r="A990" s="90">
        <v>11717</v>
      </c>
      <c r="B990" s="1" t="s">
        <v>5909</v>
      </c>
      <c r="C990" s="91" t="s">
        <v>9574</v>
      </c>
      <c r="D990" s="89" t="s">
        <v>25954</v>
      </c>
    </row>
    <row r="991" spans="1:4">
      <c r="A991" s="90">
        <v>11714</v>
      </c>
      <c r="B991" s="1" t="s">
        <v>5910</v>
      </c>
      <c r="C991" s="91" t="s">
        <v>9574</v>
      </c>
      <c r="D991" s="89" t="s">
        <v>25955</v>
      </c>
    </row>
    <row r="992" spans="1:4">
      <c r="A992" s="90">
        <v>11715</v>
      </c>
      <c r="B992" s="1" t="s">
        <v>5911</v>
      </c>
      <c r="C992" s="91" t="s">
        <v>9574</v>
      </c>
      <c r="D992" s="89" t="s">
        <v>25013</v>
      </c>
    </row>
    <row r="993" spans="1:4">
      <c r="A993" s="90">
        <v>11880</v>
      </c>
      <c r="B993" s="1" t="s">
        <v>5912</v>
      </c>
      <c r="C993" s="91" t="s">
        <v>9574</v>
      </c>
      <c r="D993" s="89" t="s">
        <v>25956</v>
      </c>
    </row>
    <row r="994" spans="1:4">
      <c r="A994" s="90">
        <v>1106</v>
      </c>
      <c r="B994" s="1" t="s">
        <v>5913</v>
      </c>
      <c r="C994" s="91" t="s">
        <v>9578</v>
      </c>
      <c r="D994" s="89" t="s">
        <v>24000</v>
      </c>
    </row>
    <row r="995" spans="1:4">
      <c r="A995" s="90">
        <v>11161</v>
      </c>
      <c r="B995" s="1" t="s">
        <v>5914</v>
      </c>
      <c r="C995" s="91" t="s">
        <v>9578</v>
      </c>
      <c r="D995" s="89" t="s">
        <v>24074</v>
      </c>
    </row>
    <row r="996" spans="1:4">
      <c r="A996" s="90">
        <v>1107</v>
      </c>
      <c r="B996" s="1" t="s">
        <v>5915</v>
      </c>
      <c r="C996" s="91" t="s">
        <v>9578</v>
      </c>
      <c r="D996" s="89" t="s">
        <v>24929</v>
      </c>
    </row>
    <row r="997" spans="1:4">
      <c r="A997" s="90">
        <v>4758</v>
      </c>
      <c r="B997" s="1" t="s">
        <v>5916</v>
      </c>
      <c r="C997" s="91" t="s">
        <v>9573</v>
      </c>
      <c r="D997" s="89" t="s">
        <v>24904</v>
      </c>
    </row>
    <row r="998" spans="1:4">
      <c r="A998" s="90">
        <v>41080</v>
      </c>
      <c r="B998" s="1" t="s">
        <v>5917</v>
      </c>
      <c r="C998" s="91" t="s">
        <v>9582</v>
      </c>
      <c r="D998" s="89" t="s">
        <v>25957</v>
      </c>
    </row>
    <row r="999" spans="1:4">
      <c r="A999" s="90">
        <v>25963</v>
      </c>
      <c r="B999" s="1" t="s">
        <v>5918</v>
      </c>
      <c r="C999" s="91" t="s">
        <v>9578</v>
      </c>
      <c r="D999" s="89" t="s">
        <v>24234</v>
      </c>
    </row>
    <row r="1000" spans="1:4">
      <c r="A1000" s="90">
        <v>4759</v>
      </c>
      <c r="B1000" s="1" t="s">
        <v>5919</v>
      </c>
      <c r="C1000" s="91" t="s">
        <v>9573</v>
      </c>
      <c r="D1000" s="89" t="s">
        <v>25958</v>
      </c>
    </row>
    <row r="1001" spans="1:4">
      <c r="A1001" s="90">
        <v>41068</v>
      </c>
      <c r="B1001" s="1" t="s">
        <v>5920</v>
      </c>
      <c r="C1001" s="91" t="s">
        <v>9582</v>
      </c>
      <c r="D1001" s="89" t="s">
        <v>25959</v>
      </c>
    </row>
    <row r="1002" spans="1:4">
      <c r="A1002" s="90">
        <v>1108</v>
      </c>
      <c r="B1002" s="1" t="s">
        <v>5921</v>
      </c>
      <c r="C1002" s="91" t="s">
        <v>9577</v>
      </c>
      <c r="D1002" s="89" t="s">
        <v>24804</v>
      </c>
    </row>
    <row r="1003" spans="1:4">
      <c r="A1003" s="90">
        <v>1117</v>
      </c>
      <c r="B1003" s="1" t="s">
        <v>5922</v>
      </c>
      <c r="C1003" s="91" t="s">
        <v>9577</v>
      </c>
      <c r="D1003" s="89" t="s">
        <v>24301</v>
      </c>
    </row>
    <row r="1004" spans="1:4">
      <c r="A1004" s="90">
        <v>1118</v>
      </c>
      <c r="B1004" s="1" t="s">
        <v>5923</v>
      </c>
      <c r="C1004" s="91" t="s">
        <v>9577</v>
      </c>
      <c r="D1004" s="89" t="s">
        <v>24851</v>
      </c>
    </row>
    <row r="1005" spans="1:4">
      <c r="A1005" s="90">
        <v>1110</v>
      </c>
      <c r="B1005" s="1" t="s">
        <v>5924</v>
      </c>
      <c r="C1005" s="91" t="s">
        <v>9577</v>
      </c>
      <c r="D1005" s="89" t="s">
        <v>24851</v>
      </c>
    </row>
    <row r="1006" spans="1:4">
      <c r="A1006" s="90">
        <v>12618</v>
      </c>
      <c r="B1006" s="1" t="s">
        <v>5925</v>
      </c>
      <c r="C1006" s="91" t="s">
        <v>9574</v>
      </c>
      <c r="D1006" s="89" t="s">
        <v>25960</v>
      </c>
    </row>
    <row r="1007" spans="1:4">
      <c r="A1007" s="90">
        <v>40871</v>
      </c>
      <c r="B1007" s="1" t="s">
        <v>5926</v>
      </c>
      <c r="C1007" s="91" t="s">
        <v>9577</v>
      </c>
      <c r="D1007" s="89" t="s">
        <v>25961</v>
      </c>
    </row>
    <row r="1008" spans="1:4">
      <c r="A1008" s="90">
        <v>40869</v>
      </c>
      <c r="B1008" s="1" t="s">
        <v>5927</v>
      </c>
      <c r="C1008" s="91" t="s">
        <v>9577</v>
      </c>
      <c r="D1008" s="89" t="s">
        <v>24753</v>
      </c>
    </row>
    <row r="1009" spans="1:4">
      <c r="A1009" s="90">
        <v>40870</v>
      </c>
      <c r="B1009" s="1" t="s">
        <v>5928</v>
      </c>
      <c r="C1009" s="91" t="s">
        <v>9577</v>
      </c>
      <c r="D1009" s="89" t="s">
        <v>25962</v>
      </c>
    </row>
    <row r="1010" spans="1:4">
      <c r="A1010" s="90">
        <v>1109</v>
      </c>
      <c r="B1010" s="1" t="s">
        <v>5929</v>
      </c>
      <c r="C1010" s="91" t="s">
        <v>9577</v>
      </c>
      <c r="D1010" s="89" t="s">
        <v>25963</v>
      </c>
    </row>
    <row r="1011" spans="1:4">
      <c r="A1011" s="90">
        <v>1119</v>
      </c>
      <c r="B1011" s="1" t="s">
        <v>5930</v>
      </c>
      <c r="C1011" s="91" t="s">
        <v>9577</v>
      </c>
      <c r="D1011" s="89" t="s">
        <v>25043</v>
      </c>
    </row>
    <row r="1012" spans="1:4">
      <c r="A1012" s="90">
        <v>13115</v>
      </c>
      <c r="B1012" s="1" t="s">
        <v>5931</v>
      </c>
      <c r="C1012" s="91" t="s">
        <v>9577</v>
      </c>
      <c r="D1012" s="89" t="s">
        <v>24551</v>
      </c>
    </row>
    <row r="1013" spans="1:4">
      <c r="A1013" s="90">
        <v>10541</v>
      </c>
      <c r="B1013" s="1" t="s">
        <v>203</v>
      </c>
      <c r="C1013" s="91" t="s">
        <v>9577</v>
      </c>
      <c r="D1013" s="89" t="s">
        <v>25964</v>
      </c>
    </row>
    <row r="1014" spans="1:4">
      <c r="A1014" s="90">
        <v>10543</v>
      </c>
      <c r="B1014" s="1" t="s">
        <v>5932</v>
      </c>
      <c r="C1014" s="91" t="s">
        <v>9577</v>
      </c>
      <c r="D1014" s="89" t="s">
        <v>24275</v>
      </c>
    </row>
    <row r="1015" spans="1:4">
      <c r="A1015" s="90">
        <v>10544</v>
      </c>
      <c r="B1015" s="1" t="s">
        <v>5933</v>
      </c>
      <c r="C1015" s="91" t="s">
        <v>9577</v>
      </c>
      <c r="D1015" s="89" t="s">
        <v>24741</v>
      </c>
    </row>
    <row r="1016" spans="1:4">
      <c r="A1016" s="90">
        <v>10545</v>
      </c>
      <c r="B1016" s="1" t="s">
        <v>5934</v>
      </c>
      <c r="C1016" s="91" t="s">
        <v>9577</v>
      </c>
      <c r="D1016" s="89" t="s">
        <v>25965</v>
      </c>
    </row>
    <row r="1017" spans="1:4">
      <c r="A1017" s="90">
        <v>10542</v>
      </c>
      <c r="B1017" s="1" t="s">
        <v>5935</v>
      </c>
      <c r="C1017" s="91" t="s">
        <v>9577</v>
      </c>
      <c r="D1017" s="89" t="s">
        <v>25966</v>
      </c>
    </row>
    <row r="1018" spans="1:4">
      <c r="A1018" s="90">
        <v>38365</v>
      </c>
      <c r="B1018" s="1" t="s">
        <v>5936</v>
      </c>
      <c r="C1018" s="91" t="s">
        <v>9576</v>
      </c>
      <c r="D1018" s="89" t="s">
        <v>23990</v>
      </c>
    </row>
    <row r="1019" spans="1:4">
      <c r="A1019" s="90">
        <v>37745</v>
      </c>
      <c r="B1019" s="1" t="s">
        <v>5937</v>
      </c>
      <c r="C1019" s="91" t="s">
        <v>9574</v>
      </c>
      <c r="D1019" s="89" t="s">
        <v>25967</v>
      </c>
    </row>
    <row r="1020" spans="1:4">
      <c r="A1020" s="90">
        <v>37754</v>
      </c>
      <c r="B1020" s="1" t="s">
        <v>5938</v>
      </c>
      <c r="C1020" s="91" t="s">
        <v>9574</v>
      </c>
      <c r="D1020" s="89" t="s">
        <v>25968</v>
      </c>
    </row>
    <row r="1021" spans="1:4">
      <c r="A1021" s="90">
        <v>37748</v>
      </c>
      <c r="B1021" s="1" t="s">
        <v>5939</v>
      </c>
      <c r="C1021" s="91" t="s">
        <v>9574</v>
      </c>
      <c r="D1021" s="89" t="s">
        <v>25969</v>
      </c>
    </row>
    <row r="1022" spans="1:4">
      <c r="A1022" s="90">
        <v>37761</v>
      </c>
      <c r="B1022" s="1" t="s">
        <v>5940</v>
      </c>
      <c r="C1022" s="91" t="s">
        <v>9574</v>
      </c>
      <c r="D1022" s="89" t="s">
        <v>25970</v>
      </c>
    </row>
    <row r="1023" spans="1:4">
      <c r="A1023" s="90">
        <v>37757</v>
      </c>
      <c r="B1023" s="1" t="s">
        <v>5941</v>
      </c>
      <c r="C1023" s="91" t="s">
        <v>9574</v>
      </c>
      <c r="D1023" s="89" t="s">
        <v>25971</v>
      </c>
    </row>
    <row r="1024" spans="1:4">
      <c r="A1024" s="90">
        <v>37759</v>
      </c>
      <c r="B1024" s="1" t="s">
        <v>5942</v>
      </c>
      <c r="C1024" s="91" t="s">
        <v>9574</v>
      </c>
      <c r="D1024" s="89" t="s">
        <v>25972</v>
      </c>
    </row>
    <row r="1025" spans="1:4">
      <c r="A1025" s="90">
        <v>37766</v>
      </c>
      <c r="B1025" s="1" t="s">
        <v>5943</v>
      </c>
      <c r="C1025" s="91" t="s">
        <v>9574</v>
      </c>
      <c r="D1025" s="89" t="s">
        <v>25973</v>
      </c>
    </row>
    <row r="1026" spans="1:4">
      <c r="A1026" s="90">
        <v>37752</v>
      </c>
      <c r="B1026" s="1" t="s">
        <v>5944</v>
      </c>
      <c r="C1026" s="91" t="s">
        <v>9574</v>
      </c>
      <c r="D1026" s="89" t="s">
        <v>25974</v>
      </c>
    </row>
    <row r="1027" spans="1:4">
      <c r="A1027" s="90">
        <v>37760</v>
      </c>
      <c r="B1027" s="1" t="s">
        <v>5945</v>
      </c>
      <c r="C1027" s="91" t="s">
        <v>9574</v>
      </c>
      <c r="D1027" s="89" t="s">
        <v>25975</v>
      </c>
    </row>
    <row r="1028" spans="1:4">
      <c r="A1028" s="90">
        <v>37765</v>
      </c>
      <c r="B1028" s="1" t="s">
        <v>5946</v>
      </c>
      <c r="C1028" s="91" t="s">
        <v>9574</v>
      </c>
      <c r="D1028" s="89" t="s">
        <v>25976</v>
      </c>
    </row>
    <row r="1029" spans="1:4">
      <c r="A1029" s="90">
        <v>37746</v>
      </c>
      <c r="B1029" s="1" t="s">
        <v>5947</v>
      </c>
      <c r="C1029" s="91" t="s">
        <v>9574</v>
      </c>
      <c r="D1029" s="89" t="s">
        <v>25977</v>
      </c>
    </row>
    <row r="1030" spans="1:4">
      <c r="A1030" s="90">
        <v>37750</v>
      </c>
      <c r="B1030" s="1" t="s">
        <v>5948</v>
      </c>
      <c r="C1030" s="91" t="s">
        <v>9574</v>
      </c>
      <c r="D1030" s="89" t="s">
        <v>25978</v>
      </c>
    </row>
    <row r="1031" spans="1:4">
      <c r="A1031" s="90">
        <v>37753</v>
      </c>
      <c r="B1031" s="1" t="s">
        <v>5949</v>
      </c>
      <c r="C1031" s="91" t="s">
        <v>9574</v>
      </c>
      <c r="D1031" s="89" t="s">
        <v>25979</v>
      </c>
    </row>
    <row r="1032" spans="1:4">
      <c r="A1032" s="90">
        <v>37756</v>
      </c>
      <c r="B1032" s="1" t="s">
        <v>5950</v>
      </c>
      <c r="C1032" s="91" t="s">
        <v>9574</v>
      </c>
      <c r="D1032" s="89" t="s">
        <v>25970</v>
      </c>
    </row>
    <row r="1033" spans="1:4">
      <c r="A1033" s="90">
        <v>37755</v>
      </c>
      <c r="B1033" s="1" t="s">
        <v>5951</v>
      </c>
      <c r="C1033" s="91" t="s">
        <v>9574</v>
      </c>
      <c r="D1033" s="89" t="s">
        <v>25980</v>
      </c>
    </row>
    <row r="1034" spans="1:4">
      <c r="A1034" s="90">
        <v>37758</v>
      </c>
      <c r="B1034" s="1" t="s">
        <v>5952</v>
      </c>
      <c r="C1034" s="91" t="s">
        <v>9574</v>
      </c>
      <c r="D1034" s="89" t="s">
        <v>25981</v>
      </c>
    </row>
    <row r="1035" spans="1:4">
      <c r="A1035" s="90">
        <v>37747</v>
      </c>
      <c r="B1035" s="1" t="s">
        <v>5953</v>
      </c>
      <c r="C1035" s="91" t="s">
        <v>9574</v>
      </c>
      <c r="D1035" s="89" t="s">
        <v>25982</v>
      </c>
    </row>
    <row r="1036" spans="1:4">
      <c r="A1036" s="90">
        <v>37767</v>
      </c>
      <c r="B1036" s="1" t="s">
        <v>5954</v>
      </c>
      <c r="C1036" s="91" t="s">
        <v>9574</v>
      </c>
      <c r="D1036" s="89" t="s">
        <v>25983</v>
      </c>
    </row>
    <row r="1037" spans="1:4">
      <c r="A1037" s="90">
        <v>37751</v>
      </c>
      <c r="B1037" s="1" t="s">
        <v>5955</v>
      </c>
      <c r="C1037" s="91" t="s">
        <v>9574</v>
      </c>
      <c r="D1037" s="89" t="s">
        <v>25983</v>
      </c>
    </row>
    <row r="1038" spans="1:4">
      <c r="A1038" s="90">
        <v>37749</v>
      </c>
      <c r="B1038" s="1" t="s">
        <v>5956</v>
      </c>
      <c r="C1038" s="91" t="s">
        <v>9574</v>
      </c>
      <c r="D1038" s="89" t="s">
        <v>25984</v>
      </c>
    </row>
    <row r="1039" spans="1:4">
      <c r="A1039" s="90">
        <v>13617</v>
      </c>
      <c r="B1039" s="1" t="s">
        <v>5957</v>
      </c>
      <c r="C1039" s="91" t="s">
        <v>9574</v>
      </c>
      <c r="D1039" s="89" t="s">
        <v>25985</v>
      </c>
    </row>
    <row r="1040" spans="1:4">
      <c r="A1040" s="90">
        <v>1159</v>
      </c>
      <c r="B1040" s="1" t="s">
        <v>5958</v>
      </c>
      <c r="C1040" s="91" t="s">
        <v>9574</v>
      </c>
      <c r="D1040" s="89" t="s">
        <v>25986</v>
      </c>
    </row>
    <row r="1041" spans="1:4">
      <c r="A1041" s="90">
        <v>12114</v>
      </c>
      <c r="B1041" s="1" t="s">
        <v>5959</v>
      </c>
      <c r="C1041" s="91" t="s">
        <v>9574</v>
      </c>
      <c r="D1041" s="89" t="s">
        <v>25987</v>
      </c>
    </row>
    <row r="1042" spans="1:4">
      <c r="A1042" s="90">
        <v>38106</v>
      </c>
      <c r="B1042" s="1" t="s">
        <v>5960</v>
      </c>
      <c r="C1042" s="91" t="s">
        <v>9574</v>
      </c>
      <c r="D1042" s="89" t="s">
        <v>25988</v>
      </c>
    </row>
    <row r="1043" spans="1:4">
      <c r="A1043" s="90">
        <v>38085</v>
      </c>
      <c r="B1043" s="1" t="s">
        <v>5961</v>
      </c>
      <c r="C1043" s="91" t="s">
        <v>9574</v>
      </c>
      <c r="D1043" s="89" t="s">
        <v>24268</v>
      </c>
    </row>
    <row r="1044" spans="1:4">
      <c r="A1044" s="90">
        <v>38599</v>
      </c>
      <c r="B1044" s="1" t="s">
        <v>5962</v>
      </c>
      <c r="C1044" s="91" t="s">
        <v>9574</v>
      </c>
      <c r="D1044" s="89" t="s">
        <v>24127</v>
      </c>
    </row>
    <row r="1045" spans="1:4">
      <c r="A1045" s="90">
        <v>38596</v>
      </c>
      <c r="B1045" s="1" t="s">
        <v>5963</v>
      </c>
      <c r="C1045" s="91" t="s">
        <v>9574</v>
      </c>
      <c r="D1045" s="89" t="s">
        <v>24049</v>
      </c>
    </row>
    <row r="1046" spans="1:4">
      <c r="A1046" s="90">
        <v>38600</v>
      </c>
      <c r="B1046" s="1" t="s">
        <v>5964</v>
      </c>
      <c r="C1046" s="91" t="s">
        <v>9574</v>
      </c>
      <c r="D1046" s="89" t="s">
        <v>24131</v>
      </c>
    </row>
    <row r="1047" spans="1:4">
      <c r="A1047" s="90">
        <v>38597</v>
      </c>
      <c r="B1047" s="1" t="s">
        <v>5965</v>
      </c>
      <c r="C1047" s="91" t="s">
        <v>9574</v>
      </c>
      <c r="D1047" s="89" t="s">
        <v>25124</v>
      </c>
    </row>
    <row r="1048" spans="1:4">
      <c r="A1048" s="90">
        <v>659</v>
      </c>
      <c r="B1048" s="1" t="s">
        <v>25168</v>
      </c>
      <c r="C1048" s="91" t="s">
        <v>9574</v>
      </c>
      <c r="D1048" s="89" t="s">
        <v>24110</v>
      </c>
    </row>
    <row r="1049" spans="1:4">
      <c r="A1049" s="90">
        <v>660</v>
      </c>
      <c r="B1049" s="1" t="s">
        <v>25169</v>
      </c>
      <c r="C1049" s="91" t="s">
        <v>9574</v>
      </c>
      <c r="D1049" s="89" t="s">
        <v>25989</v>
      </c>
    </row>
    <row r="1050" spans="1:4">
      <c r="A1050" s="90">
        <v>658</v>
      </c>
      <c r="B1050" s="1" t="s">
        <v>25170</v>
      </c>
      <c r="C1050" s="91" t="s">
        <v>9574</v>
      </c>
      <c r="D1050" s="89" t="s">
        <v>24192</v>
      </c>
    </row>
    <row r="1051" spans="1:4">
      <c r="A1051" s="90">
        <v>38548</v>
      </c>
      <c r="B1051" s="1" t="s">
        <v>5966</v>
      </c>
      <c r="C1051" s="91" t="s">
        <v>9574</v>
      </c>
      <c r="D1051" s="89" t="s">
        <v>24089</v>
      </c>
    </row>
    <row r="1052" spans="1:4">
      <c r="A1052" s="90">
        <v>34647</v>
      </c>
      <c r="B1052" s="1" t="s">
        <v>5967</v>
      </c>
      <c r="C1052" s="91" t="s">
        <v>9574</v>
      </c>
      <c r="D1052" s="89" t="s">
        <v>25723</v>
      </c>
    </row>
    <row r="1053" spans="1:4">
      <c r="A1053" s="90">
        <v>34649</v>
      </c>
      <c r="B1053" s="1" t="s">
        <v>5968</v>
      </c>
      <c r="C1053" s="91" t="s">
        <v>9574</v>
      </c>
      <c r="D1053" s="89" t="s">
        <v>24934</v>
      </c>
    </row>
    <row r="1054" spans="1:4">
      <c r="A1054" s="90">
        <v>34652</v>
      </c>
      <c r="B1054" s="1" t="s">
        <v>5969</v>
      </c>
      <c r="C1054" s="91" t="s">
        <v>9574</v>
      </c>
      <c r="D1054" s="89" t="s">
        <v>23943</v>
      </c>
    </row>
    <row r="1055" spans="1:4">
      <c r="A1055" s="90">
        <v>34655</v>
      </c>
      <c r="B1055" s="1" t="s">
        <v>5970</v>
      </c>
      <c r="C1055" s="91" t="s">
        <v>9574</v>
      </c>
      <c r="D1055" s="89" t="s">
        <v>24415</v>
      </c>
    </row>
    <row r="1056" spans="1:4">
      <c r="A1056" s="90">
        <v>40607</v>
      </c>
      <c r="B1056" s="1" t="s">
        <v>5971</v>
      </c>
      <c r="C1056" s="91" t="s">
        <v>9574</v>
      </c>
      <c r="D1056" s="89" t="s">
        <v>23852</v>
      </c>
    </row>
    <row r="1057" spans="1:4">
      <c r="A1057" s="90">
        <v>585</v>
      </c>
      <c r="B1057" s="1" t="s">
        <v>5972</v>
      </c>
      <c r="C1057" s="91" t="s">
        <v>9578</v>
      </c>
      <c r="D1057" s="89" t="s">
        <v>25990</v>
      </c>
    </row>
    <row r="1058" spans="1:4">
      <c r="A1058" s="90">
        <v>4777</v>
      </c>
      <c r="B1058" s="1" t="s">
        <v>5973</v>
      </c>
      <c r="C1058" s="91" t="s">
        <v>9578</v>
      </c>
      <c r="D1058" s="89" t="s">
        <v>23876</v>
      </c>
    </row>
    <row r="1059" spans="1:4">
      <c r="A1059" s="90">
        <v>587</v>
      </c>
      <c r="B1059" s="1" t="s">
        <v>5974</v>
      </c>
      <c r="C1059" s="91" t="s">
        <v>9578</v>
      </c>
      <c r="D1059" s="89" t="s">
        <v>24524</v>
      </c>
    </row>
    <row r="1060" spans="1:4">
      <c r="A1060" s="90">
        <v>590</v>
      </c>
      <c r="B1060" s="1" t="s">
        <v>5975</v>
      </c>
      <c r="C1060" s="91" t="s">
        <v>9578</v>
      </c>
      <c r="D1060" s="89" t="s">
        <v>24856</v>
      </c>
    </row>
    <row r="1061" spans="1:4">
      <c r="A1061" s="90">
        <v>592</v>
      </c>
      <c r="B1061" s="1" t="s">
        <v>5976</v>
      </c>
      <c r="C1061" s="91" t="s">
        <v>9578</v>
      </c>
      <c r="D1061" s="89" t="s">
        <v>24524</v>
      </c>
    </row>
    <row r="1062" spans="1:4">
      <c r="A1062" s="90">
        <v>586</v>
      </c>
      <c r="B1062" s="1" t="s">
        <v>5977</v>
      </c>
      <c r="C1062" s="91" t="s">
        <v>9577</v>
      </c>
      <c r="D1062" s="89" t="s">
        <v>25118</v>
      </c>
    </row>
    <row r="1063" spans="1:4">
      <c r="A1063" s="90">
        <v>591</v>
      </c>
      <c r="B1063" s="1" t="s">
        <v>5978</v>
      </c>
      <c r="C1063" s="91" t="s">
        <v>9578</v>
      </c>
      <c r="D1063" s="89" t="s">
        <v>25990</v>
      </c>
    </row>
    <row r="1064" spans="1:4">
      <c r="A1064" s="90">
        <v>588</v>
      </c>
      <c r="B1064" s="1" t="s">
        <v>5979</v>
      </c>
      <c r="C1064" s="91" t="s">
        <v>9577</v>
      </c>
      <c r="D1064" s="89" t="s">
        <v>25991</v>
      </c>
    </row>
    <row r="1065" spans="1:4">
      <c r="A1065" s="90">
        <v>589</v>
      </c>
      <c r="B1065" s="1" t="s">
        <v>5980</v>
      </c>
      <c r="C1065" s="91" t="s">
        <v>9577</v>
      </c>
      <c r="D1065" s="89" t="s">
        <v>25992</v>
      </c>
    </row>
    <row r="1066" spans="1:4">
      <c r="A1066" s="90">
        <v>584</v>
      </c>
      <c r="B1066" s="1" t="s">
        <v>5981</v>
      </c>
      <c r="C1066" s="91" t="s">
        <v>9577</v>
      </c>
      <c r="D1066" s="89" t="s">
        <v>25993</v>
      </c>
    </row>
    <row r="1067" spans="1:4">
      <c r="A1067" s="90">
        <v>4912</v>
      </c>
      <c r="B1067" s="1" t="s">
        <v>5982</v>
      </c>
      <c r="C1067" s="91" t="s">
        <v>9578</v>
      </c>
      <c r="D1067" s="89" t="s">
        <v>25026</v>
      </c>
    </row>
    <row r="1068" spans="1:4">
      <c r="A1068" s="90">
        <v>574</v>
      </c>
      <c r="B1068" s="1" t="s">
        <v>5983</v>
      </c>
      <c r="C1068" s="91" t="s">
        <v>9577</v>
      </c>
      <c r="D1068" s="89" t="s">
        <v>25021</v>
      </c>
    </row>
    <row r="1069" spans="1:4">
      <c r="A1069" s="90">
        <v>567</v>
      </c>
      <c r="B1069" s="1" t="s">
        <v>5984</v>
      </c>
      <c r="C1069" s="91" t="s">
        <v>9577</v>
      </c>
      <c r="D1069" s="89" t="s">
        <v>25020</v>
      </c>
    </row>
    <row r="1070" spans="1:4">
      <c r="A1070" s="90">
        <v>568</v>
      </c>
      <c r="B1070" s="1" t="s">
        <v>5985</v>
      </c>
      <c r="C1070" s="91" t="s">
        <v>9577</v>
      </c>
      <c r="D1070" s="89" t="s">
        <v>25994</v>
      </c>
    </row>
    <row r="1071" spans="1:4">
      <c r="A1071" s="90">
        <v>569</v>
      </c>
      <c r="B1071" s="1" t="s">
        <v>5986</v>
      </c>
      <c r="C1071" s="91" t="s">
        <v>9578</v>
      </c>
      <c r="D1071" s="89" t="s">
        <v>24426</v>
      </c>
    </row>
    <row r="1072" spans="1:4">
      <c r="A1072" s="90">
        <v>1165</v>
      </c>
      <c r="B1072" s="1" t="s">
        <v>5987</v>
      </c>
      <c r="C1072" s="91" t="s">
        <v>9574</v>
      </c>
      <c r="D1072" s="89" t="s">
        <v>25995</v>
      </c>
    </row>
    <row r="1073" spans="1:4">
      <c r="A1073" s="90">
        <v>1164</v>
      </c>
      <c r="B1073" s="1" t="s">
        <v>5988</v>
      </c>
      <c r="C1073" s="91" t="s">
        <v>9574</v>
      </c>
      <c r="D1073" s="89" t="s">
        <v>24637</v>
      </c>
    </row>
    <row r="1074" spans="1:4">
      <c r="A1074" s="90">
        <v>1162</v>
      </c>
      <c r="B1074" s="1" t="s">
        <v>5989</v>
      </c>
      <c r="C1074" s="91" t="s">
        <v>9574</v>
      </c>
      <c r="D1074" s="89" t="s">
        <v>24080</v>
      </c>
    </row>
    <row r="1075" spans="1:4">
      <c r="A1075" s="90">
        <v>12395</v>
      </c>
      <c r="B1075" s="1" t="s">
        <v>5990</v>
      </c>
      <c r="C1075" s="91" t="s">
        <v>9574</v>
      </c>
      <c r="D1075" s="89" t="s">
        <v>25996</v>
      </c>
    </row>
    <row r="1076" spans="1:4">
      <c r="A1076" s="90">
        <v>1170</v>
      </c>
      <c r="B1076" s="1" t="s">
        <v>5991</v>
      </c>
      <c r="C1076" s="91" t="s">
        <v>9574</v>
      </c>
      <c r="D1076" s="89" t="s">
        <v>24872</v>
      </c>
    </row>
    <row r="1077" spans="1:4">
      <c r="A1077" s="90">
        <v>1169</v>
      </c>
      <c r="B1077" s="1" t="s">
        <v>5992</v>
      </c>
      <c r="C1077" s="91" t="s">
        <v>9574</v>
      </c>
      <c r="D1077" s="89" t="s">
        <v>25036</v>
      </c>
    </row>
    <row r="1078" spans="1:4">
      <c r="A1078" s="90">
        <v>1166</v>
      </c>
      <c r="B1078" s="1" t="s">
        <v>5993</v>
      </c>
      <c r="C1078" s="91" t="s">
        <v>9574</v>
      </c>
      <c r="D1078" s="89" t="s">
        <v>24978</v>
      </c>
    </row>
    <row r="1079" spans="1:4">
      <c r="A1079" s="90">
        <v>1163</v>
      </c>
      <c r="B1079" s="1" t="s">
        <v>5994</v>
      </c>
      <c r="C1079" s="91" t="s">
        <v>9574</v>
      </c>
      <c r="D1079" s="89" t="s">
        <v>23883</v>
      </c>
    </row>
    <row r="1080" spans="1:4">
      <c r="A1080" s="90">
        <v>12396</v>
      </c>
      <c r="B1080" s="1" t="s">
        <v>5995</v>
      </c>
      <c r="C1080" s="91" t="s">
        <v>9574</v>
      </c>
      <c r="D1080" s="89" t="s">
        <v>25996</v>
      </c>
    </row>
    <row r="1081" spans="1:4">
      <c r="A1081" s="90">
        <v>1168</v>
      </c>
      <c r="B1081" s="1" t="s">
        <v>5996</v>
      </c>
      <c r="C1081" s="91" t="s">
        <v>9574</v>
      </c>
      <c r="D1081" s="89" t="s">
        <v>25997</v>
      </c>
    </row>
    <row r="1082" spans="1:4">
      <c r="A1082" s="90">
        <v>1167</v>
      </c>
      <c r="B1082" s="1" t="s">
        <v>5997</v>
      </c>
      <c r="C1082" s="91" t="s">
        <v>9574</v>
      </c>
      <c r="D1082" s="89" t="s">
        <v>25998</v>
      </c>
    </row>
    <row r="1083" spans="1:4">
      <c r="A1083" s="90">
        <v>36331</v>
      </c>
      <c r="B1083" s="1" t="s">
        <v>21861</v>
      </c>
      <c r="C1083" s="91" t="s">
        <v>9574</v>
      </c>
      <c r="D1083" s="89" t="s">
        <v>24074</v>
      </c>
    </row>
    <row r="1084" spans="1:4">
      <c r="A1084" s="90">
        <v>36346</v>
      </c>
      <c r="B1084" s="1" t="s">
        <v>21862</v>
      </c>
      <c r="C1084" s="91" t="s">
        <v>9574</v>
      </c>
      <c r="D1084" s="89" t="s">
        <v>25999</v>
      </c>
    </row>
    <row r="1085" spans="1:4">
      <c r="A1085" s="90">
        <v>1210</v>
      </c>
      <c r="B1085" s="1" t="s">
        <v>5998</v>
      </c>
      <c r="C1085" s="91" t="s">
        <v>9574</v>
      </c>
      <c r="D1085" s="89" t="s">
        <v>24911</v>
      </c>
    </row>
    <row r="1086" spans="1:4">
      <c r="A1086" s="90">
        <v>1203</v>
      </c>
      <c r="B1086" s="1" t="s">
        <v>5999</v>
      </c>
      <c r="C1086" s="91" t="s">
        <v>9574</v>
      </c>
      <c r="D1086" s="89" t="s">
        <v>26000</v>
      </c>
    </row>
    <row r="1087" spans="1:4">
      <c r="A1087" s="90">
        <v>1197</v>
      </c>
      <c r="B1087" s="1" t="s">
        <v>6000</v>
      </c>
      <c r="C1087" s="91" t="s">
        <v>9574</v>
      </c>
      <c r="D1087" s="89" t="s">
        <v>24162</v>
      </c>
    </row>
    <row r="1088" spans="1:4">
      <c r="A1088" s="90">
        <v>1202</v>
      </c>
      <c r="B1088" s="1" t="s">
        <v>6001</v>
      </c>
      <c r="C1088" s="91" t="s">
        <v>9574</v>
      </c>
      <c r="D1088" s="89" t="s">
        <v>24009</v>
      </c>
    </row>
    <row r="1089" spans="1:4">
      <c r="A1089" s="90">
        <v>1188</v>
      </c>
      <c r="B1089" s="1" t="s">
        <v>6002</v>
      </c>
      <c r="C1089" s="91" t="s">
        <v>9574</v>
      </c>
      <c r="D1089" s="89" t="s">
        <v>25603</v>
      </c>
    </row>
    <row r="1090" spans="1:4">
      <c r="A1090" s="90">
        <v>1211</v>
      </c>
      <c r="B1090" s="1" t="s">
        <v>6003</v>
      </c>
      <c r="C1090" s="91" t="s">
        <v>9574</v>
      </c>
      <c r="D1090" s="89" t="s">
        <v>24982</v>
      </c>
    </row>
    <row r="1091" spans="1:4">
      <c r="A1091" s="90">
        <v>1198</v>
      </c>
      <c r="B1091" s="1" t="s">
        <v>6004</v>
      </c>
      <c r="C1091" s="91" t="s">
        <v>9574</v>
      </c>
      <c r="D1091" s="89" t="s">
        <v>23942</v>
      </c>
    </row>
    <row r="1092" spans="1:4">
      <c r="A1092" s="90">
        <v>1199</v>
      </c>
      <c r="B1092" s="1" t="s">
        <v>6005</v>
      </c>
      <c r="C1092" s="91" t="s">
        <v>9574</v>
      </c>
      <c r="D1092" s="89" t="s">
        <v>26001</v>
      </c>
    </row>
    <row r="1093" spans="1:4">
      <c r="A1093" s="90">
        <v>20088</v>
      </c>
      <c r="B1093" s="1" t="s">
        <v>6006</v>
      </c>
      <c r="C1093" s="91" t="s">
        <v>9574</v>
      </c>
      <c r="D1093" s="89" t="s">
        <v>24715</v>
      </c>
    </row>
    <row r="1094" spans="1:4">
      <c r="A1094" s="90">
        <v>20089</v>
      </c>
      <c r="B1094" s="1" t="s">
        <v>6007</v>
      </c>
      <c r="C1094" s="91" t="s">
        <v>9574</v>
      </c>
      <c r="D1094" s="89" t="s">
        <v>26002</v>
      </c>
    </row>
    <row r="1095" spans="1:4">
      <c r="A1095" s="90">
        <v>20087</v>
      </c>
      <c r="B1095" s="1" t="s">
        <v>6008</v>
      </c>
      <c r="C1095" s="91" t="s">
        <v>9574</v>
      </c>
      <c r="D1095" s="89" t="s">
        <v>24408</v>
      </c>
    </row>
    <row r="1096" spans="1:4">
      <c r="A1096" s="90">
        <v>1200</v>
      </c>
      <c r="B1096" s="1" t="s">
        <v>6009</v>
      </c>
      <c r="C1096" s="91" t="s">
        <v>9574</v>
      </c>
      <c r="D1096" s="89" t="s">
        <v>24037</v>
      </c>
    </row>
    <row r="1097" spans="1:4">
      <c r="A1097" s="90">
        <v>12909</v>
      </c>
      <c r="B1097" s="1" t="s">
        <v>6010</v>
      </c>
      <c r="C1097" s="91" t="s">
        <v>9574</v>
      </c>
      <c r="D1097" s="89" t="s">
        <v>24976</v>
      </c>
    </row>
    <row r="1098" spans="1:4">
      <c r="A1098" s="90">
        <v>12910</v>
      </c>
      <c r="B1098" s="1" t="s">
        <v>6011</v>
      </c>
      <c r="C1098" s="91" t="s">
        <v>9574</v>
      </c>
      <c r="D1098" s="89" t="s">
        <v>26003</v>
      </c>
    </row>
    <row r="1099" spans="1:4">
      <c r="A1099" s="90">
        <v>1184</v>
      </c>
      <c r="B1099" s="1" t="s">
        <v>6012</v>
      </c>
      <c r="C1099" s="91" t="s">
        <v>9574</v>
      </c>
      <c r="D1099" s="89" t="s">
        <v>26004</v>
      </c>
    </row>
    <row r="1100" spans="1:4">
      <c r="A1100" s="90">
        <v>1191</v>
      </c>
      <c r="B1100" s="1" t="s">
        <v>6013</v>
      </c>
      <c r="C1100" s="91" t="s">
        <v>9574</v>
      </c>
      <c r="D1100" s="89" t="s">
        <v>24015</v>
      </c>
    </row>
    <row r="1101" spans="1:4">
      <c r="A1101" s="90">
        <v>1185</v>
      </c>
      <c r="B1101" s="1" t="s">
        <v>6014</v>
      </c>
      <c r="C1101" s="91" t="s">
        <v>9574</v>
      </c>
      <c r="D1101" s="89" t="s">
        <v>24124</v>
      </c>
    </row>
    <row r="1102" spans="1:4">
      <c r="A1102" s="90">
        <v>1189</v>
      </c>
      <c r="B1102" s="1" t="s">
        <v>6015</v>
      </c>
      <c r="C1102" s="91" t="s">
        <v>9574</v>
      </c>
      <c r="D1102" s="89" t="s">
        <v>24883</v>
      </c>
    </row>
    <row r="1103" spans="1:4">
      <c r="A1103" s="90">
        <v>1193</v>
      </c>
      <c r="B1103" s="1" t="s">
        <v>6016</v>
      </c>
      <c r="C1103" s="91" t="s">
        <v>9574</v>
      </c>
      <c r="D1103" s="89" t="s">
        <v>24153</v>
      </c>
    </row>
    <row r="1104" spans="1:4">
      <c r="A1104" s="90">
        <v>1194</v>
      </c>
      <c r="B1104" s="1" t="s">
        <v>6017</v>
      </c>
      <c r="C1104" s="91" t="s">
        <v>9574</v>
      </c>
      <c r="D1104" s="89" t="s">
        <v>24572</v>
      </c>
    </row>
    <row r="1105" spans="1:4">
      <c r="A1105" s="90">
        <v>1195</v>
      </c>
      <c r="B1105" s="1" t="s">
        <v>6018</v>
      </c>
      <c r="C1105" s="91" t="s">
        <v>9574</v>
      </c>
      <c r="D1105" s="89" t="s">
        <v>24355</v>
      </c>
    </row>
    <row r="1106" spans="1:4">
      <c r="A1106" s="90">
        <v>1204</v>
      </c>
      <c r="B1106" s="1" t="s">
        <v>6019</v>
      </c>
      <c r="C1106" s="91" t="s">
        <v>9574</v>
      </c>
      <c r="D1106" s="89" t="s">
        <v>26005</v>
      </c>
    </row>
    <row r="1107" spans="1:4">
      <c r="A1107" s="90">
        <v>1205</v>
      </c>
      <c r="B1107" s="1" t="s">
        <v>6020</v>
      </c>
      <c r="C1107" s="91" t="s">
        <v>9574</v>
      </c>
      <c r="D1107" s="89" t="s">
        <v>26006</v>
      </c>
    </row>
    <row r="1108" spans="1:4">
      <c r="A1108" s="90">
        <v>1207</v>
      </c>
      <c r="B1108" s="1" t="s">
        <v>6021</v>
      </c>
      <c r="C1108" s="91" t="s">
        <v>9574</v>
      </c>
      <c r="D1108" s="89" t="s">
        <v>24855</v>
      </c>
    </row>
    <row r="1109" spans="1:4">
      <c r="A1109" s="90">
        <v>1206</v>
      </c>
      <c r="B1109" s="1" t="s">
        <v>6022</v>
      </c>
      <c r="C1109" s="91" t="s">
        <v>9574</v>
      </c>
      <c r="D1109" s="89" t="s">
        <v>24655</v>
      </c>
    </row>
    <row r="1110" spans="1:4">
      <c r="A1110" s="90">
        <v>1183</v>
      </c>
      <c r="B1110" s="1" t="s">
        <v>6023</v>
      </c>
      <c r="C1110" s="91" t="s">
        <v>9574</v>
      </c>
      <c r="D1110" s="89" t="s">
        <v>24510</v>
      </c>
    </row>
    <row r="1111" spans="1:4">
      <c r="A1111" s="90">
        <v>42685</v>
      </c>
      <c r="B1111" s="1" t="s">
        <v>25171</v>
      </c>
      <c r="C1111" s="91" t="s">
        <v>9574</v>
      </c>
      <c r="D1111" s="89" t="s">
        <v>26007</v>
      </c>
    </row>
    <row r="1112" spans="1:4">
      <c r="A1112" s="90">
        <v>42686</v>
      </c>
      <c r="B1112" s="1" t="s">
        <v>25172</v>
      </c>
      <c r="C1112" s="91" t="s">
        <v>9574</v>
      </c>
      <c r="D1112" s="89" t="s">
        <v>25057</v>
      </c>
    </row>
    <row r="1113" spans="1:4">
      <c r="A1113" s="90">
        <v>12894</v>
      </c>
      <c r="B1113" s="1" t="s">
        <v>6024</v>
      </c>
      <c r="C1113" s="91" t="s">
        <v>9574</v>
      </c>
      <c r="D1113" s="89" t="s">
        <v>24757</v>
      </c>
    </row>
    <row r="1114" spans="1:4">
      <c r="A1114" s="90">
        <v>12895</v>
      </c>
      <c r="B1114" s="1" t="s">
        <v>6025</v>
      </c>
      <c r="C1114" s="91" t="s">
        <v>9574</v>
      </c>
      <c r="D1114" s="89" t="s">
        <v>24864</v>
      </c>
    </row>
    <row r="1115" spans="1:4">
      <c r="A1115" s="90">
        <v>1631</v>
      </c>
      <c r="B1115" s="1" t="s">
        <v>6026</v>
      </c>
      <c r="C1115" s="91" t="s">
        <v>9574</v>
      </c>
      <c r="D1115" s="89" t="s">
        <v>26008</v>
      </c>
    </row>
    <row r="1116" spans="1:4">
      <c r="A1116" s="90">
        <v>1633</v>
      </c>
      <c r="B1116" s="1" t="s">
        <v>6027</v>
      </c>
      <c r="C1116" s="91" t="s">
        <v>9574</v>
      </c>
      <c r="D1116" s="89" t="s">
        <v>26009</v>
      </c>
    </row>
    <row r="1117" spans="1:4">
      <c r="A1117" s="90">
        <v>10818</v>
      </c>
      <c r="B1117" s="1" t="s">
        <v>6028</v>
      </c>
      <c r="C1117" s="91" t="s">
        <v>9578</v>
      </c>
      <c r="D1117" s="89" t="s">
        <v>25868</v>
      </c>
    </row>
    <row r="1118" spans="1:4">
      <c r="A1118" s="90">
        <v>39359</v>
      </c>
      <c r="B1118" s="1" t="s">
        <v>21863</v>
      </c>
      <c r="C1118" s="91" t="s">
        <v>9574</v>
      </c>
      <c r="D1118" s="89" t="s">
        <v>24528</v>
      </c>
    </row>
    <row r="1119" spans="1:4">
      <c r="A1119" s="90">
        <v>39360</v>
      </c>
      <c r="B1119" s="1" t="s">
        <v>21864</v>
      </c>
      <c r="C1119" s="91" t="s">
        <v>9574</v>
      </c>
      <c r="D1119" s="89" t="s">
        <v>26010</v>
      </c>
    </row>
    <row r="1120" spans="1:4">
      <c r="A1120" s="90">
        <v>10710</v>
      </c>
      <c r="B1120" s="1" t="s">
        <v>6029</v>
      </c>
      <c r="C1120" s="91" t="s">
        <v>9576</v>
      </c>
      <c r="D1120" s="89" t="s">
        <v>26011</v>
      </c>
    </row>
    <row r="1121" spans="1:4">
      <c r="A1121" s="90">
        <v>10709</v>
      </c>
      <c r="B1121" s="1" t="s">
        <v>6030</v>
      </c>
      <c r="C1121" s="91" t="s">
        <v>9576</v>
      </c>
      <c r="D1121" s="89" t="s">
        <v>26012</v>
      </c>
    </row>
    <row r="1122" spans="1:4">
      <c r="A1122" s="90">
        <v>39636</v>
      </c>
      <c r="B1122" s="1" t="s">
        <v>6031</v>
      </c>
      <c r="C1122" s="91" t="s">
        <v>9576</v>
      </c>
      <c r="D1122" s="89" t="s">
        <v>26013</v>
      </c>
    </row>
    <row r="1123" spans="1:4">
      <c r="A1123" s="90">
        <v>10708</v>
      </c>
      <c r="B1123" s="1" t="s">
        <v>6032</v>
      </c>
      <c r="C1123" s="91" t="s">
        <v>9576</v>
      </c>
      <c r="D1123" s="89" t="s">
        <v>26014</v>
      </c>
    </row>
    <row r="1124" spans="1:4">
      <c r="A1124" s="90">
        <v>39635</v>
      </c>
      <c r="B1124" s="1" t="s">
        <v>6033</v>
      </c>
      <c r="C1124" s="91" t="s">
        <v>9576</v>
      </c>
      <c r="D1124" s="89" t="s">
        <v>26015</v>
      </c>
    </row>
    <row r="1125" spans="1:4">
      <c r="A1125" s="90">
        <v>6117</v>
      </c>
      <c r="B1125" s="1" t="s">
        <v>25173</v>
      </c>
      <c r="C1125" s="91" t="s">
        <v>9573</v>
      </c>
      <c r="D1125" s="89" t="s">
        <v>24502</v>
      </c>
    </row>
    <row r="1126" spans="1:4">
      <c r="A1126" s="90">
        <v>40913</v>
      </c>
      <c r="B1126" s="1" t="s">
        <v>6034</v>
      </c>
      <c r="C1126" s="91" t="s">
        <v>9582</v>
      </c>
      <c r="D1126" s="89" t="s">
        <v>26016</v>
      </c>
    </row>
    <row r="1127" spans="1:4">
      <c r="A1127" s="90">
        <v>1214</v>
      </c>
      <c r="B1127" s="1" t="s">
        <v>6035</v>
      </c>
      <c r="C1127" s="91" t="s">
        <v>9573</v>
      </c>
      <c r="D1127" s="89" t="s">
        <v>24508</v>
      </c>
    </row>
    <row r="1128" spans="1:4">
      <c r="A1128" s="90">
        <v>40915</v>
      </c>
      <c r="B1128" s="1" t="s">
        <v>6036</v>
      </c>
      <c r="C1128" s="91" t="s">
        <v>9582</v>
      </c>
      <c r="D1128" s="89" t="s">
        <v>26017</v>
      </c>
    </row>
    <row r="1129" spans="1:4">
      <c r="A1129" s="90">
        <v>1213</v>
      </c>
      <c r="B1129" s="1" t="s">
        <v>6037</v>
      </c>
      <c r="C1129" s="91" t="s">
        <v>9573</v>
      </c>
      <c r="D1129" s="89" t="s">
        <v>26018</v>
      </c>
    </row>
    <row r="1130" spans="1:4">
      <c r="A1130" s="90">
        <v>40914</v>
      </c>
      <c r="B1130" s="1" t="s">
        <v>6038</v>
      </c>
      <c r="C1130" s="91" t="s">
        <v>9582</v>
      </c>
      <c r="D1130" s="89" t="s">
        <v>26019</v>
      </c>
    </row>
    <row r="1131" spans="1:4">
      <c r="A1131" s="90">
        <v>5091</v>
      </c>
      <c r="B1131" s="1" t="s">
        <v>6039</v>
      </c>
      <c r="C1131" s="91" t="s">
        <v>9574</v>
      </c>
      <c r="D1131" s="89" t="s">
        <v>26020</v>
      </c>
    </row>
    <row r="1132" spans="1:4">
      <c r="A1132" s="90">
        <v>14615</v>
      </c>
      <c r="B1132" s="1" t="s">
        <v>6040</v>
      </c>
      <c r="C1132" s="91" t="s">
        <v>9574</v>
      </c>
      <c r="D1132" s="89" t="s">
        <v>26021</v>
      </c>
    </row>
    <row r="1133" spans="1:4">
      <c r="A1133" s="90">
        <v>2711</v>
      </c>
      <c r="B1133" s="1" t="s">
        <v>6041</v>
      </c>
      <c r="C1133" s="91" t="s">
        <v>9574</v>
      </c>
      <c r="D1133" s="89" t="s">
        <v>26022</v>
      </c>
    </row>
    <row r="1134" spans="1:4">
      <c r="A1134" s="90">
        <v>37727</v>
      </c>
      <c r="B1134" s="1" t="s">
        <v>6042</v>
      </c>
      <c r="C1134" s="91" t="s">
        <v>9574</v>
      </c>
      <c r="D1134" s="89" t="s">
        <v>26023</v>
      </c>
    </row>
    <row r="1135" spans="1:4">
      <c r="A1135" s="90">
        <v>37728</v>
      </c>
      <c r="B1135" s="1" t="s">
        <v>6043</v>
      </c>
      <c r="C1135" s="91" t="s">
        <v>9574</v>
      </c>
      <c r="D1135" s="89" t="s">
        <v>26024</v>
      </c>
    </row>
    <row r="1136" spans="1:4">
      <c r="A1136" s="90">
        <v>37729</v>
      </c>
      <c r="B1136" s="1" t="s">
        <v>6044</v>
      </c>
      <c r="C1136" s="91" t="s">
        <v>9574</v>
      </c>
      <c r="D1136" s="89" t="s">
        <v>26025</v>
      </c>
    </row>
    <row r="1137" spans="1:4">
      <c r="A1137" s="90">
        <v>37730</v>
      </c>
      <c r="B1137" s="1" t="s">
        <v>6045</v>
      </c>
      <c r="C1137" s="91" t="s">
        <v>9574</v>
      </c>
      <c r="D1137" s="89" t="s">
        <v>26026</v>
      </c>
    </row>
    <row r="1138" spans="1:4">
      <c r="A1138" s="90">
        <v>37731</v>
      </c>
      <c r="B1138" s="1" t="s">
        <v>6046</v>
      </c>
      <c r="C1138" s="91" t="s">
        <v>9574</v>
      </c>
      <c r="D1138" s="89" t="s">
        <v>26027</v>
      </c>
    </row>
    <row r="1139" spans="1:4">
      <c r="A1139" s="90">
        <v>37732</v>
      </c>
      <c r="B1139" s="1" t="s">
        <v>6047</v>
      </c>
      <c r="C1139" s="91" t="s">
        <v>9574</v>
      </c>
      <c r="D1139" s="89" t="s">
        <v>26028</v>
      </c>
    </row>
    <row r="1140" spans="1:4">
      <c r="A1140" s="90">
        <v>42250</v>
      </c>
      <c r="B1140" s="1" t="s">
        <v>25174</v>
      </c>
      <c r="C1140" s="91" t="s">
        <v>9587</v>
      </c>
      <c r="D1140" s="89" t="s">
        <v>26029</v>
      </c>
    </row>
    <row r="1141" spans="1:4">
      <c r="A1141" s="90">
        <v>42256</v>
      </c>
      <c r="B1141" s="1" t="s">
        <v>25175</v>
      </c>
      <c r="C1141" s="91" t="s">
        <v>9578</v>
      </c>
      <c r="D1141" s="89" t="s">
        <v>23882</v>
      </c>
    </row>
    <row r="1142" spans="1:4">
      <c r="A1142" s="90">
        <v>4743</v>
      </c>
      <c r="B1142" s="1" t="s">
        <v>6048</v>
      </c>
      <c r="C1142" s="91" t="s">
        <v>9575</v>
      </c>
      <c r="D1142" s="89" t="s">
        <v>24136</v>
      </c>
    </row>
    <row r="1143" spans="1:4">
      <c r="A1143" s="90">
        <v>4744</v>
      </c>
      <c r="B1143" s="1" t="s">
        <v>6049</v>
      </c>
      <c r="C1143" s="91" t="s">
        <v>9575</v>
      </c>
      <c r="D1143" s="89" t="s">
        <v>24586</v>
      </c>
    </row>
    <row r="1144" spans="1:4">
      <c r="A1144" s="90">
        <v>4745</v>
      </c>
      <c r="B1144" s="1" t="s">
        <v>6050</v>
      </c>
      <c r="C1144" s="91" t="s">
        <v>9575</v>
      </c>
      <c r="D1144" s="89" t="s">
        <v>26030</v>
      </c>
    </row>
    <row r="1145" spans="1:4">
      <c r="A1145" s="90">
        <v>36496</v>
      </c>
      <c r="B1145" s="1" t="s">
        <v>6051</v>
      </c>
      <c r="C1145" s="91" t="s">
        <v>9574</v>
      </c>
      <c r="D1145" s="89" t="s">
        <v>26031</v>
      </c>
    </row>
    <row r="1146" spans="1:4">
      <c r="A1146" s="90">
        <v>10630</v>
      </c>
      <c r="B1146" s="1" t="s">
        <v>21865</v>
      </c>
      <c r="C1146" s="91" t="s">
        <v>9574</v>
      </c>
      <c r="D1146" s="89" t="s">
        <v>26032</v>
      </c>
    </row>
    <row r="1147" spans="1:4">
      <c r="A1147" s="90">
        <v>37762</v>
      </c>
      <c r="B1147" s="1" t="s">
        <v>21866</v>
      </c>
      <c r="C1147" s="91" t="s">
        <v>9574</v>
      </c>
      <c r="D1147" s="89" t="s">
        <v>26033</v>
      </c>
    </row>
    <row r="1148" spans="1:4">
      <c r="A1148" s="90">
        <v>37763</v>
      </c>
      <c r="B1148" s="1" t="s">
        <v>21867</v>
      </c>
      <c r="C1148" s="91" t="s">
        <v>9574</v>
      </c>
      <c r="D1148" s="89" t="s">
        <v>26034</v>
      </c>
    </row>
    <row r="1149" spans="1:4">
      <c r="A1149" s="90">
        <v>41992</v>
      </c>
      <c r="B1149" s="1" t="s">
        <v>21868</v>
      </c>
      <c r="C1149" s="91" t="s">
        <v>9574</v>
      </c>
      <c r="D1149" s="89" t="s">
        <v>26035</v>
      </c>
    </row>
    <row r="1150" spans="1:4">
      <c r="A1150" s="90">
        <v>13215</v>
      </c>
      <c r="B1150" s="1" t="s">
        <v>21869</v>
      </c>
      <c r="C1150" s="91" t="s">
        <v>9574</v>
      </c>
      <c r="D1150" s="89" t="s">
        <v>26036</v>
      </c>
    </row>
    <row r="1151" spans="1:4">
      <c r="A1151" s="90">
        <v>4235</v>
      </c>
      <c r="B1151" s="1" t="s">
        <v>6052</v>
      </c>
      <c r="C1151" s="91" t="s">
        <v>9573</v>
      </c>
      <c r="D1151" s="89" t="s">
        <v>23946</v>
      </c>
    </row>
    <row r="1152" spans="1:4">
      <c r="A1152" s="90">
        <v>40976</v>
      </c>
      <c r="B1152" s="1" t="s">
        <v>6053</v>
      </c>
      <c r="C1152" s="91" t="s">
        <v>9582</v>
      </c>
      <c r="D1152" s="89" t="s">
        <v>26037</v>
      </c>
    </row>
    <row r="1153" spans="1:4">
      <c r="A1153" s="90">
        <v>39013</v>
      </c>
      <c r="B1153" s="1" t="s">
        <v>6054</v>
      </c>
      <c r="C1153" s="91" t="s">
        <v>9574</v>
      </c>
      <c r="D1153" s="89" t="s">
        <v>24158</v>
      </c>
    </row>
    <row r="1154" spans="1:4">
      <c r="A1154" s="90">
        <v>41967</v>
      </c>
      <c r="B1154" s="1" t="s">
        <v>6055</v>
      </c>
      <c r="C1154" s="91" t="s">
        <v>9579</v>
      </c>
      <c r="D1154" s="89" t="s">
        <v>24696</v>
      </c>
    </row>
    <row r="1155" spans="1:4">
      <c r="A1155" s="90">
        <v>12760</v>
      </c>
      <c r="B1155" s="1" t="s">
        <v>6056</v>
      </c>
      <c r="C1155" s="91" t="s">
        <v>9576</v>
      </c>
      <c r="D1155" s="89" t="s">
        <v>26038</v>
      </c>
    </row>
    <row r="1156" spans="1:4">
      <c r="A1156" s="90">
        <v>12759</v>
      </c>
      <c r="B1156" s="1" t="s">
        <v>6057</v>
      </c>
      <c r="C1156" s="91" t="s">
        <v>9576</v>
      </c>
      <c r="D1156" s="89" t="s">
        <v>26039</v>
      </c>
    </row>
    <row r="1157" spans="1:4">
      <c r="A1157" s="90">
        <v>40424</v>
      </c>
      <c r="B1157" s="1" t="s">
        <v>6058</v>
      </c>
      <c r="C1157" s="91" t="s">
        <v>9578</v>
      </c>
      <c r="D1157" s="89" t="s">
        <v>25082</v>
      </c>
    </row>
    <row r="1158" spans="1:4">
      <c r="A1158" s="90">
        <v>1325</v>
      </c>
      <c r="B1158" s="1" t="s">
        <v>6059</v>
      </c>
      <c r="C1158" s="91" t="s">
        <v>9578</v>
      </c>
      <c r="D1158" s="89" t="s">
        <v>24356</v>
      </c>
    </row>
    <row r="1159" spans="1:4">
      <c r="A1159" s="90">
        <v>1327</v>
      </c>
      <c r="B1159" s="1" t="s">
        <v>6060</v>
      </c>
      <c r="C1159" s="91" t="s">
        <v>9578</v>
      </c>
      <c r="D1159" s="89" t="s">
        <v>24302</v>
      </c>
    </row>
    <row r="1160" spans="1:4">
      <c r="A1160" s="90">
        <v>1328</v>
      </c>
      <c r="B1160" s="1" t="s">
        <v>6061</v>
      </c>
      <c r="C1160" s="91" t="s">
        <v>9578</v>
      </c>
      <c r="D1160" s="89" t="s">
        <v>26040</v>
      </c>
    </row>
    <row r="1161" spans="1:4">
      <c r="A1161" s="90">
        <v>1321</v>
      </c>
      <c r="B1161" s="1" t="s">
        <v>6062</v>
      </c>
      <c r="C1161" s="91" t="s">
        <v>9578</v>
      </c>
      <c r="D1161" s="89" t="s">
        <v>24407</v>
      </c>
    </row>
    <row r="1162" spans="1:4">
      <c r="A1162" s="90">
        <v>1318</v>
      </c>
      <c r="B1162" s="1" t="s">
        <v>6063</v>
      </c>
      <c r="C1162" s="91" t="s">
        <v>9578</v>
      </c>
      <c r="D1162" s="89" t="s">
        <v>24359</v>
      </c>
    </row>
    <row r="1163" spans="1:4">
      <c r="A1163" s="90">
        <v>1322</v>
      </c>
      <c r="B1163" s="1" t="s">
        <v>6064</v>
      </c>
      <c r="C1163" s="91" t="s">
        <v>9578</v>
      </c>
      <c r="D1163" s="89" t="s">
        <v>24867</v>
      </c>
    </row>
    <row r="1164" spans="1:4">
      <c r="A1164" s="90">
        <v>1323</v>
      </c>
      <c r="B1164" s="1" t="s">
        <v>6065</v>
      </c>
      <c r="C1164" s="91" t="s">
        <v>9578</v>
      </c>
      <c r="D1164" s="89" t="s">
        <v>24114</v>
      </c>
    </row>
    <row r="1165" spans="1:4">
      <c r="A1165" s="90">
        <v>1319</v>
      </c>
      <c r="B1165" s="1" t="s">
        <v>6066</v>
      </c>
      <c r="C1165" s="91" t="s">
        <v>9578</v>
      </c>
      <c r="D1165" s="89" t="s">
        <v>25095</v>
      </c>
    </row>
    <row r="1166" spans="1:4">
      <c r="A1166" s="90">
        <v>11026</v>
      </c>
      <c r="B1166" s="1" t="s">
        <v>6067</v>
      </c>
      <c r="C1166" s="91" t="s">
        <v>9578</v>
      </c>
      <c r="D1166" s="89" t="s">
        <v>23857</v>
      </c>
    </row>
    <row r="1167" spans="1:4">
      <c r="A1167" s="90">
        <v>11027</v>
      </c>
      <c r="B1167" s="1" t="s">
        <v>6068</v>
      </c>
      <c r="C1167" s="91" t="s">
        <v>9578</v>
      </c>
      <c r="D1167" s="89" t="s">
        <v>24870</v>
      </c>
    </row>
    <row r="1168" spans="1:4">
      <c r="A1168" s="90">
        <v>11046</v>
      </c>
      <c r="B1168" s="1" t="s">
        <v>6069</v>
      </c>
      <c r="C1168" s="91" t="s">
        <v>9578</v>
      </c>
      <c r="D1168" s="89" t="s">
        <v>24911</v>
      </c>
    </row>
    <row r="1169" spans="1:4">
      <c r="A1169" s="90">
        <v>11047</v>
      </c>
      <c r="B1169" s="1" t="s">
        <v>6070</v>
      </c>
      <c r="C1169" s="91" t="s">
        <v>9578</v>
      </c>
      <c r="D1169" s="89" t="s">
        <v>24912</v>
      </c>
    </row>
    <row r="1170" spans="1:4">
      <c r="A1170" s="90">
        <v>39630</v>
      </c>
      <c r="B1170" s="1" t="s">
        <v>21663</v>
      </c>
      <c r="C1170" s="91" t="s">
        <v>9576</v>
      </c>
      <c r="D1170" s="89" t="s">
        <v>26041</v>
      </c>
    </row>
    <row r="1171" spans="1:4">
      <c r="A1171" s="90">
        <v>11049</v>
      </c>
      <c r="B1171" s="1" t="s">
        <v>6071</v>
      </c>
      <c r="C1171" s="91" t="s">
        <v>9578</v>
      </c>
      <c r="D1171" s="89" t="s">
        <v>24434</v>
      </c>
    </row>
    <row r="1172" spans="1:4">
      <c r="A1172" s="90">
        <v>39632</v>
      </c>
      <c r="B1172" s="1" t="s">
        <v>21664</v>
      </c>
      <c r="C1172" s="91" t="s">
        <v>9576</v>
      </c>
      <c r="D1172" s="89" t="s">
        <v>26042</v>
      </c>
    </row>
    <row r="1173" spans="1:4">
      <c r="A1173" s="90">
        <v>11051</v>
      </c>
      <c r="B1173" s="1" t="s">
        <v>6072</v>
      </c>
      <c r="C1173" s="91" t="s">
        <v>9578</v>
      </c>
      <c r="D1173" s="89" t="s">
        <v>25526</v>
      </c>
    </row>
    <row r="1174" spans="1:4">
      <c r="A1174" s="90">
        <v>11061</v>
      </c>
      <c r="B1174" s="1" t="s">
        <v>6073</v>
      </c>
      <c r="C1174" s="91" t="s">
        <v>9578</v>
      </c>
      <c r="D1174" s="89" t="s">
        <v>23845</v>
      </c>
    </row>
    <row r="1175" spans="1:4">
      <c r="A1175" s="90">
        <v>1336</v>
      </c>
      <c r="B1175" s="1" t="s">
        <v>21665</v>
      </c>
      <c r="C1175" s="91" t="s">
        <v>9576</v>
      </c>
      <c r="D1175" s="89" t="s">
        <v>26043</v>
      </c>
    </row>
    <row r="1176" spans="1:4">
      <c r="A1176" s="90">
        <v>1333</v>
      </c>
      <c r="B1176" s="1" t="s">
        <v>6074</v>
      </c>
      <c r="C1176" s="91" t="s">
        <v>9578</v>
      </c>
      <c r="D1176" s="89" t="s">
        <v>25455</v>
      </c>
    </row>
    <row r="1177" spans="1:4">
      <c r="A1177" s="90">
        <v>1330</v>
      </c>
      <c r="B1177" s="1" t="s">
        <v>6075</v>
      </c>
      <c r="C1177" s="91" t="s">
        <v>9578</v>
      </c>
      <c r="D1177" s="89" t="s">
        <v>24345</v>
      </c>
    </row>
    <row r="1178" spans="1:4">
      <c r="A1178" s="90">
        <v>10957</v>
      </c>
      <c r="B1178" s="1" t="s">
        <v>6076</v>
      </c>
      <c r="C1178" s="91" t="s">
        <v>9578</v>
      </c>
      <c r="D1178" s="89" t="s">
        <v>24434</v>
      </c>
    </row>
    <row r="1179" spans="1:4">
      <c r="A1179" s="90">
        <v>1332</v>
      </c>
      <c r="B1179" s="1" t="s">
        <v>6077</v>
      </c>
      <c r="C1179" s="91" t="s">
        <v>9578</v>
      </c>
      <c r="D1179" s="89" t="s">
        <v>24689</v>
      </c>
    </row>
    <row r="1180" spans="1:4">
      <c r="A1180" s="90">
        <v>1334</v>
      </c>
      <c r="B1180" s="1" t="s">
        <v>6078</v>
      </c>
      <c r="C1180" s="91" t="s">
        <v>9578</v>
      </c>
      <c r="D1180" s="89" t="s">
        <v>23922</v>
      </c>
    </row>
    <row r="1181" spans="1:4">
      <c r="A1181" s="90">
        <v>1335</v>
      </c>
      <c r="B1181" s="1" t="s">
        <v>6079</v>
      </c>
      <c r="C1181" s="91" t="s">
        <v>9578</v>
      </c>
      <c r="D1181" s="89" t="s">
        <v>26044</v>
      </c>
    </row>
    <row r="1182" spans="1:4">
      <c r="A1182" s="90">
        <v>40425</v>
      </c>
      <c r="B1182" s="1" t="s">
        <v>6080</v>
      </c>
      <c r="C1182" s="91" t="s">
        <v>9578</v>
      </c>
      <c r="D1182" s="89" t="s">
        <v>24572</v>
      </c>
    </row>
    <row r="1183" spans="1:4">
      <c r="A1183" s="90">
        <v>1337</v>
      </c>
      <c r="B1183" s="1" t="s">
        <v>6081</v>
      </c>
      <c r="C1183" s="91" t="s">
        <v>9578</v>
      </c>
      <c r="D1183" s="89" t="s">
        <v>24546</v>
      </c>
    </row>
    <row r="1184" spans="1:4">
      <c r="A1184" s="90">
        <v>11122</v>
      </c>
      <c r="B1184" s="1" t="s">
        <v>207</v>
      </c>
      <c r="C1184" s="91" t="s">
        <v>9578</v>
      </c>
      <c r="D1184" s="89" t="s">
        <v>23955</v>
      </c>
    </row>
    <row r="1185" spans="1:4">
      <c r="A1185" s="90">
        <v>11123</v>
      </c>
      <c r="B1185" s="1" t="s">
        <v>6082</v>
      </c>
      <c r="C1185" s="91" t="s">
        <v>9578</v>
      </c>
      <c r="D1185" s="89" t="s">
        <v>23955</v>
      </c>
    </row>
    <row r="1186" spans="1:4">
      <c r="A1186" s="90">
        <v>11125</v>
      </c>
      <c r="B1186" s="1" t="s">
        <v>6083</v>
      </c>
      <c r="C1186" s="91" t="s">
        <v>9578</v>
      </c>
      <c r="D1186" s="89" t="s">
        <v>23955</v>
      </c>
    </row>
    <row r="1187" spans="1:4">
      <c r="A1187" s="90">
        <v>39416</v>
      </c>
      <c r="B1187" s="1" t="s">
        <v>6084</v>
      </c>
      <c r="C1187" s="91" t="s">
        <v>9576</v>
      </c>
      <c r="D1187" s="89" t="s">
        <v>24612</v>
      </c>
    </row>
    <row r="1188" spans="1:4">
      <c r="A1188" s="90">
        <v>39417</v>
      </c>
      <c r="B1188" s="1" t="s">
        <v>6085</v>
      </c>
      <c r="C1188" s="91" t="s">
        <v>9576</v>
      </c>
      <c r="D1188" s="89" t="s">
        <v>25907</v>
      </c>
    </row>
    <row r="1189" spans="1:4">
      <c r="A1189" s="90">
        <v>39414</v>
      </c>
      <c r="B1189" s="1" t="s">
        <v>6086</v>
      </c>
      <c r="C1189" s="91" t="s">
        <v>9576</v>
      </c>
      <c r="D1189" s="89" t="s">
        <v>26045</v>
      </c>
    </row>
    <row r="1190" spans="1:4">
      <c r="A1190" s="90">
        <v>39415</v>
      </c>
      <c r="B1190" s="1" t="s">
        <v>6087</v>
      </c>
      <c r="C1190" s="91" t="s">
        <v>9576</v>
      </c>
      <c r="D1190" s="89" t="s">
        <v>26046</v>
      </c>
    </row>
    <row r="1191" spans="1:4">
      <c r="A1191" s="90">
        <v>39412</v>
      </c>
      <c r="B1191" s="1" t="s">
        <v>6088</v>
      </c>
      <c r="C1191" s="91" t="s">
        <v>9576</v>
      </c>
      <c r="D1191" s="89" t="s">
        <v>24732</v>
      </c>
    </row>
    <row r="1192" spans="1:4">
      <c r="A1192" s="90">
        <v>39413</v>
      </c>
      <c r="B1192" s="1" t="s">
        <v>6089</v>
      </c>
      <c r="C1192" s="91" t="s">
        <v>9576</v>
      </c>
      <c r="D1192" s="89" t="s">
        <v>24685</v>
      </c>
    </row>
    <row r="1193" spans="1:4">
      <c r="A1193" s="90">
        <v>1338</v>
      </c>
      <c r="B1193" s="1" t="s">
        <v>6090</v>
      </c>
      <c r="C1193" s="91" t="s">
        <v>9576</v>
      </c>
      <c r="D1193" s="89" t="s">
        <v>24734</v>
      </c>
    </row>
    <row r="1194" spans="1:4">
      <c r="A1194" s="90">
        <v>1340</v>
      </c>
      <c r="B1194" s="1" t="s">
        <v>6091</v>
      </c>
      <c r="C1194" s="91" t="s">
        <v>9576</v>
      </c>
      <c r="D1194" s="89" t="s">
        <v>26047</v>
      </c>
    </row>
    <row r="1195" spans="1:4">
      <c r="A1195" s="90">
        <v>1341</v>
      </c>
      <c r="B1195" s="1" t="s">
        <v>6092</v>
      </c>
      <c r="C1195" s="91" t="s">
        <v>9576</v>
      </c>
      <c r="D1195" s="89" t="s">
        <v>26048</v>
      </c>
    </row>
    <row r="1196" spans="1:4">
      <c r="A1196" s="90">
        <v>1364</v>
      </c>
      <c r="B1196" s="1" t="s">
        <v>6093</v>
      </c>
      <c r="C1196" s="91" t="s">
        <v>9576</v>
      </c>
      <c r="D1196" s="89" t="s">
        <v>26049</v>
      </c>
    </row>
    <row r="1197" spans="1:4">
      <c r="A1197" s="90">
        <v>1361</v>
      </c>
      <c r="B1197" s="1" t="s">
        <v>6094</v>
      </c>
      <c r="C1197" s="91" t="s">
        <v>9574</v>
      </c>
      <c r="D1197" s="89" t="s">
        <v>26050</v>
      </c>
    </row>
    <row r="1198" spans="1:4">
      <c r="A1198" s="90">
        <v>1362</v>
      </c>
      <c r="B1198" s="1" t="s">
        <v>6095</v>
      </c>
      <c r="C1198" s="91" t="s">
        <v>9576</v>
      </c>
      <c r="D1198" s="89" t="s">
        <v>26051</v>
      </c>
    </row>
    <row r="1199" spans="1:4">
      <c r="A1199" s="90">
        <v>11131</v>
      </c>
      <c r="B1199" s="1" t="s">
        <v>6096</v>
      </c>
      <c r="C1199" s="91" t="s">
        <v>9576</v>
      </c>
      <c r="D1199" s="89" t="s">
        <v>26052</v>
      </c>
    </row>
    <row r="1200" spans="1:4">
      <c r="A1200" s="90">
        <v>11132</v>
      </c>
      <c r="B1200" s="1" t="s">
        <v>6097</v>
      </c>
      <c r="C1200" s="91" t="s">
        <v>9576</v>
      </c>
      <c r="D1200" s="89" t="s">
        <v>24766</v>
      </c>
    </row>
    <row r="1201" spans="1:4">
      <c r="A1201" s="90">
        <v>1363</v>
      </c>
      <c r="B1201" s="1" t="s">
        <v>6098</v>
      </c>
      <c r="C1201" s="91" t="s">
        <v>9576</v>
      </c>
      <c r="D1201" s="89" t="s">
        <v>24479</v>
      </c>
    </row>
    <row r="1202" spans="1:4">
      <c r="A1202" s="90">
        <v>11130</v>
      </c>
      <c r="B1202" s="1" t="s">
        <v>6099</v>
      </c>
      <c r="C1202" s="91" t="s">
        <v>9576</v>
      </c>
      <c r="D1202" s="89" t="s">
        <v>23900</v>
      </c>
    </row>
    <row r="1203" spans="1:4">
      <c r="A1203" s="90">
        <v>11134</v>
      </c>
      <c r="B1203" s="1" t="s">
        <v>6100</v>
      </c>
      <c r="C1203" s="91" t="s">
        <v>9576</v>
      </c>
      <c r="D1203" s="89" t="s">
        <v>24319</v>
      </c>
    </row>
    <row r="1204" spans="1:4">
      <c r="A1204" s="90">
        <v>11135</v>
      </c>
      <c r="B1204" s="1" t="s">
        <v>6101</v>
      </c>
      <c r="C1204" s="91" t="s">
        <v>9576</v>
      </c>
      <c r="D1204" s="89" t="s">
        <v>26053</v>
      </c>
    </row>
    <row r="1205" spans="1:4">
      <c r="A1205" s="90">
        <v>11136</v>
      </c>
      <c r="B1205" s="1" t="s">
        <v>6102</v>
      </c>
      <c r="C1205" s="91" t="s">
        <v>9576</v>
      </c>
      <c r="D1205" s="89" t="s">
        <v>24536</v>
      </c>
    </row>
    <row r="1206" spans="1:4">
      <c r="A1206" s="90">
        <v>34743</v>
      </c>
      <c r="B1206" s="1" t="s">
        <v>6103</v>
      </c>
      <c r="C1206" s="91" t="s">
        <v>9576</v>
      </c>
      <c r="D1206" s="89" t="s">
        <v>25493</v>
      </c>
    </row>
    <row r="1207" spans="1:4">
      <c r="A1207" s="90">
        <v>11137</v>
      </c>
      <c r="B1207" s="1" t="s">
        <v>6104</v>
      </c>
      <c r="C1207" s="91" t="s">
        <v>9576</v>
      </c>
      <c r="D1207" s="89" t="s">
        <v>26054</v>
      </c>
    </row>
    <row r="1208" spans="1:4">
      <c r="A1208" s="90">
        <v>34745</v>
      </c>
      <c r="B1208" s="1" t="s">
        <v>6105</v>
      </c>
      <c r="C1208" s="91" t="s">
        <v>9576</v>
      </c>
      <c r="D1208" s="89" t="s">
        <v>26055</v>
      </c>
    </row>
    <row r="1209" spans="1:4">
      <c r="A1209" s="90">
        <v>34746</v>
      </c>
      <c r="B1209" s="1" t="s">
        <v>6106</v>
      </c>
      <c r="C1209" s="91" t="s">
        <v>9576</v>
      </c>
      <c r="D1209" s="89" t="s">
        <v>25806</v>
      </c>
    </row>
    <row r="1210" spans="1:4">
      <c r="A1210" s="90">
        <v>1360</v>
      </c>
      <c r="B1210" s="1" t="s">
        <v>6107</v>
      </c>
      <c r="C1210" s="91" t="s">
        <v>9576</v>
      </c>
      <c r="D1210" s="89" t="s">
        <v>24902</v>
      </c>
    </row>
    <row r="1211" spans="1:4">
      <c r="A1211" s="90">
        <v>1346</v>
      </c>
      <c r="B1211" s="1" t="s">
        <v>6108</v>
      </c>
      <c r="C1211" s="91" t="s">
        <v>9576</v>
      </c>
      <c r="D1211" s="89" t="s">
        <v>26056</v>
      </c>
    </row>
    <row r="1212" spans="1:4">
      <c r="A1212" s="90">
        <v>1345</v>
      </c>
      <c r="B1212" s="1" t="s">
        <v>6109</v>
      </c>
      <c r="C1212" s="91" t="s">
        <v>9576</v>
      </c>
      <c r="D1212" s="89" t="s">
        <v>26057</v>
      </c>
    </row>
    <row r="1213" spans="1:4">
      <c r="A1213" s="90">
        <v>1344</v>
      </c>
      <c r="B1213" s="1" t="s">
        <v>6110</v>
      </c>
      <c r="C1213" s="91" t="s">
        <v>9574</v>
      </c>
      <c r="D1213" s="89" t="s">
        <v>26058</v>
      </c>
    </row>
    <row r="1214" spans="1:4">
      <c r="A1214" s="90">
        <v>1342</v>
      </c>
      <c r="B1214" s="1" t="s">
        <v>6111</v>
      </c>
      <c r="C1214" s="91" t="s">
        <v>9574</v>
      </c>
      <c r="D1214" s="89" t="s">
        <v>26059</v>
      </c>
    </row>
    <row r="1215" spans="1:4">
      <c r="A1215" s="90">
        <v>1347</v>
      </c>
      <c r="B1215" s="1" t="s">
        <v>6112</v>
      </c>
      <c r="C1215" s="91" t="s">
        <v>9576</v>
      </c>
      <c r="D1215" s="89" t="s">
        <v>24261</v>
      </c>
    </row>
    <row r="1216" spans="1:4">
      <c r="A1216" s="90">
        <v>1349</v>
      </c>
      <c r="B1216" s="1" t="s">
        <v>6113</v>
      </c>
      <c r="C1216" s="91" t="s">
        <v>9574</v>
      </c>
      <c r="D1216" s="89" t="s">
        <v>26060</v>
      </c>
    </row>
    <row r="1217" spans="1:4">
      <c r="A1217" s="90">
        <v>1350</v>
      </c>
      <c r="B1217" s="1" t="s">
        <v>6114</v>
      </c>
      <c r="C1217" s="91" t="s">
        <v>9574</v>
      </c>
      <c r="D1217" s="89" t="s">
        <v>26061</v>
      </c>
    </row>
    <row r="1218" spans="1:4">
      <c r="A1218" s="90">
        <v>1357</v>
      </c>
      <c r="B1218" s="1" t="s">
        <v>6115</v>
      </c>
      <c r="C1218" s="91" t="s">
        <v>9574</v>
      </c>
      <c r="D1218" s="89" t="s">
        <v>24264</v>
      </c>
    </row>
    <row r="1219" spans="1:4">
      <c r="A1219" s="90">
        <v>1355</v>
      </c>
      <c r="B1219" s="1" t="s">
        <v>6116</v>
      </c>
      <c r="C1219" s="91" t="s">
        <v>9576</v>
      </c>
      <c r="D1219" s="89" t="s">
        <v>24679</v>
      </c>
    </row>
    <row r="1220" spans="1:4">
      <c r="A1220" s="90">
        <v>1358</v>
      </c>
      <c r="B1220" s="1" t="s">
        <v>6117</v>
      </c>
      <c r="C1220" s="91" t="s">
        <v>9576</v>
      </c>
      <c r="D1220" s="89" t="s">
        <v>23955</v>
      </c>
    </row>
    <row r="1221" spans="1:4">
      <c r="A1221" s="90">
        <v>1359</v>
      </c>
      <c r="B1221" s="1" t="s">
        <v>6118</v>
      </c>
      <c r="C1221" s="91" t="s">
        <v>9574</v>
      </c>
      <c r="D1221" s="89" t="s">
        <v>26062</v>
      </c>
    </row>
    <row r="1222" spans="1:4">
      <c r="A1222" s="90">
        <v>1351</v>
      </c>
      <c r="B1222" s="1" t="s">
        <v>6119</v>
      </c>
      <c r="C1222" s="91" t="s">
        <v>9574</v>
      </c>
      <c r="D1222" s="89" t="s">
        <v>24597</v>
      </c>
    </row>
    <row r="1223" spans="1:4">
      <c r="A1223" s="90">
        <v>34659</v>
      </c>
      <c r="B1223" s="1" t="s">
        <v>6120</v>
      </c>
      <c r="C1223" s="91" t="s">
        <v>9576</v>
      </c>
      <c r="D1223" s="89" t="s">
        <v>25990</v>
      </c>
    </row>
    <row r="1224" spans="1:4">
      <c r="A1224" s="90">
        <v>34514</v>
      </c>
      <c r="B1224" s="1" t="s">
        <v>6121</v>
      </c>
      <c r="C1224" s="91" t="s">
        <v>9576</v>
      </c>
      <c r="D1224" s="89" t="s">
        <v>26063</v>
      </c>
    </row>
    <row r="1225" spans="1:4">
      <c r="A1225" s="90">
        <v>34660</v>
      </c>
      <c r="B1225" s="1" t="s">
        <v>6122</v>
      </c>
      <c r="C1225" s="91" t="s">
        <v>9576</v>
      </c>
      <c r="D1225" s="89" t="s">
        <v>24946</v>
      </c>
    </row>
    <row r="1226" spans="1:4">
      <c r="A1226" s="90">
        <v>34661</v>
      </c>
      <c r="B1226" s="1" t="s">
        <v>6123</v>
      </c>
      <c r="C1226" s="91" t="s">
        <v>9576</v>
      </c>
      <c r="D1226" s="89" t="s">
        <v>26064</v>
      </c>
    </row>
    <row r="1227" spans="1:4">
      <c r="A1227" s="90">
        <v>34667</v>
      </c>
      <c r="B1227" s="1" t="s">
        <v>6124</v>
      </c>
      <c r="C1227" s="91" t="s">
        <v>9576</v>
      </c>
      <c r="D1227" s="89" t="s">
        <v>24829</v>
      </c>
    </row>
    <row r="1228" spans="1:4">
      <c r="A1228" s="90">
        <v>34668</v>
      </c>
      <c r="B1228" s="1" t="s">
        <v>6125</v>
      </c>
      <c r="C1228" s="91" t="s">
        <v>9576</v>
      </c>
      <c r="D1228" s="89" t="s">
        <v>24032</v>
      </c>
    </row>
    <row r="1229" spans="1:4">
      <c r="A1229" s="90">
        <v>34741</v>
      </c>
      <c r="B1229" s="1" t="s">
        <v>6126</v>
      </c>
      <c r="C1229" s="91" t="s">
        <v>9576</v>
      </c>
      <c r="D1229" s="89" t="s">
        <v>26065</v>
      </c>
    </row>
    <row r="1230" spans="1:4">
      <c r="A1230" s="90">
        <v>34664</v>
      </c>
      <c r="B1230" s="1" t="s">
        <v>6127</v>
      </c>
      <c r="C1230" s="91" t="s">
        <v>9576</v>
      </c>
      <c r="D1230" s="89" t="s">
        <v>24789</v>
      </c>
    </row>
    <row r="1231" spans="1:4">
      <c r="A1231" s="90">
        <v>34665</v>
      </c>
      <c r="B1231" s="1" t="s">
        <v>6128</v>
      </c>
      <c r="C1231" s="91" t="s">
        <v>9576</v>
      </c>
      <c r="D1231" s="89" t="s">
        <v>25823</v>
      </c>
    </row>
    <row r="1232" spans="1:4">
      <c r="A1232" s="90">
        <v>34666</v>
      </c>
      <c r="B1232" s="1" t="s">
        <v>6129</v>
      </c>
      <c r="C1232" s="91" t="s">
        <v>9576</v>
      </c>
      <c r="D1232" s="89" t="s">
        <v>26066</v>
      </c>
    </row>
    <row r="1233" spans="1:4">
      <c r="A1233" s="90">
        <v>34669</v>
      </c>
      <c r="B1233" s="1" t="s">
        <v>6130</v>
      </c>
      <c r="C1233" s="91" t="s">
        <v>9576</v>
      </c>
      <c r="D1233" s="89" t="s">
        <v>25517</v>
      </c>
    </row>
    <row r="1234" spans="1:4">
      <c r="A1234" s="90">
        <v>34670</v>
      </c>
      <c r="B1234" s="1" t="s">
        <v>6131</v>
      </c>
      <c r="C1234" s="91" t="s">
        <v>9576</v>
      </c>
      <c r="D1234" s="89" t="s">
        <v>24746</v>
      </c>
    </row>
    <row r="1235" spans="1:4">
      <c r="A1235" s="90">
        <v>34671</v>
      </c>
      <c r="B1235" s="1" t="s">
        <v>6132</v>
      </c>
      <c r="C1235" s="91" t="s">
        <v>9576</v>
      </c>
      <c r="D1235" s="89" t="s">
        <v>26067</v>
      </c>
    </row>
    <row r="1236" spans="1:4">
      <c r="A1236" s="90">
        <v>34672</v>
      </c>
      <c r="B1236" s="1" t="s">
        <v>6133</v>
      </c>
      <c r="C1236" s="91" t="s">
        <v>9576</v>
      </c>
      <c r="D1236" s="89" t="s">
        <v>24244</v>
      </c>
    </row>
    <row r="1237" spans="1:4">
      <c r="A1237" s="90">
        <v>34673</v>
      </c>
      <c r="B1237" s="1" t="s">
        <v>6134</v>
      </c>
      <c r="C1237" s="91" t="s">
        <v>9576</v>
      </c>
      <c r="D1237" s="89" t="s">
        <v>24839</v>
      </c>
    </row>
    <row r="1238" spans="1:4">
      <c r="A1238" s="90">
        <v>34674</v>
      </c>
      <c r="B1238" s="1" t="s">
        <v>6135</v>
      </c>
      <c r="C1238" s="91" t="s">
        <v>9576</v>
      </c>
      <c r="D1238" s="89" t="s">
        <v>26068</v>
      </c>
    </row>
    <row r="1239" spans="1:4">
      <c r="A1239" s="90">
        <v>34675</v>
      </c>
      <c r="B1239" s="1" t="s">
        <v>6136</v>
      </c>
      <c r="C1239" s="91" t="s">
        <v>9576</v>
      </c>
      <c r="D1239" s="89" t="s">
        <v>23917</v>
      </c>
    </row>
    <row r="1240" spans="1:4">
      <c r="A1240" s="90">
        <v>34676</v>
      </c>
      <c r="B1240" s="1" t="s">
        <v>6137</v>
      </c>
      <c r="C1240" s="91" t="s">
        <v>9576</v>
      </c>
      <c r="D1240" s="89" t="s">
        <v>26069</v>
      </c>
    </row>
    <row r="1241" spans="1:4">
      <c r="A1241" s="90">
        <v>34677</v>
      </c>
      <c r="B1241" s="1" t="s">
        <v>6138</v>
      </c>
      <c r="C1241" s="91" t="s">
        <v>9576</v>
      </c>
      <c r="D1241" s="89" t="s">
        <v>25112</v>
      </c>
    </row>
    <row r="1242" spans="1:4">
      <c r="A1242" s="90">
        <v>40623</v>
      </c>
      <c r="B1242" s="1" t="s">
        <v>21666</v>
      </c>
      <c r="C1242" s="91" t="s">
        <v>9583</v>
      </c>
      <c r="D1242" s="89" t="s">
        <v>24544</v>
      </c>
    </row>
    <row r="1243" spans="1:4">
      <c r="A1243" s="90">
        <v>11112</v>
      </c>
      <c r="B1243" s="1" t="s">
        <v>6139</v>
      </c>
      <c r="C1243" s="91" t="s">
        <v>9578</v>
      </c>
      <c r="D1243" s="89" t="s">
        <v>23955</v>
      </c>
    </row>
    <row r="1244" spans="1:4">
      <c r="A1244" s="90">
        <v>11115</v>
      </c>
      <c r="B1244" s="1" t="s">
        <v>6140</v>
      </c>
      <c r="C1244" s="91" t="s">
        <v>9577</v>
      </c>
      <c r="D1244" s="89" t="s">
        <v>25505</v>
      </c>
    </row>
    <row r="1245" spans="1:4">
      <c r="A1245" s="90">
        <v>11113</v>
      </c>
      <c r="B1245" s="1" t="s">
        <v>6141</v>
      </c>
      <c r="C1245" s="91" t="s">
        <v>9578</v>
      </c>
      <c r="D1245" s="89" t="s">
        <v>23955</v>
      </c>
    </row>
    <row r="1246" spans="1:4">
      <c r="A1246" s="90">
        <v>11114</v>
      </c>
      <c r="B1246" s="1" t="s">
        <v>6142</v>
      </c>
      <c r="C1246" s="91" t="s">
        <v>9577</v>
      </c>
      <c r="D1246" s="89" t="s">
        <v>23950</v>
      </c>
    </row>
    <row r="1247" spans="1:4">
      <c r="A1247" s="90">
        <v>12083</v>
      </c>
      <c r="B1247" s="1" t="s">
        <v>21667</v>
      </c>
      <c r="C1247" s="91" t="s">
        <v>9574</v>
      </c>
      <c r="D1247" s="89" t="s">
        <v>26070</v>
      </c>
    </row>
    <row r="1248" spans="1:4">
      <c r="A1248" s="90">
        <v>12081</v>
      </c>
      <c r="B1248" s="1" t="s">
        <v>21668</v>
      </c>
      <c r="C1248" s="91" t="s">
        <v>9574</v>
      </c>
      <c r="D1248" s="89" t="s">
        <v>26071</v>
      </c>
    </row>
    <row r="1249" spans="1:4">
      <c r="A1249" s="90">
        <v>12082</v>
      </c>
      <c r="B1249" s="1" t="s">
        <v>21669</v>
      </c>
      <c r="C1249" s="91" t="s">
        <v>9574</v>
      </c>
      <c r="D1249" s="89" t="s">
        <v>26072</v>
      </c>
    </row>
    <row r="1250" spans="1:4">
      <c r="A1250" s="90">
        <v>13354</v>
      </c>
      <c r="B1250" s="1" t="s">
        <v>21670</v>
      </c>
      <c r="C1250" s="91" t="s">
        <v>9574</v>
      </c>
      <c r="D1250" s="89" t="s">
        <v>26073</v>
      </c>
    </row>
    <row r="1251" spans="1:4">
      <c r="A1251" s="90">
        <v>14057</v>
      </c>
      <c r="B1251" s="1" t="s">
        <v>21671</v>
      </c>
      <c r="C1251" s="91" t="s">
        <v>9574</v>
      </c>
      <c r="D1251" s="89" t="s">
        <v>26074</v>
      </c>
    </row>
    <row r="1252" spans="1:4">
      <c r="A1252" s="90">
        <v>14058</v>
      </c>
      <c r="B1252" s="1" t="s">
        <v>21672</v>
      </c>
      <c r="C1252" s="91" t="s">
        <v>9574</v>
      </c>
      <c r="D1252" s="89" t="s">
        <v>26075</v>
      </c>
    </row>
    <row r="1253" spans="1:4">
      <c r="A1253" s="90">
        <v>20971</v>
      </c>
      <c r="B1253" s="1" t="s">
        <v>6143</v>
      </c>
      <c r="C1253" s="91" t="s">
        <v>9574</v>
      </c>
      <c r="D1253" s="89" t="s">
        <v>24395</v>
      </c>
    </row>
    <row r="1254" spans="1:4">
      <c r="A1254" s="90">
        <v>5047</v>
      </c>
      <c r="B1254" s="1" t="s">
        <v>21673</v>
      </c>
      <c r="C1254" s="91" t="s">
        <v>9574</v>
      </c>
      <c r="D1254" s="89" t="s">
        <v>26076</v>
      </c>
    </row>
    <row r="1255" spans="1:4">
      <c r="A1255" s="90">
        <v>13369</v>
      </c>
      <c r="B1255" s="1" t="s">
        <v>21674</v>
      </c>
      <c r="C1255" s="91" t="s">
        <v>9574</v>
      </c>
      <c r="D1255" s="89" t="s">
        <v>26077</v>
      </c>
    </row>
    <row r="1256" spans="1:4">
      <c r="A1256" s="90">
        <v>13370</v>
      </c>
      <c r="B1256" s="1" t="s">
        <v>21675</v>
      </c>
      <c r="C1256" s="91" t="s">
        <v>9574</v>
      </c>
      <c r="D1256" s="89" t="s">
        <v>26078</v>
      </c>
    </row>
    <row r="1257" spans="1:4">
      <c r="A1257" s="90">
        <v>13279</v>
      </c>
      <c r="B1257" s="1" t="s">
        <v>6144</v>
      </c>
      <c r="C1257" s="91" t="s">
        <v>9578</v>
      </c>
      <c r="D1257" s="89" t="s">
        <v>26079</v>
      </c>
    </row>
    <row r="1258" spans="1:4">
      <c r="A1258" s="90">
        <v>11977</v>
      </c>
      <c r="B1258" s="1" t="s">
        <v>6145</v>
      </c>
      <c r="C1258" s="91" t="s">
        <v>9574</v>
      </c>
      <c r="D1258" s="89" t="s">
        <v>24500</v>
      </c>
    </row>
    <row r="1259" spans="1:4">
      <c r="A1259" s="90">
        <v>11975</v>
      </c>
      <c r="B1259" s="1" t="s">
        <v>6146</v>
      </c>
      <c r="C1259" s="91" t="s">
        <v>9574</v>
      </c>
      <c r="D1259" s="89" t="s">
        <v>26080</v>
      </c>
    </row>
    <row r="1260" spans="1:4">
      <c r="A1260" s="90">
        <v>39746</v>
      </c>
      <c r="B1260" s="1" t="s">
        <v>6147</v>
      </c>
      <c r="C1260" s="91" t="s">
        <v>9574</v>
      </c>
      <c r="D1260" s="89" t="s">
        <v>26081</v>
      </c>
    </row>
    <row r="1261" spans="1:4">
      <c r="A1261" s="90">
        <v>11976</v>
      </c>
      <c r="B1261" s="1" t="s">
        <v>21676</v>
      </c>
      <c r="C1261" s="91" t="s">
        <v>9574</v>
      </c>
      <c r="D1261" s="89" t="s">
        <v>24015</v>
      </c>
    </row>
    <row r="1262" spans="1:4">
      <c r="A1262" s="90">
        <v>1368</v>
      </c>
      <c r="B1262" s="1" t="s">
        <v>176</v>
      </c>
      <c r="C1262" s="91" t="s">
        <v>9574</v>
      </c>
      <c r="D1262" s="89" t="s">
        <v>26082</v>
      </c>
    </row>
    <row r="1263" spans="1:4">
      <c r="A1263" s="90">
        <v>1367</v>
      </c>
      <c r="B1263" s="1" t="s">
        <v>6148</v>
      </c>
      <c r="C1263" s="91" t="s">
        <v>9574</v>
      </c>
      <c r="D1263" s="89" t="s">
        <v>26083</v>
      </c>
    </row>
    <row r="1264" spans="1:4">
      <c r="A1264" s="90">
        <v>7608</v>
      </c>
      <c r="B1264" s="1" t="s">
        <v>6149</v>
      </c>
      <c r="C1264" s="91" t="s">
        <v>9574</v>
      </c>
      <c r="D1264" s="89" t="s">
        <v>23940</v>
      </c>
    </row>
    <row r="1265" spans="1:4">
      <c r="A1265" s="90">
        <v>41900</v>
      </c>
      <c r="B1265" s="1" t="s">
        <v>6150</v>
      </c>
      <c r="C1265" s="91" t="s">
        <v>9578</v>
      </c>
      <c r="D1265" s="89" t="s">
        <v>25996</v>
      </c>
    </row>
    <row r="1266" spans="1:4">
      <c r="A1266" s="90">
        <v>41899</v>
      </c>
      <c r="B1266" s="1" t="s">
        <v>6151</v>
      </c>
      <c r="C1266" s="91" t="s">
        <v>9587</v>
      </c>
      <c r="D1266" s="89" t="s">
        <v>26084</v>
      </c>
    </row>
    <row r="1267" spans="1:4">
      <c r="A1267" s="90">
        <v>1380</v>
      </c>
      <c r="B1267" s="1" t="s">
        <v>229</v>
      </c>
      <c r="C1267" s="91" t="s">
        <v>9578</v>
      </c>
      <c r="D1267" s="89" t="s">
        <v>23966</v>
      </c>
    </row>
    <row r="1268" spans="1:4">
      <c r="A1268" s="90">
        <v>1375</v>
      </c>
      <c r="B1268" s="1" t="s">
        <v>6152</v>
      </c>
      <c r="C1268" s="91" t="s">
        <v>9578</v>
      </c>
      <c r="D1268" s="89" t="s">
        <v>24773</v>
      </c>
    </row>
    <row r="1269" spans="1:4">
      <c r="A1269" s="90">
        <v>1379</v>
      </c>
      <c r="B1269" s="1" t="s">
        <v>217</v>
      </c>
      <c r="C1269" s="91" t="s">
        <v>9578</v>
      </c>
      <c r="D1269" s="89" t="s">
        <v>25071</v>
      </c>
    </row>
    <row r="1270" spans="1:4">
      <c r="A1270" s="90">
        <v>10511</v>
      </c>
      <c r="B1270" s="1" t="s">
        <v>6153</v>
      </c>
      <c r="C1270" s="91" t="s">
        <v>9588</v>
      </c>
      <c r="D1270" s="89" t="s">
        <v>25736</v>
      </c>
    </row>
    <row r="1271" spans="1:4">
      <c r="A1271" s="90">
        <v>13284</v>
      </c>
      <c r="B1271" s="1" t="s">
        <v>6154</v>
      </c>
      <c r="C1271" s="91" t="s">
        <v>9578</v>
      </c>
      <c r="D1271" s="89" t="s">
        <v>25099</v>
      </c>
    </row>
    <row r="1272" spans="1:4">
      <c r="A1272" s="90">
        <v>25974</v>
      </c>
      <c r="B1272" s="1" t="s">
        <v>6155</v>
      </c>
      <c r="C1272" s="91" t="s">
        <v>9578</v>
      </c>
      <c r="D1272" s="89" t="s">
        <v>24163</v>
      </c>
    </row>
    <row r="1273" spans="1:4">
      <c r="A1273" s="90">
        <v>1382</v>
      </c>
      <c r="B1273" s="1" t="s">
        <v>6156</v>
      </c>
      <c r="C1273" s="91" t="s">
        <v>9588</v>
      </c>
      <c r="D1273" s="89" t="s">
        <v>26085</v>
      </c>
    </row>
    <row r="1274" spans="1:4">
      <c r="A1274" s="90">
        <v>34753</v>
      </c>
      <c r="B1274" s="1" t="s">
        <v>6157</v>
      </c>
      <c r="C1274" s="91" t="s">
        <v>9578</v>
      </c>
      <c r="D1274" s="89" t="s">
        <v>24059</v>
      </c>
    </row>
    <row r="1275" spans="1:4">
      <c r="A1275" s="90">
        <v>420</v>
      </c>
      <c r="B1275" s="1" t="s">
        <v>25176</v>
      </c>
      <c r="C1275" s="91" t="s">
        <v>9574</v>
      </c>
      <c r="D1275" s="89" t="s">
        <v>23914</v>
      </c>
    </row>
    <row r="1276" spans="1:4">
      <c r="A1276" s="90">
        <v>12327</v>
      </c>
      <c r="B1276" s="1" t="s">
        <v>6159</v>
      </c>
      <c r="C1276" s="91" t="s">
        <v>9574</v>
      </c>
      <c r="D1276" s="89" t="s">
        <v>24780</v>
      </c>
    </row>
    <row r="1277" spans="1:4">
      <c r="A1277" s="90">
        <v>36148</v>
      </c>
      <c r="B1277" s="1" t="s">
        <v>6160</v>
      </c>
      <c r="C1277" s="91" t="s">
        <v>9574</v>
      </c>
      <c r="D1277" s="89" t="s">
        <v>25769</v>
      </c>
    </row>
    <row r="1278" spans="1:4">
      <c r="A1278" s="90">
        <v>12329</v>
      </c>
      <c r="B1278" s="1" t="s">
        <v>6161</v>
      </c>
      <c r="C1278" s="91" t="s">
        <v>9578</v>
      </c>
      <c r="D1278" s="89" t="s">
        <v>26086</v>
      </c>
    </row>
    <row r="1279" spans="1:4">
      <c r="A1279" s="90">
        <v>1339</v>
      </c>
      <c r="B1279" s="1" t="s">
        <v>6162</v>
      </c>
      <c r="C1279" s="91" t="s">
        <v>9578</v>
      </c>
      <c r="D1279" s="89" t="s">
        <v>26087</v>
      </c>
    </row>
    <row r="1280" spans="1:4">
      <c r="A1280" s="90">
        <v>11849</v>
      </c>
      <c r="B1280" s="1" t="s">
        <v>6163</v>
      </c>
      <c r="C1280" s="91" t="s">
        <v>9579</v>
      </c>
      <c r="D1280" s="89" t="s">
        <v>25068</v>
      </c>
    </row>
    <row r="1281" spans="1:4">
      <c r="A1281" s="90">
        <v>37418</v>
      </c>
      <c r="B1281" s="1" t="s">
        <v>6164</v>
      </c>
      <c r="C1281" s="91" t="s">
        <v>9574</v>
      </c>
      <c r="D1281" s="89" t="s">
        <v>24648</v>
      </c>
    </row>
    <row r="1282" spans="1:4">
      <c r="A1282" s="90">
        <v>37419</v>
      </c>
      <c r="B1282" s="1" t="s">
        <v>6165</v>
      </c>
      <c r="C1282" s="91" t="s">
        <v>9574</v>
      </c>
      <c r="D1282" s="89" t="s">
        <v>25119</v>
      </c>
    </row>
    <row r="1283" spans="1:4">
      <c r="A1283" s="90">
        <v>1427</v>
      </c>
      <c r="B1283" s="1" t="s">
        <v>6166</v>
      </c>
      <c r="C1283" s="91" t="s">
        <v>9574</v>
      </c>
      <c r="D1283" s="89" t="s">
        <v>26088</v>
      </c>
    </row>
    <row r="1284" spans="1:4">
      <c r="A1284" s="90">
        <v>1402</v>
      </c>
      <c r="B1284" s="1" t="s">
        <v>6167</v>
      </c>
      <c r="C1284" s="91" t="s">
        <v>9574</v>
      </c>
      <c r="D1284" s="89" t="s">
        <v>24075</v>
      </c>
    </row>
    <row r="1285" spans="1:4">
      <c r="A1285" s="90">
        <v>1420</v>
      </c>
      <c r="B1285" s="1" t="s">
        <v>6168</v>
      </c>
      <c r="C1285" s="91" t="s">
        <v>9574</v>
      </c>
      <c r="D1285" s="89" t="s">
        <v>26089</v>
      </c>
    </row>
    <row r="1286" spans="1:4">
      <c r="A1286" s="90">
        <v>1419</v>
      </c>
      <c r="B1286" s="1" t="s">
        <v>6169</v>
      </c>
      <c r="C1286" s="91" t="s">
        <v>9574</v>
      </c>
      <c r="D1286" s="89" t="s">
        <v>24431</v>
      </c>
    </row>
    <row r="1287" spans="1:4">
      <c r="A1287" s="90">
        <v>1414</v>
      </c>
      <c r="B1287" s="1" t="s">
        <v>6170</v>
      </c>
      <c r="C1287" s="91" t="s">
        <v>9574</v>
      </c>
      <c r="D1287" s="89" t="s">
        <v>26090</v>
      </c>
    </row>
    <row r="1288" spans="1:4">
      <c r="A1288" s="90">
        <v>1413</v>
      </c>
      <c r="B1288" s="1" t="s">
        <v>6171</v>
      </c>
      <c r="C1288" s="91" t="s">
        <v>9574</v>
      </c>
      <c r="D1288" s="89" t="s">
        <v>24156</v>
      </c>
    </row>
    <row r="1289" spans="1:4">
      <c r="A1289" s="90">
        <v>1412</v>
      </c>
      <c r="B1289" s="1" t="s">
        <v>6172</v>
      </c>
      <c r="C1289" s="91" t="s">
        <v>9574</v>
      </c>
      <c r="D1289" s="89" t="s">
        <v>25605</v>
      </c>
    </row>
    <row r="1290" spans="1:4">
      <c r="A1290" s="90">
        <v>1411</v>
      </c>
      <c r="B1290" s="1" t="s">
        <v>6173</v>
      </c>
      <c r="C1290" s="91" t="s">
        <v>9574</v>
      </c>
      <c r="D1290" s="89" t="s">
        <v>24308</v>
      </c>
    </row>
    <row r="1291" spans="1:4">
      <c r="A1291" s="90">
        <v>1406</v>
      </c>
      <c r="B1291" s="1" t="s">
        <v>6174</v>
      </c>
      <c r="C1291" s="91" t="s">
        <v>9574</v>
      </c>
      <c r="D1291" s="89" t="s">
        <v>24513</v>
      </c>
    </row>
    <row r="1292" spans="1:4">
      <c r="A1292" s="90">
        <v>1407</v>
      </c>
      <c r="B1292" s="1" t="s">
        <v>6175</v>
      </c>
      <c r="C1292" s="91" t="s">
        <v>9574</v>
      </c>
      <c r="D1292" s="89" t="s">
        <v>24300</v>
      </c>
    </row>
    <row r="1293" spans="1:4">
      <c r="A1293" s="90">
        <v>1404</v>
      </c>
      <c r="B1293" s="1" t="s">
        <v>6176</v>
      </c>
      <c r="C1293" s="91" t="s">
        <v>9574</v>
      </c>
      <c r="D1293" s="89" t="s">
        <v>23849</v>
      </c>
    </row>
    <row r="1294" spans="1:4">
      <c r="A1294" s="90">
        <v>11281</v>
      </c>
      <c r="B1294" s="1" t="s">
        <v>21677</v>
      </c>
      <c r="C1294" s="91" t="s">
        <v>9574</v>
      </c>
      <c r="D1294" s="89" t="s">
        <v>26091</v>
      </c>
    </row>
    <row r="1295" spans="1:4">
      <c r="A1295" s="90">
        <v>40699</v>
      </c>
      <c r="B1295" s="1" t="s">
        <v>21678</v>
      </c>
      <c r="C1295" s="91" t="s">
        <v>9574</v>
      </c>
      <c r="D1295" s="89" t="s">
        <v>26092</v>
      </c>
    </row>
    <row r="1296" spans="1:4">
      <c r="A1296" s="90">
        <v>40701</v>
      </c>
      <c r="B1296" s="1" t="s">
        <v>21679</v>
      </c>
      <c r="C1296" s="91" t="s">
        <v>9574</v>
      </c>
      <c r="D1296" s="89" t="s">
        <v>26093</v>
      </c>
    </row>
    <row r="1297" spans="1:4">
      <c r="A1297" s="90">
        <v>1442</v>
      </c>
      <c r="B1297" s="1" t="s">
        <v>6177</v>
      </c>
      <c r="C1297" s="91" t="s">
        <v>9574</v>
      </c>
      <c r="D1297" s="89" t="s">
        <v>26094</v>
      </c>
    </row>
    <row r="1298" spans="1:4">
      <c r="A1298" s="90">
        <v>13457</v>
      </c>
      <c r="B1298" s="1" t="s">
        <v>21680</v>
      </c>
      <c r="C1298" s="91" t="s">
        <v>9574</v>
      </c>
      <c r="D1298" s="89" t="s">
        <v>26095</v>
      </c>
    </row>
    <row r="1299" spans="1:4">
      <c r="A1299" s="90">
        <v>40700</v>
      </c>
      <c r="B1299" s="1" t="s">
        <v>21681</v>
      </c>
      <c r="C1299" s="91" t="s">
        <v>9574</v>
      </c>
      <c r="D1299" s="89" t="s">
        <v>26096</v>
      </c>
    </row>
    <row r="1300" spans="1:4">
      <c r="A1300" s="90">
        <v>13458</v>
      </c>
      <c r="B1300" s="1" t="s">
        <v>6178</v>
      </c>
      <c r="C1300" s="91" t="s">
        <v>9574</v>
      </c>
      <c r="D1300" s="89" t="s">
        <v>26097</v>
      </c>
    </row>
    <row r="1301" spans="1:4">
      <c r="A1301" s="90">
        <v>36524</v>
      </c>
      <c r="B1301" s="1" t="s">
        <v>6179</v>
      </c>
      <c r="C1301" s="91" t="s">
        <v>9574</v>
      </c>
      <c r="D1301" s="89" t="s">
        <v>26098</v>
      </c>
    </row>
    <row r="1302" spans="1:4">
      <c r="A1302" s="90">
        <v>36526</v>
      </c>
      <c r="B1302" s="1" t="s">
        <v>6180</v>
      </c>
      <c r="C1302" s="91" t="s">
        <v>9574</v>
      </c>
      <c r="D1302" s="89" t="s">
        <v>26099</v>
      </c>
    </row>
    <row r="1303" spans="1:4">
      <c r="A1303" s="90">
        <v>36523</v>
      </c>
      <c r="B1303" s="1" t="s">
        <v>6181</v>
      </c>
      <c r="C1303" s="91" t="s">
        <v>9574</v>
      </c>
      <c r="D1303" s="89" t="s">
        <v>26100</v>
      </c>
    </row>
    <row r="1304" spans="1:4">
      <c r="A1304" s="90">
        <v>36527</v>
      </c>
      <c r="B1304" s="1" t="s">
        <v>6182</v>
      </c>
      <c r="C1304" s="91" t="s">
        <v>9574</v>
      </c>
      <c r="D1304" s="89" t="s">
        <v>26101</v>
      </c>
    </row>
    <row r="1305" spans="1:4">
      <c r="A1305" s="90">
        <v>13803</v>
      </c>
      <c r="B1305" s="1" t="s">
        <v>6183</v>
      </c>
      <c r="C1305" s="91" t="s">
        <v>9574</v>
      </c>
      <c r="D1305" s="89" t="s">
        <v>26102</v>
      </c>
    </row>
    <row r="1306" spans="1:4">
      <c r="A1306" s="90">
        <v>38642</v>
      </c>
      <c r="B1306" s="1" t="s">
        <v>6184</v>
      </c>
      <c r="C1306" s="91" t="s">
        <v>9574</v>
      </c>
      <c r="D1306" s="89" t="s">
        <v>26103</v>
      </c>
    </row>
    <row r="1307" spans="1:4">
      <c r="A1307" s="90">
        <v>36522</v>
      </c>
      <c r="B1307" s="1" t="s">
        <v>6185</v>
      </c>
      <c r="C1307" s="91" t="s">
        <v>9574</v>
      </c>
      <c r="D1307" s="89" t="s">
        <v>26104</v>
      </c>
    </row>
    <row r="1308" spans="1:4">
      <c r="A1308" s="90">
        <v>36525</v>
      </c>
      <c r="B1308" s="1" t="s">
        <v>6186</v>
      </c>
      <c r="C1308" s="91" t="s">
        <v>9574</v>
      </c>
      <c r="D1308" s="89" t="s">
        <v>26105</v>
      </c>
    </row>
    <row r="1309" spans="1:4">
      <c r="A1309" s="90">
        <v>41991</v>
      </c>
      <c r="B1309" s="1" t="s">
        <v>6187</v>
      </c>
      <c r="C1309" s="91" t="s">
        <v>9574</v>
      </c>
      <c r="D1309" s="89" t="s">
        <v>26106</v>
      </c>
    </row>
    <row r="1310" spans="1:4">
      <c r="A1310" s="90">
        <v>34348</v>
      </c>
      <c r="B1310" s="1" t="s">
        <v>6188</v>
      </c>
      <c r="C1310" s="91" t="s">
        <v>9577</v>
      </c>
      <c r="D1310" s="89" t="s">
        <v>26107</v>
      </c>
    </row>
    <row r="1311" spans="1:4">
      <c r="A1311" s="90">
        <v>34347</v>
      </c>
      <c r="B1311" s="1" t="s">
        <v>6189</v>
      </c>
      <c r="C1311" s="91" t="s">
        <v>9577</v>
      </c>
      <c r="D1311" s="89" t="s">
        <v>26108</v>
      </c>
    </row>
    <row r="1312" spans="1:4">
      <c r="A1312" s="90">
        <v>11146</v>
      </c>
      <c r="B1312" s="1" t="s">
        <v>6190</v>
      </c>
      <c r="C1312" s="91" t="s">
        <v>9575</v>
      </c>
      <c r="D1312" s="89" t="s">
        <v>26109</v>
      </c>
    </row>
    <row r="1313" spans="1:4">
      <c r="A1313" s="90">
        <v>11147</v>
      </c>
      <c r="B1313" s="1" t="s">
        <v>6191</v>
      </c>
      <c r="C1313" s="91" t="s">
        <v>9575</v>
      </c>
      <c r="D1313" s="89" t="s">
        <v>26110</v>
      </c>
    </row>
    <row r="1314" spans="1:4">
      <c r="A1314" s="90">
        <v>34872</v>
      </c>
      <c r="B1314" s="1" t="s">
        <v>6192</v>
      </c>
      <c r="C1314" s="91" t="s">
        <v>9575</v>
      </c>
      <c r="D1314" s="89" t="s">
        <v>26111</v>
      </c>
    </row>
    <row r="1315" spans="1:4">
      <c r="A1315" s="90">
        <v>34491</v>
      </c>
      <c r="B1315" s="1" t="s">
        <v>6193</v>
      </c>
      <c r="C1315" s="91" t="s">
        <v>9575</v>
      </c>
      <c r="D1315" s="89" t="s">
        <v>24410</v>
      </c>
    </row>
    <row r="1316" spans="1:4">
      <c r="A1316" s="90">
        <v>34770</v>
      </c>
      <c r="B1316" s="1" t="s">
        <v>6194</v>
      </c>
      <c r="C1316" s="91" t="s">
        <v>9587</v>
      </c>
      <c r="D1316" s="89" t="s">
        <v>26112</v>
      </c>
    </row>
    <row r="1317" spans="1:4">
      <c r="A1317" s="90">
        <v>1518</v>
      </c>
      <c r="B1317" s="1" t="s">
        <v>6195</v>
      </c>
      <c r="C1317" s="91" t="s">
        <v>9587</v>
      </c>
      <c r="D1317" s="89" t="s">
        <v>26113</v>
      </c>
    </row>
    <row r="1318" spans="1:4">
      <c r="A1318" s="90">
        <v>41965</v>
      </c>
      <c r="B1318" s="1" t="s">
        <v>6196</v>
      </c>
      <c r="C1318" s="91" t="s">
        <v>9587</v>
      </c>
      <c r="D1318" s="89" t="s">
        <v>26114</v>
      </c>
    </row>
    <row r="1319" spans="1:4">
      <c r="A1319" s="90">
        <v>34492</v>
      </c>
      <c r="B1319" s="1" t="s">
        <v>6197</v>
      </c>
      <c r="C1319" s="91" t="s">
        <v>9575</v>
      </c>
      <c r="D1319" s="89" t="s">
        <v>26115</v>
      </c>
    </row>
    <row r="1320" spans="1:4">
      <c r="A1320" s="90">
        <v>1524</v>
      </c>
      <c r="B1320" s="1" t="s">
        <v>6198</v>
      </c>
      <c r="C1320" s="91" t="s">
        <v>9575</v>
      </c>
      <c r="D1320" s="89" t="s">
        <v>26116</v>
      </c>
    </row>
    <row r="1321" spans="1:4">
      <c r="A1321" s="90">
        <v>38404</v>
      </c>
      <c r="B1321" s="1" t="s">
        <v>6199</v>
      </c>
      <c r="C1321" s="91" t="s">
        <v>9575</v>
      </c>
      <c r="D1321" s="89" t="s">
        <v>26117</v>
      </c>
    </row>
    <row r="1322" spans="1:4">
      <c r="A1322" s="90">
        <v>39849</v>
      </c>
      <c r="B1322" s="1" t="s">
        <v>6200</v>
      </c>
      <c r="C1322" s="91" t="s">
        <v>9575</v>
      </c>
      <c r="D1322" s="89" t="s">
        <v>26118</v>
      </c>
    </row>
    <row r="1323" spans="1:4">
      <c r="A1323" s="90">
        <v>38464</v>
      </c>
      <c r="B1323" s="1" t="s">
        <v>6201</v>
      </c>
      <c r="C1323" s="91" t="s">
        <v>9575</v>
      </c>
      <c r="D1323" s="89" t="s">
        <v>26119</v>
      </c>
    </row>
    <row r="1324" spans="1:4">
      <c r="A1324" s="90">
        <v>34493</v>
      </c>
      <c r="B1324" s="1" t="s">
        <v>6202</v>
      </c>
      <c r="C1324" s="91" t="s">
        <v>9575</v>
      </c>
      <c r="D1324" s="89" t="s">
        <v>26120</v>
      </c>
    </row>
    <row r="1325" spans="1:4">
      <c r="A1325" s="90">
        <v>1527</v>
      </c>
      <c r="B1325" s="1" t="s">
        <v>6203</v>
      </c>
      <c r="C1325" s="91" t="s">
        <v>9575</v>
      </c>
      <c r="D1325" s="89" t="s">
        <v>26121</v>
      </c>
    </row>
    <row r="1326" spans="1:4">
      <c r="A1326" s="90">
        <v>38405</v>
      </c>
      <c r="B1326" s="1" t="s">
        <v>6204</v>
      </c>
      <c r="C1326" s="91" t="s">
        <v>9575</v>
      </c>
      <c r="D1326" s="89" t="s">
        <v>26122</v>
      </c>
    </row>
    <row r="1327" spans="1:4">
      <c r="A1327" s="90">
        <v>38408</v>
      </c>
      <c r="B1327" s="1" t="s">
        <v>6205</v>
      </c>
      <c r="C1327" s="91" t="s">
        <v>9575</v>
      </c>
      <c r="D1327" s="89" t="s">
        <v>26123</v>
      </c>
    </row>
    <row r="1328" spans="1:4">
      <c r="A1328" s="90">
        <v>34494</v>
      </c>
      <c r="B1328" s="1" t="s">
        <v>6206</v>
      </c>
      <c r="C1328" s="91" t="s">
        <v>9575</v>
      </c>
      <c r="D1328" s="89" t="s">
        <v>26124</v>
      </c>
    </row>
    <row r="1329" spans="1:4">
      <c r="A1329" s="90">
        <v>1525</v>
      </c>
      <c r="B1329" s="1" t="s">
        <v>6207</v>
      </c>
      <c r="C1329" s="91" t="s">
        <v>9575</v>
      </c>
      <c r="D1329" s="89" t="s">
        <v>26125</v>
      </c>
    </row>
    <row r="1330" spans="1:4">
      <c r="A1330" s="90">
        <v>38406</v>
      </c>
      <c r="B1330" s="1" t="s">
        <v>6208</v>
      </c>
      <c r="C1330" s="91" t="s">
        <v>9575</v>
      </c>
      <c r="D1330" s="89" t="s">
        <v>26126</v>
      </c>
    </row>
    <row r="1331" spans="1:4">
      <c r="A1331" s="90">
        <v>38409</v>
      </c>
      <c r="B1331" s="1" t="s">
        <v>6209</v>
      </c>
      <c r="C1331" s="91" t="s">
        <v>9575</v>
      </c>
      <c r="D1331" s="89" t="s">
        <v>26127</v>
      </c>
    </row>
    <row r="1332" spans="1:4">
      <c r="A1332" s="90">
        <v>34495</v>
      </c>
      <c r="B1332" s="1" t="s">
        <v>6210</v>
      </c>
      <c r="C1332" s="91" t="s">
        <v>9575</v>
      </c>
      <c r="D1332" s="89" t="s">
        <v>25067</v>
      </c>
    </row>
    <row r="1333" spans="1:4">
      <c r="A1333" s="90">
        <v>11145</v>
      </c>
      <c r="B1333" s="1" t="s">
        <v>6211</v>
      </c>
      <c r="C1333" s="91" t="s">
        <v>9575</v>
      </c>
      <c r="D1333" s="89" t="s">
        <v>26128</v>
      </c>
    </row>
    <row r="1334" spans="1:4">
      <c r="A1334" s="90">
        <v>34496</v>
      </c>
      <c r="B1334" s="1" t="s">
        <v>6212</v>
      </c>
      <c r="C1334" s="91" t="s">
        <v>9575</v>
      </c>
      <c r="D1334" s="89" t="s">
        <v>26129</v>
      </c>
    </row>
    <row r="1335" spans="1:4">
      <c r="A1335" s="90">
        <v>34479</v>
      </c>
      <c r="B1335" s="1" t="s">
        <v>6213</v>
      </c>
      <c r="C1335" s="91" t="s">
        <v>9575</v>
      </c>
      <c r="D1335" s="89" t="s">
        <v>26130</v>
      </c>
    </row>
    <row r="1336" spans="1:4">
      <c r="A1336" s="90">
        <v>34481</v>
      </c>
      <c r="B1336" s="1" t="s">
        <v>6214</v>
      </c>
      <c r="C1336" s="91" t="s">
        <v>9575</v>
      </c>
      <c r="D1336" s="89" t="s">
        <v>26131</v>
      </c>
    </row>
    <row r="1337" spans="1:4">
      <c r="A1337" s="90">
        <v>34483</v>
      </c>
      <c r="B1337" s="1" t="s">
        <v>6215</v>
      </c>
      <c r="C1337" s="91" t="s">
        <v>9575</v>
      </c>
      <c r="D1337" s="89" t="s">
        <v>26132</v>
      </c>
    </row>
    <row r="1338" spans="1:4">
      <c r="A1338" s="90">
        <v>34485</v>
      </c>
      <c r="B1338" s="1" t="s">
        <v>6216</v>
      </c>
      <c r="C1338" s="91" t="s">
        <v>9575</v>
      </c>
      <c r="D1338" s="89" t="s">
        <v>26133</v>
      </c>
    </row>
    <row r="1339" spans="1:4">
      <c r="A1339" s="90">
        <v>34497</v>
      </c>
      <c r="B1339" s="1" t="s">
        <v>6217</v>
      </c>
      <c r="C1339" s="91" t="s">
        <v>9575</v>
      </c>
      <c r="D1339" s="89" t="s">
        <v>26134</v>
      </c>
    </row>
    <row r="1340" spans="1:4">
      <c r="A1340" s="90">
        <v>14041</v>
      </c>
      <c r="B1340" s="1" t="s">
        <v>6218</v>
      </c>
      <c r="C1340" s="91" t="s">
        <v>9575</v>
      </c>
      <c r="D1340" s="89" t="s">
        <v>26135</v>
      </c>
    </row>
    <row r="1341" spans="1:4">
      <c r="A1341" s="90">
        <v>1523</v>
      </c>
      <c r="B1341" s="1" t="s">
        <v>6219</v>
      </c>
      <c r="C1341" s="91" t="s">
        <v>9575</v>
      </c>
      <c r="D1341" s="89" t="s">
        <v>26136</v>
      </c>
    </row>
    <row r="1342" spans="1:4">
      <c r="A1342" s="90">
        <v>14052</v>
      </c>
      <c r="B1342" s="1" t="s">
        <v>6220</v>
      </c>
      <c r="C1342" s="91" t="s">
        <v>9574</v>
      </c>
      <c r="D1342" s="89" t="s">
        <v>24448</v>
      </c>
    </row>
    <row r="1343" spans="1:4">
      <c r="A1343" s="90">
        <v>14054</v>
      </c>
      <c r="B1343" s="1" t="s">
        <v>6221</v>
      </c>
      <c r="C1343" s="91" t="s">
        <v>9574</v>
      </c>
      <c r="D1343" s="89" t="s">
        <v>24848</v>
      </c>
    </row>
    <row r="1344" spans="1:4">
      <c r="A1344" s="90">
        <v>14053</v>
      </c>
      <c r="B1344" s="1" t="s">
        <v>6222</v>
      </c>
      <c r="C1344" s="91" t="s">
        <v>9574</v>
      </c>
      <c r="D1344" s="89" t="s">
        <v>26137</v>
      </c>
    </row>
    <row r="1345" spans="1:4">
      <c r="A1345" s="90">
        <v>2558</v>
      </c>
      <c r="B1345" s="1" t="s">
        <v>6223</v>
      </c>
      <c r="C1345" s="91" t="s">
        <v>9574</v>
      </c>
      <c r="D1345" s="89" t="s">
        <v>25770</v>
      </c>
    </row>
    <row r="1346" spans="1:4">
      <c r="A1346" s="90">
        <v>2560</v>
      </c>
      <c r="B1346" s="1" t="s">
        <v>6224</v>
      </c>
      <c r="C1346" s="91" t="s">
        <v>9574</v>
      </c>
      <c r="D1346" s="89" t="s">
        <v>24476</v>
      </c>
    </row>
    <row r="1347" spans="1:4">
      <c r="A1347" s="90">
        <v>2559</v>
      </c>
      <c r="B1347" s="1" t="s">
        <v>6225</v>
      </c>
      <c r="C1347" s="91" t="s">
        <v>9574</v>
      </c>
      <c r="D1347" s="89" t="s">
        <v>24355</v>
      </c>
    </row>
    <row r="1348" spans="1:4">
      <c r="A1348" s="90">
        <v>2592</v>
      </c>
      <c r="B1348" s="1" t="s">
        <v>6226</v>
      </c>
      <c r="C1348" s="91" t="s">
        <v>9574</v>
      </c>
      <c r="D1348" s="89" t="s">
        <v>26138</v>
      </c>
    </row>
    <row r="1349" spans="1:4">
      <c r="A1349" s="90">
        <v>2566</v>
      </c>
      <c r="B1349" s="1" t="s">
        <v>6227</v>
      </c>
      <c r="C1349" s="91" t="s">
        <v>9574</v>
      </c>
      <c r="D1349" s="89" t="s">
        <v>24631</v>
      </c>
    </row>
    <row r="1350" spans="1:4">
      <c r="A1350" s="90">
        <v>2589</v>
      </c>
      <c r="B1350" s="1" t="s">
        <v>6228</v>
      </c>
      <c r="C1350" s="91" t="s">
        <v>9574</v>
      </c>
      <c r="D1350" s="89" t="s">
        <v>24769</v>
      </c>
    </row>
    <row r="1351" spans="1:4">
      <c r="A1351" s="90">
        <v>2591</v>
      </c>
      <c r="B1351" s="1" t="s">
        <v>6229</v>
      </c>
      <c r="C1351" s="91" t="s">
        <v>9574</v>
      </c>
      <c r="D1351" s="89" t="s">
        <v>24407</v>
      </c>
    </row>
    <row r="1352" spans="1:4">
      <c r="A1352" s="90">
        <v>2590</v>
      </c>
      <c r="B1352" s="1" t="s">
        <v>6230</v>
      </c>
      <c r="C1352" s="91" t="s">
        <v>9574</v>
      </c>
      <c r="D1352" s="89" t="s">
        <v>24640</v>
      </c>
    </row>
    <row r="1353" spans="1:4">
      <c r="A1353" s="90">
        <v>2567</v>
      </c>
      <c r="B1353" s="1" t="s">
        <v>6231</v>
      </c>
      <c r="C1353" s="91" t="s">
        <v>9574</v>
      </c>
      <c r="D1353" s="89" t="s">
        <v>26139</v>
      </c>
    </row>
    <row r="1354" spans="1:4">
      <c r="A1354" s="90">
        <v>2565</v>
      </c>
      <c r="B1354" s="1" t="s">
        <v>6232</v>
      </c>
      <c r="C1354" s="91" t="s">
        <v>9574</v>
      </c>
      <c r="D1354" s="89" t="s">
        <v>24908</v>
      </c>
    </row>
    <row r="1355" spans="1:4">
      <c r="A1355" s="90">
        <v>2568</v>
      </c>
      <c r="B1355" s="1" t="s">
        <v>6233</v>
      </c>
      <c r="C1355" s="91" t="s">
        <v>9574</v>
      </c>
      <c r="D1355" s="89" t="s">
        <v>26140</v>
      </c>
    </row>
    <row r="1356" spans="1:4">
      <c r="A1356" s="90">
        <v>2594</v>
      </c>
      <c r="B1356" s="1" t="s">
        <v>6234</v>
      </c>
      <c r="C1356" s="91" t="s">
        <v>9574</v>
      </c>
      <c r="D1356" s="89" t="s">
        <v>26141</v>
      </c>
    </row>
    <row r="1357" spans="1:4">
      <c r="A1357" s="90">
        <v>2587</v>
      </c>
      <c r="B1357" s="1" t="s">
        <v>6235</v>
      </c>
      <c r="C1357" s="91" t="s">
        <v>9574</v>
      </c>
      <c r="D1357" s="89" t="s">
        <v>26142</v>
      </c>
    </row>
    <row r="1358" spans="1:4">
      <c r="A1358" s="90">
        <v>2588</v>
      </c>
      <c r="B1358" s="1" t="s">
        <v>6236</v>
      </c>
      <c r="C1358" s="91" t="s">
        <v>9574</v>
      </c>
      <c r="D1358" s="89" t="s">
        <v>23849</v>
      </c>
    </row>
    <row r="1359" spans="1:4">
      <c r="A1359" s="90">
        <v>2569</v>
      </c>
      <c r="B1359" s="1" t="s">
        <v>6237</v>
      </c>
      <c r="C1359" s="91" t="s">
        <v>9574</v>
      </c>
      <c r="D1359" s="89" t="s">
        <v>24377</v>
      </c>
    </row>
    <row r="1360" spans="1:4">
      <c r="A1360" s="90">
        <v>2570</v>
      </c>
      <c r="B1360" s="1" t="s">
        <v>6238</v>
      </c>
      <c r="C1360" s="91" t="s">
        <v>9574</v>
      </c>
      <c r="D1360" s="89" t="s">
        <v>23953</v>
      </c>
    </row>
    <row r="1361" spans="1:4">
      <c r="A1361" s="90">
        <v>2571</v>
      </c>
      <c r="B1361" s="1" t="s">
        <v>6239</v>
      </c>
      <c r="C1361" s="91" t="s">
        <v>9574</v>
      </c>
      <c r="D1361" s="89" t="s">
        <v>26143</v>
      </c>
    </row>
    <row r="1362" spans="1:4">
      <c r="A1362" s="90">
        <v>2593</v>
      </c>
      <c r="B1362" s="1" t="s">
        <v>6240</v>
      </c>
      <c r="C1362" s="91" t="s">
        <v>9574</v>
      </c>
      <c r="D1362" s="89" t="s">
        <v>24752</v>
      </c>
    </row>
    <row r="1363" spans="1:4">
      <c r="A1363" s="90">
        <v>2572</v>
      </c>
      <c r="B1363" s="1" t="s">
        <v>6241</v>
      </c>
      <c r="C1363" s="91" t="s">
        <v>9574</v>
      </c>
      <c r="D1363" s="89" t="s">
        <v>26144</v>
      </c>
    </row>
    <row r="1364" spans="1:4">
      <c r="A1364" s="90">
        <v>2595</v>
      </c>
      <c r="B1364" s="1" t="s">
        <v>6242</v>
      </c>
      <c r="C1364" s="91" t="s">
        <v>9574</v>
      </c>
      <c r="D1364" s="89" t="s">
        <v>26145</v>
      </c>
    </row>
    <row r="1365" spans="1:4">
      <c r="A1365" s="90">
        <v>2576</v>
      </c>
      <c r="B1365" s="1" t="s">
        <v>6243</v>
      </c>
      <c r="C1365" s="91" t="s">
        <v>9574</v>
      </c>
      <c r="D1365" s="89" t="s">
        <v>26146</v>
      </c>
    </row>
    <row r="1366" spans="1:4">
      <c r="A1366" s="90">
        <v>2575</v>
      </c>
      <c r="B1366" s="1" t="s">
        <v>6244</v>
      </c>
      <c r="C1366" s="91" t="s">
        <v>9574</v>
      </c>
      <c r="D1366" s="89" t="s">
        <v>24570</v>
      </c>
    </row>
    <row r="1367" spans="1:4">
      <c r="A1367" s="90">
        <v>2573</v>
      </c>
      <c r="B1367" s="1" t="s">
        <v>6245</v>
      </c>
      <c r="C1367" s="91" t="s">
        <v>9574</v>
      </c>
      <c r="D1367" s="89" t="s">
        <v>25673</v>
      </c>
    </row>
    <row r="1368" spans="1:4">
      <c r="A1368" s="90">
        <v>2586</v>
      </c>
      <c r="B1368" s="1" t="s">
        <v>6246</v>
      </c>
      <c r="C1368" s="91" t="s">
        <v>9574</v>
      </c>
      <c r="D1368" s="89" t="s">
        <v>24083</v>
      </c>
    </row>
    <row r="1369" spans="1:4">
      <c r="A1369" s="90">
        <v>2577</v>
      </c>
      <c r="B1369" s="1" t="s">
        <v>6247</v>
      </c>
      <c r="C1369" s="91" t="s">
        <v>9574</v>
      </c>
      <c r="D1369" s="89" t="s">
        <v>24716</v>
      </c>
    </row>
    <row r="1370" spans="1:4">
      <c r="A1370" s="90">
        <v>2574</v>
      </c>
      <c r="B1370" s="1" t="s">
        <v>6248</v>
      </c>
      <c r="C1370" s="91" t="s">
        <v>9574</v>
      </c>
      <c r="D1370" s="89" t="s">
        <v>26147</v>
      </c>
    </row>
    <row r="1371" spans="1:4">
      <c r="A1371" s="90">
        <v>2578</v>
      </c>
      <c r="B1371" s="1" t="s">
        <v>6249</v>
      </c>
      <c r="C1371" s="91" t="s">
        <v>9574</v>
      </c>
      <c r="D1371" s="89" t="s">
        <v>26148</v>
      </c>
    </row>
    <row r="1372" spans="1:4">
      <c r="A1372" s="90">
        <v>2585</v>
      </c>
      <c r="B1372" s="1" t="s">
        <v>6250</v>
      </c>
      <c r="C1372" s="91" t="s">
        <v>9574</v>
      </c>
      <c r="D1372" s="89" t="s">
        <v>26149</v>
      </c>
    </row>
    <row r="1373" spans="1:4">
      <c r="A1373" s="90">
        <v>12008</v>
      </c>
      <c r="B1373" s="1" t="s">
        <v>6251</v>
      </c>
      <c r="C1373" s="91" t="s">
        <v>9574</v>
      </c>
      <c r="D1373" s="89" t="s">
        <v>26150</v>
      </c>
    </row>
    <row r="1374" spans="1:4">
      <c r="A1374" s="90">
        <v>2582</v>
      </c>
      <c r="B1374" s="1" t="s">
        <v>6252</v>
      </c>
      <c r="C1374" s="91" t="s">
        <v>9574</v>
      </c>
      <c r="D1374" s="89" t="s">
        <v>24668</v>
      </c>
    </row>
    <row r="1375" spans="1:4">
      <c r="A1375" s="90">
        <v>2597</v>
      </c>
      <c r="B1375" s="1" t="s">
        <v>6253</v>
      </c>
      <c r="C1375" s="91" t="s">
        <v>9574</v>
      </c>
      <c r="D1375" s="89" t="s">
        <v>26151</v>
      </c>
    </row>
    <row r="1376" spans="1:4">
      <c r="A1376" s="90">
        <v>2579</v>
      </c>
      <c r="B1376" s="1" t="s">
        <v>6254</v>
      </c>
      <c r="C1376" s="91" t="s">
        <v>9574</v>
      </c>
      <c r="D1376" s="89" t="s">
        <v>24742</v>
      </c>
    </row>
    <row r="1377" spans="1:4">
      <c r="A1377" s="90">
        <v>2581</v>
      </c>
      <c r="B1377" s="1" t="s">
        <v>6255</v>
      </c>
      <c r="C1377" s="91" t="s">
        <v>9574</v>
      </c>
      <c r="D1377" s="89" t="s">
        <v>26152</v>
      </c>
    </row>
    <row r="1378" spans="1:4">
      <c r="A1378" s="90">
        <v>2596</v>
      </c>
      <c r="B1378" s="1" t="s">
        <v>6256</v>
      </c>
      <c r="C1378" s="91" t="s">
        <v>9574</v>
      </c>
      <c r="D1378" s="89" t="s">
        <v>26153</v>
      </c>
    </row>
    <row r="1379" spans="1:4">
      <c r="A1379" s="90">
        <v>2580</v>
      </c>
      <c r="B1379" s="1" t="s">
        <v>6257</v>
      </c>
      <c r="C1379" s="91" t="s">
        <v>9574</v>
      </c>
      <c r="D1379" s="89" t="s">
        <v>25605</v>
      </c>
    </row>
    <row r="1380" spans="1:4">
      <c r="A1380" s="90">
        <v>2583</v>
      </c>
      <c r="B1380" s="1" t="s">
        <v>6258</v>
      </c>
      <c r="C1380" s="91" t="s">
        <v>9574</v>
      </c>
      <c r="D1380" s="89" t="s">
        <v>26154</v>
      </c>
    </row>
    <row r="1381" spans="1:4">
      <c r="A1381" s="90">
        <v>2584</v>
      </c>
      <c r="B1381" s="1" t="s">
        <v>6259</v>
      </c>
      <c r="C1381" s="91" t="s">
        <v>9574</v>
      </c>
      <c r="D1381" s="89" t="s">
        <v>26155</v>
      </c>
    </row>
    <row r="1382" spans="1:4">
      <c r="A1382" s="90">
        <v>12010</v>
      </c>
      <c r="B1382" s="1" t="s">
        <v>6260</v>
      </c>
      <c r="C1382" s="91" t="s">
        <v>9574</v>
      </c>
      <c r="D1382" s="89" t="s">
        <v>24435</v>
      </c>
    </row>
    <row r="1383" spans="1:4">
      <c r="A1383" s="90">
        <v>39329</v>
      </c>
      <c r="B1383" s="1" t="s">
        <v>6261</v>
      </c>
      <c r="C1383" s="91" t="s">
        <v>9574</v>
      </c>
      <c r="D1383" s="89" t="s">
        <v>24347</v>
      </c>
    </row>
    <row r="1384" spans="1:4">
      <c r="A1384" s="90">
        <v>39330</v>
      </c>
      <c r="B1384" s="1" t="s">
        <v>6262</v>
      </c>
      <c r="C1384" s="91" t="s">
        <v>9574</v>
      </c>
      <c r="D1384" s="89" t="s">
        <v>24983</v>
      </c>
    </row>
    <row r="1385" spans="1:4">
      <c r="A1385" s="90">
        <v>39332</v>
      </c>
      <c r="B1385" s="1" t="s">
        <v>6263</v>
      </c>
      <c r="C1385" s="91" t="s">
        <v>9574</v>
      </c>
      <c r="D1385" s="89" t="s">
        <v>24875</v>
      </c>
    </row>
    <row r="1386" spans="1:4">
      <c r="A1386" s="90">
        <v>39331</v>
      </c>
      <c r="B1386" s="1" t="s">
        <v>6264</v>
      </c>
      <c r="C1386" s="91" t="s">
        <v>9574</v>
      </c>
      <c r="D1386" s="89" t="s">
        <v>24594</v>
      </c>
    </row>
    <row r="1387" spans="1:4">
      <c r="A1387" s="90">
        <v>39333</v>
      </c>
      <c r="B1387" s="1" t="s">
        <v>6265</v>
      </c>
      <c r="C1387" s="91" t="s">
        <v>9574</v>
      </c>
      <c r="D1387" s="89" t="s">
        <v>23930</v>
      </c>
    </row>
    <row r="1388" spans="1:4">
      <c r="A1388" s="90">
        <v>39335</v>
      </c>
      <c r="B1388" s="1" t="s">
        <v>6266</v>
      </c>
      <c r="C1388" s="91" t="s">
        <v>9574</v>
      </c>
      <c r="D1388" s="89" t="s">
        <v>24604</v>
      </c>
    </row>
    <row r="1389" spans="1:4">
      <c r="A1389" s="90">
        <v>39334</v>
      </c>
      <c r="B1389" s="1" t="s">
        <v>6267</v>
      </c>
      <c r="C1389" s="91" t="s">
        <v>9574</v>
      </c>
      <c r="D1389" s="89" t="s">
        <v>24377</v>
      </c>
    </row>
    <row r="1390" spans="1:4">
      <c r="A1390" s="90">
        <v>12016</v>
      </c>
      <c r="B1390" s="1" t="s">
        <v>6268</v>
      </c>
      <c r="C1390" s="91" t="s">
        <v>9574</v>
      </c>
      <c r="D1390" s="89" t="s">
        <v>24405</v>
      </c>
    </row>
    <row r="1391" spans="1:4">
      <c r="A1391" s="90">
        <v>12015</v>
      </c>
      <c r="B1391" s="1" t="s">
        <v>6269</v>
      </c>
      <c r="C1391" s="91" t="s">
        <v>9574</v>
      </c>
      <c r="D1391" s="89" t="s">
        <v>26156</v>
      </c>
    </row>
    <row r="1392" spans="1:4">
      <c r="A1392" s="90">
        <v>12020</v>
      </c>
      <c r="B1392" s="1" t="s">
        <v>6270</v>
      </c>
      <c r="C1392" s="91" t="s">
        <v>9574</v>
      </c>
      <c r="D1392" s="89" t="s">
        <v>24405</v>
      </c>
    </row>
    <row r="1393" spans="1:4">
      <c r="A1393" s="90">
        <v>12019</v>
      </c>
      <c r="B1393" s="1" t="s">
        <v>6271</v>
      </c>
      <c r="C1393" s="91" t="s">
        <v>9574</v>
      </c>
      <c r="D1393" s="89" t="s">
        <v>26156</v>
      </c>
    </row>
    <row r="1394" spans="1:4">
      <c r="A1394" s="90">
        <v>39336</v>
      </c>
      <c r="B1394" s="1" t="s">
        <v>6272</v>
      </c>
      <c r="C1394" s="91" t="s">
        <v>9574</v>
      </c>
      <c r="D1394" s="89" t="s">
        <v>24983</v>
      </c>
    </row>
    <row r="1395" spans="1:4">
      <c r="A1395" s="90">
        <v>39338</v>
      </c>
      <c r="B1395" s="1" t="s">
        <v>6273</v>
      </c>
      <c r="C1395" s="91" t="s">
        <v>9574</v>
      </c>
      <c r="D1395" s="89" t="s">
        <v>24875</v>
      </c>
    </row>
    <row r="1396" spans="1:4">
      <c r="A1396" s="90">
        <v>39337</v>
      </c>
      <c r="B1396" s="1" t="s">
        <v>6274</v>
      </c>
      <c r="C1396" s="91" t="s">
        <v>9574</v>
      </c>
      <c r="D1396" s="89" t="s">
        <v>24594</v>
      </c>
    </row>
    <row r="1397" spans="1:4">
      <c r="A1397" s="90">
        <v>39341</v>
      </c>
      <c r="B1397" s="1" t="s">
        <v>6275</v>
      </c>
      <c r="C1397" s="91" t="s">
        <v>9574</v>
      </c>
      <c r="D1397" s="89" t="s">
        <v>24040</v>
      </c>
    </row>
    <row r="1398" spans="1:4">
      <c r="A1398" s="90">
        <v>39340</v>
      </c>
      <c r="B1398" s="1" t="s">
        <v>6276</v>
      </c>
      <c r="C1398" s="91" t="s">
        <v>9574</v>
      </c>
      <c r="D1398" s="89" t="s">
        <v>26157</v>
      </c>
    </row>
    <row r="1399" spans="1:4">
      <c r="A1399" s="90">
        <v>12025</v>
      </c>
      <c r="B1399" s="1" t="s">
        <v>6277</v>
      </c>
      <c r="C1399" s="91" t="s">
        <v>9574</v>
      </c>
      <c r="D1399" s="89" t="s">
        <v>24696</v>
      </c>
    </row>
    <row r="1400" spans="1:4">
      <c r="A1400" s="90">
        <v>39342</v>
      </c>
      <c r="B1400" s="1" t="s">
        <v>6278</v>
      </c>
      <c r="C1400" s="91" t="s">
        <v>9574</v>
      </c>
      <c r="D1400" s="89" t="s">
        <v>24040</v>
      </c>
    </row>
    <row r="1401" spans="1:4">
      <c r="A1401" s="90">
        <v>39343</v>
      </c>
      <c r="B1401" s="1" t="s">
        <v>6279</v>
      </c>
      <c r="C1401" s="91" t="s">
        <v>9574</v>
      </c>
      <c r="D1401" s="89" t="s">
        <v>24439</v>
      </c>
    </row>
    <row r="1402" spans="1:4">
      <c r="A1402" s="90">
        <v>39345</v>
      </c>
      <c r="B1402" s="1" t="s">
        <v>6280</v>
      </c>
      <c r="C1402" s="91" t="s">
        <v>9574</v>
      </c>
      <c r="D1402" s="89" t="s">
        <v>24970</v>
      </c>
    </row>
    <row r="1403" spans="1:4">
      <c r="A1403" s="90">
        <v>39344</v>
      </c>
      <c r="B1403" s="1" t="s">
        <v>6281</v>
      </c>
      <c r="C1403" s="91" t="s">
        <v>9574</v>
      </c>
      <c r="D1403" s="89" t="s">
        <v>26158</v>
      </c>
    </row>
    <row r="1404" spans="1:4">
      <c r="A1404" s="90">
        <v>12623</v>
      </c>
      <c r="B1404" s="1" t="s">
        <v>6282</v>
      </c>
      <c r="C1404" s="91" t="s">
        <v>9577</v>
      </c>
      <c r="D1404" s="89" t="s">
        <v>24502</v>
      </c>
    </row>
    <row r="1405" spans="1:4">
      <c r="A1405" s="90">
        <v>34498</v>
      </c>
      <c r="B1405" s="1" t="s">
        <v>6283</v>
      </c>
      <c r="C1405" s="91" t="s">
        <v>9574</v>
      </c>
      <c r="D1405" s="89" t="s">
        <v>26159</v>
      </c>
    </row>
    <row r="1406" spans="1:4">
      <c r="A1406" s="90">
        <v>13244</v>
      </c>
      <c r="B1406" s="1" t="s">
        <v>6284</v>
      </c>
      <c r="C1406" s="91" t="s">
        <v>9574</v>
      </c>
      <c r="D1406" s="89" t="s">
        <v>26052</v>
      </c>
    </row>
    <row r="1407" spans="1:4">
      <c r="A1407" s="90">
        <v>38998</v>
      </c>
      <c r="B1407" s="1" t="s">
        <v>21870</v>
      </c>
      <c r="C1407" s="91" t="s">
        <v>9574</v>
      </c>
      <c r="D1407" s="89" t="s">
        <v>26160</v>
      </c>
    </row>
    <row r="1408" spans="1:4">
      <c r="A1408" s="90">
        <v>38999</v>
      </c>
      <c r="B1408" s="1" t="s">
        <v>21871</v>
      </c>
      <c r="C1408" s="91" t="s">
        <v>9574</v>
      </c>
      <c r="D1408" s="89" t="s">
        <v>24310</v>
      </c>
    </row>
    <row r="1409" spans="1:4">
      <c r="A1409" s="90">
        <v>38996</v>
      </c>
      <c r="B1409" s="1" t="s">
        <v>21872</v>
      </c>
      <c r="C1409" s="91" t="s">
        <v>9574</v>
      </c>
      <c r="D1409" s="89" t="s">
        <v>24675</v>
      </c>
    </row>
    <row r="1410" spans="1:4">
      <c r="A1410" s="90">
        <v>38997</v>
      </c>
      <c r="B1410" s="1" t="s">
        <v>21873</v>
      </c>
      <c r="C1410" s="91" t="s">
        <v>9574</v>
      </c>
      <c r="D1410" s="89" t="s">
        <v>24331</v>
      </c>
    </row>
    <row r="1411" spans="1:4">
      <c r="A1411" s="90">
        <v>39862</v>
      </c>
      <c r="B1411" s="1" t="s">
        <v>6285</v>
      </c>
      <c r="C1411" s="91" t="s">
        <v>9574</v>
      </c>
      <c r="D1411" s="89" t="s">
        <v>25844</v>
      </c>
    </row>
    <row r="1412" spans="1:4">
      <c r="A1412" s="90">
        <v>39863</v>
      </c>
      <c r="B1412" s="1" t="s">
        <v>6286</v>
      </c>
      <c r="C1412" s="91" t="s">
        <v>9574</v>
      </c>
      <c r="D1412" s="89" t="s">
        <v>24076</v>
      </c>
    </row>
    <row r="1413" spans="1:4">
      <c r="A1413" s="90">
        <v>39864</v>
      </c>
      <c r="B1413" s="1" t="s">
        <v>6287</v>
      </c>
      <c r="C1413" s="91" t="s">
        <v>9574</v>
      </c>
      <c r="D1413" s="89" t="s">
        <v>24876</v>
      </c>
    </row>
    <row r="1414" spans="1:4">
      <c r="A1414" s="90">
        <v>39865</v>
      </c>
      <c r="B1414" s="1" t="s">
        <v>6288</v>
      </c>
      <c r="C1414" s="91" t="s">
        <v>9574</v>
      </c>
      <c r="D1414" s="89" t="s">
        <v>24893</v>
      </c>
    </row>
    <row r="1415" spans="1:4">
      <c r="A1415" s="90">
        <v>2517</v>
      </c>
      <c r="B1415" s="1" t="s">
        <v>6289</v>
      </c>
      <c r="C1415" s="91" t="s">
        <v>9574</v>
      </c>
      <c r="D1415" s="89" t="s">
        <v>26161</v>
      </c>
    </row>
    <row r="1416" spans="1:4">
      <c r="A1416" s="90">
        <v>2522</v>
      </c>
      <c r="B1416" s="1" t="s">
        <v>6290</v>
      </c>
      <c r="C1416" s="91" t="s">
        <v>9574</v>
      </c>
      <c r="D1416" s="89" t="s">
        <v>26156</v>
      </c>
    </row>
    <row r="1417" spans="1:4">
      <c r="A1417" s="90">
        <v>2548</v>
      </c>
      <c r="B1417" s="1" t="s">
        <v>6291</v>
      </c>
      <c r="C1417" s="91" t="s">
        <v>9574</v>
      </c>
      <c r="D1417" s="89" t="s">
        <v>26162</v>
      </c>
    </row>
    <row r="1418" spans="1:4">
      <c r="A1418" s="90">
        <v>2516</v>
      </c>
      <c r="B1418" s="1" t="s">
        <v>6292</v>
      </c>
      <c r="C1418" s="91" t="s">
        <v>9574</v>
      </c>
      <c r="D1418" s="89" t="s">
        <v>24388</v>
      </c>
    </row>
    <row r="1419" spans="1:4">
      <c r="A1419" s="90">
        <v>2518</v>
      </c>
      <c r="B1419" s="1" t="s">
        <v>6293</v>
      </c>
      <c r="C1419" s="91" t="s">
        <v>9574</v>
      </c>
      <c r="D1419" s="89" t="s">
        <v>26163</v>
      </c>
    </row>
    <row r="1420" spans="1:4">
      <c r="A1420" s="90">
        <v>2521</v>
      </c>
      <c r="B1420" s="1" t="s">
        <v>6294</v>
      </c>
      <c r="C1420" s="91" t="s">
        <v>9574</v>
      </c>
      <c r="D1420" s="89" t="s">
        <v>26164</v>
      </c>
    </row>
    <row r="1421" spans="1:4">
      <c r="A1421" s="90">
        <v>2515</v>
      </c>
      <c r="B1421" s="1" t="s">
        <v>6295</v>
      </c>
      <c r="C1421" s="91" t="s">
        <v>9574</v>
      </c>
      <c r="D1421" s="89" t="s">
        <v>24345</v>
      </c>
    </row>
    <row r="1422" spans="1:4">
      <c r="A1422" s="90">
        <v>2519</v>
      </c>
      <c r="B1422" s="1" t="s">
        <v>6296</v>
      </c>
      <c r="C1422" s="91" t="s">
        <v>9574</v>
      </c>
      <c r="D1422" s="89" t="s">
        <v>26165</v>
      </c>
    </row>
    <row r="1423" spans="1:4">
      <c r="A1423" s="90">
        <v>2520</v>
      </c>
      <c r="B1423" s="1" t="s">
        <v>6297</v>
      </c>
      <c r="C1423" s="91" t="s">
        <v>9574</v>
      </c>
      <c r="D1423" s="89" t="s">
        <v>26166</v>
      </c>
    </row>
    <row r="1424" spans="1:4">
      <c r="A1424" s="90">
        <v>1602</v>
      </c>
      <c r="B1424" s="1" t="s">
        <v>6298</v>
      </c>
      <c r="C1424" s="91" t="s">
        <v>9574</v>
      </c>
      <c r="D1424" s="89" t="s">
        <v>26167</v>
      </c>
    </row>
    <row r="1425" spans="1:4">
      <c r="A1425" s="90">
        <v>1601</v>
      </c>
      <c r="B1425" s="1" t="s">
        <v>6299</v>
      </c>
      <c r="C1425" s="91" t="s">
        <v>9574</v>
      </c>
      <c r="D1425" s="89" t="s">
        <v>26168</v>
      </c>
    </row>
    <row r="1426" spans="1:4">
      <c r="A1426" s="90">
        <v>1598</v>
      </c>
      <c r="B1426" s="1" t="s">
        <v>6300</v>
      </c>
      <c r="C1426" s="91" t="s">
        <v>9574</v>
      </c>
      <c r="D1426" s="89" t="s">
        <v>26169</v>
      </c>
    </row>
    <row r="1427" spans="1:4">
      <c r="A1427" s="90">
        <v>1600</v>
      </c>
      <c r="B1427" s="1" t="s">
        <v>6301</v>
      </c>
      <c r="C1427" s="91" t="s">
        <v>9574</v>
      </c>
      <c r="D1427" s="89" t="s">
        <v>23924</v>
      </c>
    </row>
    <row r="1428" spans="1:4">
      <c r="A1428" s="90">
        <v>1603</v>
      </c>
      <c r="B1428" s="1" t="s">
        <v>6302</v>
      </c>
      <c r="C1428" s="91" t="s">
        <v>9574</v>
      </c>
      <c r="D1428" s="89" t="s">
        <v>26170</v>
      </c>
    </row>
    <row r="1429" spans="1:4">
      <c r="A1429" s="90">
        <v>1599</v>
      </c>
      <c r="B1429" s="1" t="s">
        <v>6303</v>
      </c>
      <c r="C1429" s="91" t="s">
        <v>9574</v>
      </c>
      <c r="D1429" s="89" t="s">
        <v>24150</v>
      </c>
    </row>
    <row r="1430" spans="1:4">
      <c r="A1430" s="90">
        <v>1597</v>
      </c>
      <c r="B1430" s="1" t="s">
        <v>6304</v>
      </c>
      <c r="C1430" s="91" t="s">
        <v>9574</v>
      </c>
      <c r="D1430" s="89" t="s">
        <v>25463</v>
      </c>
    </row>
    <row r="1431" spans="1:4">
      <c r="A1431" s="90">
        <v>39600</v>
      </c>
      <c r="B1431" s="1" t="s">
        <v>22585</v>
      </c>
      <c r="C1431" s="91" t="s">
        <v>9574</v>
      </c>
      <c r="D1431" s="89" t="s">
        <v>24787</v>
      </c>
    </row>
    <row r="1432" spans="1:4">
      <c r="A1432" s="90">
        <v>39601</v>
      </c>
      <c r="B1432" s="1" t="s">
        <v>22586</v>
      </c>
      <c r="C1432" s="91" t="s">
        <v>9574</v>
      </c>
      <c r="D1432" s="89" t="s">
        <v>24811</v>
      </c>
    </row>
    <row r="1433" spans="1:4">
      <c r="A1433" s="90">
        <v>39602</v>
      </c>
      <c r="B1433" s="1" t="s">
        <v>22587</v>
      </c>
      <c r="C1433" s="91" t="s">
        <v>9574</v>
      </c>
      <c r="D1433" s="89" t="s">
        <v>24918</v>
      </c>
    </row>
    <row r="1434" spans="1:4">
      <c r="A1434" s="90">
        <v>39603</v>
      </c>
      <c r="B1434" s="1" t="s">
        <v>22588</v>
      </c>
      <c r="C1434" s="91" t="s">
        <v>9574</v>
      </c>
      <c r="D1434" s="89" t="s">
        <v>26171</v>
      </c>
    </row>
    <row r="1435" spans="1:4">
      <c r="A1435" s="90">
        <v>11821</v>
      </c>
      <c r="B1435" s="1" t="s">
        <v>6305</v>
      </c>
      <c r="C1435" s="91" t="s">
        <v>9574</v>
      </c>
      <c r="D1435" s="89" t="s">
        <v>24352</v>
      </c>
    </row>
    <row r="1436" spans="1:4">
      <c r="A1436" s="90">
        <v>1562</v>
      </c>
      <c r="B1436" s="1" t="s">
        <v>6306</v>
      </c>
      <c r="C1436" s="91" t="s">
        <v>9574</v>
      </c>
      <c r="D1436" s="89" t="s">
        <v>26172</v>
      </c>
    </row>
    <row r="1437" spans="1:4">
      <c r="A1437" s="90">
        <v>1563</v>
      </c>
      <c r="B1437" s="1" t="s">
        <v>6307</v>
      </c>
      <c r="C1437" s="91" t="s">
        <v>9574</v>
      </c>
      <c r="D1437" s="89" t="s">
        <v>24791</v>
      </c>
    </row>
    <row r="1438" spans="1:4">
      <c r="A1438" s="90">
        <v>11856</v>
      </c>
      <c r="B1438" s="1" t="s">
        <v>6308</v>
      </c>
      <c r="C1438" s="91" t="s">
        <v>9574</v>
      </c>
      <c r="D1438" s="89" t="s">
        <v>25018</v>
      </c>
    </row>
    <row r="1439" spans="1:4">
      <c r="A1439" s="90">
        <v>11857</v>
      </c>
      <c r="B1439" s="1" t="s">
        <v>6309</v>
      </c>
      <c r="C1439" s="91" t="s">
        <v>9574</v>
      </c>
      <c r="D1439" s="89" t="s">
        <v>26173</v>
      </c>
    </row>
    <row r="1440" spans="1:4">
      <c r="A1440" s="90">
        <v>11858</v>
      </c>
      <c r="B1440" s="1" t="s">
        <v>6310</v>
      </c>
      <c r="C1440" s="91" t="s">
        <v>9574</v>
      </c>
      <c r="D1440" s="89" t="s">
        <v>26174</v>
      </c>
    </row>
    <row r="1441" spans="1:4">
      <c r="A1441" s="90">
        <v>1539</v>
      </c>
      <c r="B1441" s="1" t="s">
        <v>6311</v>
      </c>
      <c r="C1441" s="91" t="s">
        <v>9574</v>
      </c>
      <c r="D1441" s="89" t="s">
        <v>24157</v>
      </c>
    </row>
    <row r="1442" spans="1:4">
      <c r="A1442" s="90">
        <v>11859</v>
      </c>
      <c r="B1442" s="1" t="s">
        <v>6312</v>
      </c>
      <c r="C1442" s="91" t="s">
        <v>9574</v>
      </c>
      <c r="D1442" s="89" t="s">
        <v>26175</v>
      </c>
    </row>
    <row r="1443" spans="1:4">
      <c r="A1443" s="90">
        <v>1550</v>
      </c>
      <c r="B1443" s="1" t="s">
        <v>6313</v>
      </c>
      <c r="C1443" s="91" t="s">
        <v>9574</v>
      </c>
      <c r="D1443" s="89" t="s">
        <v>26176</v>
      </c>
    </row>
    <row r="1444" spans="1:4">
      <c r="A1444" s="90">
        <v>11854</v>
      </c>
      <c r="B1444" s="1" t="s">
        <v>6314</v>
      </c>
      <c r="C1444" s="91" t="s">
        <v>9574</v>
      </c>
      <c r="D1444" s="89" t="s">
        <v>24393</v>
      </c>
    </row>
    <row r="1445" spans="1:4">
      <c r="A1445" s="90">
        <v>11862</v>
      </c>
      <c r="B1445" s="1" t="s">
        <v>6315</v>
      </c>
      <c r="C1445" s="91" t="s">
        <v>9574</v>
      </c>
      <c r="D1445" s="89" t="s">
        <v>24805</v>
      </c>
    </row>
    <row r="1446" spans="1:4">
      <c r="A1446" s="90">
        <v>11863</v>
      </c>
      <c r="B1446" s="1" t="s">
        <v>6316</v>
      </c>
      <c r="C1446" s="91" t="s">
        <v>9574</v>
      </c>
      <c r="D1446" s="89" t="s">
        <v>24643</v>
      </c>
    </row>
    <row r="1447" spans="1:4">
      <c r="A1447" s="90">
        <v>11855</v>
      </c>
      <c r="B1447" s="1" t="s">
        <v>6317</v>
      </c>
      <c r="C1447" s="91" t="s">
        <v>9574</v>
      </c>
      <c r="D1447" s="89" t="s">
        <v>26177</v>
      </c>
    </row>
    <row r="1448" spans="1:4">
      <c r="A1448" s="90">
        <v>11864</v>
      </c>
      <c r="B1448" s="1" t="s">
        <v>6318</v>
      </c>
      <c r="C1448" s="91" t="s">
        <v>9574</v>
      </c>
      <c r="D1448" s="89" t="s">
        <v>24145</v>
      </c>
    </row>
    <row r="1449" spans="1:4">
      <c r="A1449" s="90">
        <v>2527</v>
      </c>
      <c r="B1449" s="1" t="s">
        <v>6319</v>
      </c>
      <c r="C1449" s="91" t="s">
        <v>9574</v>
      </c>
      <c r="D1449" s="89" t="s">
        <v>24381</v>
      </c>
    </row>
    <row r="1450" spans="1:4">
      <c r="A1450" s="90">
        <v>2526</v>
      </c>
      <c r="B1450" s="1" t="s">
        <v>6320</v>
      </c>
      <c r="C1450" s="91" t="s">
        <v>9574</v>
      </c>
      <c r="D1450" s="89" t="s">
        <v>26178</v>
      </c>
    </row>
    <row r="1451" spans="1:4">
      <c r="A1451" s="90">
        <v>2487</v>
      </c>
      <c r="B1451" s="1" t="s">
        <v>6321</v>
      </c>
      <c r="C1451" s="91" t="s">
        <v>9574</v>
      </c>
      <c r="D1451" s="89" t="s">
        <v>23896</v>
      </c>
    </row>
    <row r="1452" spans="1:4">
      <c r="A1452" s="90">
        <v>2483</v>
      </c>
      <c r="B1452" s="1" t="s">
        <v>6322</v>
      </c>
      <c r="C1452" s="91" t="s">
        <v>9574</v>
      </c>
      <c r="D1452" s="89" t="s">
        <v>26179</v>
      </c>
    </row>
    <row r="1453" spans="1:4">
      <c r="A1453" s="90">
        <v>2528</v>
      </c>
      <c r="B1453" s="1" t="s">
        <v>6323</v>
      </c>
      <c r="C1453" s="91" t="s">
        <v>9574</v>
      </c>
      <c r="D1453" s="89" t="s">
        <v>24682</v>
      </c>
    </row>
    <row r="1454" spans="1:4">
      <c r="A1454" s="90">
        <v>2489</v>
      </c>
      <c r="B1454" s="1" t="s">
        <v>6324</v>
      </c>
      <c r="C1454" s="91" t="s">
        <v>9574</v>
      </c>
      <c r="D1454" s="89" t="s">
        <v>24022</v>
      </c>
    </row>
    <row r="1455" spans="1:4">
      <c r="A1455" s="90">
        <v>2488</v>
      </c>
      <c r="B1455" s="1" t="s">
        <v>6325</v>
      </c>
      <c r="C1455" s="91" t="s">
        <v>9574</v>
      </c>
      <c r="D1455" s="89" t="s">
        <v>23990</v>
      </c>
    </row>
    <row r="1456" spans="1:4">
      <c r="A1456" s="90">
        <v>2484</v>
      </c>
      <c r="B1456" s="1" t="s">
        <v>6326</v>
      </c>
      <c r="C1456" s="91" t="s">
        <v>9574</v>
      </c>
      <c r="D1456" s="89" t="s">
        <v>25042</v>
      </c>
    </row>
    <row r="1457" spans="1:4">
      <c r="A1457" s="90">
        <v>2485</v>
      </c>
      <c r="B1457" s="1" t="s">
        <v>6327</v>
      </c>
      <c r="C1457" s="91" t="s">
        <v>9574</v>
      </c>
      <c r="D1457" s="89" t="s">
        <v>26180</v>
      </c>
    </row>
    <row r="1458" spans="1:4">
      <c r="A1458" s="90">
        <v>38005</v>
      </c>
      <c r="B1458" s="1" t="s">
        <v>6328</v>
      </c>
      <c r="C1458" s="91" t="s">
        <v>9574</v>
      </c>
      <c r="D1458" s="89" t="s">
        <v>26181</v>
      </c>
    </row>
    <row r="1459" spans="1:4">
      <c r="A1459" s="90">
        <v>38006</v>
      </c>
      <c r="B1459" s="1" t="s">
        <v>6329</v>
      </c>
      <c r="C1459" s="91" t="s">
        <v>9574</v>
      </c>
      <c r="D1459" s="89" t="s">
        <v>24998</v>
      </c>
    </row>
    <row r="1460" spans="1:4">
      <c r="A1460" s="90">
        <v>38428</v>
      </c>
      <c r="B1460" s="1" t="s">
        <v>6330</v>
      </c>
      <c r="C1460" s="91" t="s">
        <v>9574</v>
      </c>
      <c r="D1460" s="89" t="s">
        <v>26182</v>
      </c>
    </row>
    <row r="1461" spans="1:4">
      <c r="A1461" s="90">
        <v>38007</v>
      </c>
      <c r="B1461" s="1" t="s">
        <v>6331</v>
      </c>
      <c r="C1461" s="91" t="s">
        <v>9574</v>
      </c>
      <c r="D1461" s="89" t="s">
        <v>24565</v>
      </c>
    </row>
    <row r="1462" spans="1:4">
      <c r="A1462" s="90">
        <v>38008</v>
      </c>
      <c r="B1462" s="1" t="s">
        <v>6332</v>
      </c>
      <c r="C1462" s="91" t="s">
        <v>9574</v>
      </c>
      <c r="D1462" s="89" t="s">
        <v>26183</v>
      </c>
    </row>
    <row r="1463" spans="1:4">
      <c r="A1463" s="90">
        <v>38009</v>
      </c>
      <c r="B1463" s="1" t="s">
        <v>6333</v>
      </c>
      <c r="C1463" s="91" t="s">
        <v>9574</v>
      </c>
      <c r="D1463" s="89" t="s">
        <v>24798</v>
      </c>
    </row>
    <row r="1464" spans="1:4">
      <c r="A1464" s="90">
        <v>39279</v>
      </c>
      <c r="B1464" s="1" t="s">
        <v>21874</v>
      </c>
      <c r="C1464" s="91" t="s">
        <v>9574</v>
      </c>
      <c r="D1464" s="89" t="s">
        <v>24375</v>
      </c>
    </row>
    <row r="1465" spans="1:4">
      <c r="A1465" s="90">
        <v>38845</v>
      </c>
      <c r="B1465" s="1" t="s">
        <v>21875</v>
      </c>
      <c r="C1465" s="91" t="s">
        <v>9574</v>
      </c>
      <c r="D1465" s="89" t="s">
        <v>25646</v>
      </c>
    </row>
    <row r="1466" spans="1:4">
      <c r="A1466" s="90">
        <v>39280</v>
      </c>
      <c r="B1466" s="1" t="s">
        <v>21876</v>
      </c>
      <c r="C1466" s="91" t="s">
        <v>9574</v>
      </c>
      <c r="D1466" s="89" t="s">
        <v>26184</v>
      </c>
    </row>
    <row r="1467" spans="1:4">
      <c r="A1467" s="90">
        <v>39281</v>
      </c>
      <c r="B1467" s="1" t="s">
        <v>21877</v>
      </c>
      <c r="C1467" s="91" t="s">
        <v>9574</v>
      </c>
      <c r="D1467" s="89" t="s">
        <v>26185</v>
      </c>
    </row>
    <row r="1468" spans="1:4">
      <c r="A1468" s="90">
        <v>38849</v>
      </c>
      <c r="B1468" s="1" t="s">
        <v>21878</v>
      </c>
      <c r="C1468" s="91" t="s">
        <v>9574</v>
      </c>
      <c r="D1468" s="89" t="s">
        <v>26186</v>
      </c>
    </row>
    <row r="1469" spans="1:4">
      <c r="A1469" s="90">
        <v>39282</v>
      </c>
      <c r="B1469" s="1" t="s">
        <v>21879</v>
      </c>
      <c r="C1469" s="91" t="s">
        <v>9574</v>
      </c>
      <c r="D1469" s="89" t="s">
        <v>24470</v>
      </c>
    </row>
    <row r="1470" spans="1:4">
      <c r="A1470" s="90">
        <v>38852</v>
      </c>
      <c r="B1470" s="1" t="s">
        <v>21880</v>
      </c>
      <c r="C1470" s="91" t="s">
        <v>9574</v>
      </c>
      <c r="D1470" s="89" t="s">
        <v>26187</v>
      </c>
    </row>
    <row r="1471" spans="1:4">
      <c r="A1471" s="90">
        <v>38844</v>
      </c>
      <c r="B1471" s="1" t="s">
        <v>21881</v>
      </c>
      <c r="C1471" s="91" t="s">
        <v>9574</v>
      </c>
      <c r="D1471" s="89" t="s">
        <v>24397</v>
      </c>
    </row>
    <row r="1472" spans="1:4">
      <c r="A1472" s="90">
        <v>38846</v>
      </c>
      <c r="B1472" s="1" t="s">
        <v>21882</v>
      </c>
      <c r="C1472" s="91" t="s">
        <v>9574</v>
      </c>
      <c r="D1472" s="89" t="s">
        <v>24898</v>
      </c>
    </row>
    <row r="1473" spans="1:4">
      <c r="A1473" s="90">
        <v>38847</v>
      </c>
      <c r="B1473" s="1" t="s">
        <v>21883</v>
      </c>
      <c r="C1473" s="91" t="s">
        <v>9574</v>
      </c>
      <c r="D1473" s="89" t="s">
        <v>24441</v>
      </c>
    </row>
    <row r="1474" spans="1:4">
      <c r="A1474" s="90">
        <v>38850</v>
      </c>
      <c r="B1474" s="1" t="s">
        <v>21884</v>
      </c>
      <c r="C1474" s="91" t="s">
        <v>9574</v>
      </c>
      <c r="D1474" s="89" t="s">
        <v>26188</v>
      </c>
    </row>
    <row r="1475" spans="1:4">
      <c r="A1475" s="90">
        <v>38848</v>
      </c>
      <c r="B1475" s="1" t="s">
        <v>21885</v>
      </c>
      <c r="C1475" s="91" t="s">
        <v>9574</v>
      </c>
      <c r="D1475" s="89" t="s">
        <v>24759</v>
      </c>
    </row>
    <row r="1476" spans="1:4">
      <c r="A1476" s="90">
        <v>38851</v>
      </c>
      <c r="B1476" s="1" t="s">
        <v>21886</v>
      </c>
      <c r="C1476" s="91" t="s">
        <v>9574</v>
      </c>
      <c r="D1476" s="89" t="s">
        <v>23850</v>
      </c>
    </row>
    <row r="1477" spans="1:4">
      <c r="A1477" s="90">
        <v>38860</v>
      </c>
      <c r="B1477" s="1" t="s">
        <v>21887</v>
      </c>
      <c r="C1477" s="91" t="s">
        <v>9574</v>
      </c>
      <c r="D1477" s="89" t="s">
        <v>24381</v>
      </c>
    </row>
    <row r="1478" spans="1:4">
      <c r="A1478" s="90">
        <v>38861</v>
      </c>
      <c r="B1478" s="1" t="s">
        <v>21888</v>
      </c>
      <c r="C1478" s="91" t="s">
        <v>9574</v>
      </c>
      <c r="D1478" s="89" t="s">
        <v>24385</v>
      </c>
    </row>
    <row r="1479" spans="1:4">
      <c r="A1479" s="90">
        <v>38862</v>
      </c>
      <c r="B1479" s="1" t="s">
        <v>21889</v>
      </c>
      <c r="C1479" s="91" t="s">
        <v>9574</v>
      </c>
      <c r="D1479" s="89" t="s">
        <v>26189</v>
      </c>
    </row>
    <row r="1480" spans="1:4">
      <c r="A1480" s="90">
        <v>38863</v>
      </c>
      <c r="B1480" s="1" t="s">
        <v>21890</v>
      </c>
      <c r="C1480" s="91" t="s">
        <v>9574</v>
      </c>
      <c r="D1480" s="89" t="s">
        <v>24191</v>
      </c>
    </row>
    <row r="1481" spans="1:4">
      <c r="A1481" s="90">
        <v>38865</v>
      </c>
      <c r="B1481" s="1" t="s">
        <v>21891</v>
      </c>
      <c r="C1481" s="91" t="s">
        <v>9574</v>
      </c>
      <c r="D1481" s="89" t="s">
        <v>23858</v>
      </c>
    </row>
    <row r="1482" spans="1:4">
      <c r="A1482" s="90">
        <v>38864</v>
      </c>
      <c r="B1482" s="1" t="s">
        <v>21892</v>
      </c>
      <c r="C1482" s="91" t="s">
        <v>9574</v>
      </c>
      <c r="D1482" s="89" t="s">
        <v>24790</v>
      </c>
    </row>
    <row r="1483" spans="1:4">
      <c r="A1483" s="90">
        <v>38866</v>
      </c>
      <c r="B1483" s="1" t="s">
        <v>21893</v>
      </c>
      <c r="C1483" s="91" t="s">
        <v>9574</v>
      </c>
      <c r="D1483" s="89" t="s">
        <v>23847</v>
      </c>
    </row>
    <row r="1484" spans="1:4">
      <c r="A1484" s="90">
        <v>38868</v>
      </c>
      <c r="B1484" s="1" t="s">
        <v>21894</v>
      </c>
      <c r="C1484" s="91" t="s">
        <v>9574</v>
      </c>
      <c r="D1484" s="89" t="s">
        <v>24683</v>
      </c>
    </row>
    <row r="1485" spans="1:4">
      <c r="A1485" s="90">
        <v>38853</v>
      </c>
      <c r="B1485" s="1" t="s">
        <v>21895</v>
      </c>
      <c r="C1485" s="91" t="s">
        <v>9574</v>
      </c>
      <c r="D1485" s="89" t="s">
        <v>24037</v>
      </c>
    </row>
    <row r="1486" spans="1:4">
      <c r="A1486" s="90">
        <v>38854</v>
      </c>
      <c r="B1486" s="1" t="s">
        <v>21896</v>
      </c>
      <c r="C1486" s="91" t="s">
        <v>9574</v>
      </c>
      <c r="D1486" s="89" t="s">
        <v>24391</v>
      </c>
    </row>
    <row r="1487" spans="1:4">
      <c r="A1487" s="90">
        <v>38855</v>
      </c>
      <c r="B1487" s="1" t="s">
        <v>21897</v>
      </c>
      <c r="C1487" s="91" t="s">
        <v>9574</v>
      </c>
      <c r="D1487" s="89" t="s">
        <v>24095</v>
      </c>
    </row>
    <row r="1488" spans="1:4">
      <c r="A1488" s="90">
        <v>38856</v>
      </c>
      <c r="B1488" s="1" t="s">
        <v>21898</v>
      </c>
      <c r="C1488" s="91" t="s">
        <v>9574</v>
      </c>
      <c r="D1488" s="89" t="s">
        <v>23997</v>
      </c>
    </row>
    <row r="1489" spans="1:4">
      <c r="A1489" s="90">
        <v>38857</v>
      </c>
      <c r="B1489" s="1" t="s">
        <v>21899</v>
      </c>
      <c r="C1489" s="91" t="s">
        <v>9574</v>
      </c>
      <c r="D1489" s="89" t="s">
        <v>24896</v>
      </c>
    </row>
    <row r="1490" spans="1:4">
      <c r="A1490" s="90">
        <v>38858</v>
      </c>
      <c r="B1490" s="1" t="s">
        <v>21900</v>
      </c>
      <c r="C1490" s="91" t="s">
        <v>9574</v>
      </c>
      <c r="D1490" s="89" t="s">
        <v>26190</v>
      </c>
    </row>
    <row r="1491" spans="1:4">
      <c r="A1491" s="90">
        <v>38859</v>
      </c>
      <c r="B1491" s="1" t="s">
        <v>21901</v>
      </c>
      <c r="C1491" s="91" t="s">
        <v>9574</v>
      </c>
      <c r="D1491" s="89" t="s">
        <v>24245</v>
      </c>
    </row>
    <row r="1492" spans="1:4">
      <c r="A1492" s="90">
        <v>1607</v>
      </c>
      <c r="B1492" s="1" t="s">
        <v>6334</v>
      </c>
      <c r="C1492" s="91" t="s">
        <v>9589</v>
      </c>
      <c r="D1492" s="89" t="s">
        <v>24201</v>
      </c>
    </row>
    <row r="1493" spans="1:4">
      <c r="A1493" s="90">
        <v>11467</v>
      </c>
      <c r="B1493" s="1" t="s">
        <v>6335</v>
      </c>
      <c r="C1493" s="91" t="s">
        <v>9574</v>
      </c>
      <c r="D1493" s="89" t="s">
        <v>25017</v>
      </c>
    </row>
    <row r="1494" spans="1:4">
      <c r="A1494" s="90">
        <v>38169</v>
      </c>
      <c r="B1494" s="1" t="s">
        <v>6336</v>
      </c>
      <c r="C1494" s="91" t="s">
        <v>9589</v>
      </c>
      <c r="D1494" s="89" t="s">
        <v>26191</v>
      </c>
    </row>
    <row r="1495" spans="1:4">
      <c r="A1495" s="90">
        <v>6142</v>
      </c>
      <c r="B1495" s="1" t="s">
        <v>6337</v>
      </c>
      <c r="C1495" s="91" t="s">
        <v>9574</v>
      </c>
      <c r="D1495" s="89" t="s">
        <v>24029</v>
      </c>
    </row>
    <row r="1496" spans="1:4">
      <c r="A1496" s="90">
        <v>11686</v>
      </c>
      <c r="B1496" s="1" t="s">
        <v>6338</v>
      </c>
      <c r="C1496" s="91" t="s">
        <v>9574</v>
      </c>
      <c r="D1496" s="89" t="s">
        <v>24545</v>
      </c>
    </row>
    <row r="1497" spans="1:4">
      <c r="A1497" s="90">
        <v>37598</v>
      </c>
      <c r="B1497" s="1" t="s">
        <v>6339</v>
      </c>
      <c r="C1497" s="91" t="s">
        <v>9574</v>
      </c>
      <c r="D1497" s="89" t="s">
        <v>24532</v>
      </c>
    </row>
    <row r="1498" spans="1:4">
      <c r="A1498" s="90">
        <v>25398</v>
      </c>
      <c r="B1498" s="1" t="s">
        <v>6340</v>
      </c>
      <c r="C1498" s="91" t="s">
        <v>9574</v>
      </c>
      <c r="D1498" s="89" t="s">
        <v>26192</v>
      </c>
    </row>
    <row r="1499" spans="1:4">
      <c r="A1499" s="90">
        <v>25399</v>
      </c>
      <c r="B1499" s="1" t="s">
        <v>6341</v>
      </c>
      <c r="C1499" s="91" t="s">
        <v>9574</v>
      </c>
      <c r="D1499" s="89" t="s">
        <v>26193</v>
      </c>
    </row>
    <row r="1500" spans="1:4">
      <c r="A1500" s="90">
        <v>10667</v>
      </c>
      <c r="B1500" s="1" t="s">
        <v>6342</v>
      </c>
      <c r="C1500" s="91" t="s">
        <v>9574</v>
      </c>
      <c r="D1500" s="89" t="s">
        <v>26194</v>
      </c>
    </row>
    <row r="1501" spans="1:4">
      <c r="A1501" s="90">
        <v>1613</v>
      </c>
      <c r="B1501" s="1" t="s">
        <v>6343</v>
      </c>
      <c r="C1501" s="91" t="s">
        <v>9574</v>
      </c>
      <c r="D1501" s="89" t="s">
        <v>26195</v>
      </c>
    </row>
    <row r="1502" spans="1:4">
      <c r="A1502" s="90">
        <v>1626</v>
      </c>
      <c r="B1502" s="1" t="s">
        <v>6344</v>
      </c>
      <c r="C1502" s="91" t="s">
        <v>9574</v>
      </c>
      <c r="D1502" s="89" t="s">
        <v>26196</v>
      </c>
    </row>
    <row r="1503" spans="1:4">
      <c r="A1503" s="90">
        <v>1625</v>
      </c>
      <c r="B1503" s="1" t="s">
        <v>6345</v>
      </c>
      <c r="C1503" s="91" t="s">
        <v>9574</v>
      </c>
      <c r="D1503" s="89" t="s">
        <v>26197</v>
      </c>
    </row>
    <row r="1504" spans="1:4">
      <c r="A1504" s="90">
        <v>1622</v>
      </c>
      <c r="B1504" s="1" t="s">
        <v>6346</v>
      </c>
      <c r="C1504" s="91" t="s">
        <v>9574</v>
      </c>
      <c r="D1504" s="89" t="s">
        <v>26198</v>
      </c>
    </row>
    <row r="1505" spans="1:4">
      <c r="A1505" s="90">
        <v>1620</v>
      </c>
      <c r="B1505" s="1" t="s">
        <v>6347</v>
      </c>
      <c r="C1505" s="91" t="s">
        <v>9574</v>
      </c>
      <c r="D1505" s="89" t="s">
        <v>26199</v>
      </c>
    </row>
    <row r="1506" spans="1:4">
      <c r="A1506" s="90">
        <v>1629</v>
      </c>
      <c r="B1506" s="1" t="s">
        <v>6348</v>
      </c>
      <c r="C1506" s="91" t="s">
        <v>9574</v>
      </c>
      <c r="D1506" s="89" t="s">
        <v>26200</v>
      </c>
    </row>
    <row r="1507" spans="1:4">
      <c r="A1507" s="90">
        <v>1627</v>
      </c>
      <c r="B1507" s="1" t="s">
        <v>6349</v>
      </c>
      <c r="C1507" s="91" t="s">
        <v>9574</v>
      </c>
      <c r="D1507" s="89" t="s">
        <v>26201</v>
      </c>
    </row>
    <row r="1508" spans="1:4">
      <c r="A1508" s="90">
        <v>1623</v>
      </c>
      <c r="B1508" s="1" t="s">
        <v>6350</v>
      </c>
      <c r="C1508" s="91" t="s">
        <v>9574</v>
      </c>
      <c r="D1508" s="89" t="s">
        <v>26202</v>
      </c>
    </row>
    <row r="1509" spans="1:4">
      <c r="A1509" s="90">
        <v>1619</v>
      </c>
      <c r="B1509" s="1" t="s">
        <v>6351</v>
      </c>
      <c r="C1509" s="91" t="s">
        <v>9574</v>
      </c>
      <c r="D1509" s="89" t="s">
        <v>26203</v>
      </c>
    </row>
    <row r="1510" spans="1:4">
      <c r="A1510" s="90">
        <v>1630</v>
      </c>
      <c r="B1510" s="1" t="s">
        <v>6352</v>
      </c>
      <c r="C1510" s="91" t="s">
        <v>9574</v>
      </c>
      <c r="D1510" s="89" t="s">
        <v>26204</v>
      </c>
    </row>
    <row r="1511" spans="1:4">
      <c r="A1511" s="90">
        <v>1616</v>
      </c>
      <c r="B1511" s="1" t="s">
        <v>6353</v>
      </c>
      <c r="C1511" s="91" t="s">
        <v>9574</v>
      </c>
      <c r="D1511" s="89" t="s">
        <v>26205</v>
      </c>
    </row>
    <row r="1512" spans="1:4">
      <c r="A1512" s="90">
        <v>1614</v>
      </c>
      <c r="B1512" s="1" t="s">
        <v>6354</v>
      </c>
      <c r="C1512" s="91" t="s">
        <v>9574</v>
      </c>
      <c r="D1512" s="89" t="s">
        <v>26206</v>
      </c>
    </row>
    <row r="1513" spans="1:4">
      <c r="A1513" s="90">
        <v>1617</v>
      </c>
      <c r="B1513" s="1" t="s">
        <v>6355</v>
      </c>
      <c r="C1513" s="91" t="s">
        <v>9574</v>
      </c>
      <c r="D1513" s="89" t="s">
        <v>26207</v>
      </c>
    </row>
    <row r="1514" spans="1:4">
      <c r="A1514" s="90">
        <v>1621</v>
      </c>
      <c r="B1514" s="1" t="s">
        <v>6356</v>
      </c>
      <c r="C1514" s="91" t="s">
        <v>9574</v>
      </c>
      <c r="D1514" s="89" t="s">
        <v>26208</v>
      </c>
    </row>
    <row r="1515" spans="1:4">
      <c r="A1515" s="90">
        <v>1624</v>
      </c>
      <c r="B1515" s="1" t="s">
        <v>6357</v>
      </c>
      <c r="C1515" s="91" t="s">
        <v>9574</v>
      </c>
      <c r="D1515" s="89" t="s">
        <v>26209</v>
      </c>
    </row>
    <row r="1516" spans="1:4">
      <c r="A1516" s="90">
        <v>1615</v>
      </c>
      <c r="B1516" s="1" t="s">
        <v>6358</v>
      </c>
      <c r="C1516" s="91" t="s">
        <v>9574</v>
      </c>
      <c r="D1516" s="89" t="s">
        <v>26210</v>
      </c>
    </row>
    <row r="1517" spans="1:4">
      <c r="A1517" s="90">
        <v>1612</v>
      </c>
      <c r="B1517" s="1" t="s">
        <v>6359</v>
      </c>
      <c r="C1517" s="91" t="s">
        <v>9574</v>
      </c>
      <c r="D1517" s="89" t="s">
        <v>26211</v>
      </c>
    </row>
    <row r="1518" spans="1:4">
      <c r="A1518" s="90">
        <v>1618</v>
      </c>
      <c r="B1518" s="1" t="s">
        <v>6360</v>
      </c>
      <c r="C1518" s="91" t="s">
        <v>9574</v>
      </c>
      <c r="D1518" s="89" t="s">
        <v>26212</v>
      </c>
    </row>
    <row r="1519" spans="1:4">
      <c r="A1519" s="90">
        <v>14211</v>
      </c>
      <c r="B1519" s="1" t="s">
        <v>6361</v>
      </c>
      <c r="C1519" s="91" t="s">
        <v>9574</v>
      </c>
      <c r="D1519" s="89" t="s">
        <v>26213</v>
      </c>
    </row>
    <row r="1520" spans="1:4">
      <c r="A1520" s="90">
        <v>34500</v>
      </c>
      <c r="B1520" s="1" t="s">
        <v>25177</v>
      </c>
      <c r="C1520" s="91" t="s">
        <v>9573</v>
      </c>
      <c r="D1520" s="89" t="s">
        <v>26214</v>
      </c>
    </row>
    <row r="1521" spans="1:4">
      <c r="A1521" s="90">
        <v>40934</v>
      </c>
      <c r="B1521" s="1" t="s">
        <v>6362</v>
      </c>
      <c r="C1521" s="91" t="s">
        <v>9582</v>
      </c>
      <c r="D1521" s="89" t="s">
        <v>26215</v>
      </c>
    </row>
    <row r="1522" spans="1:4">
      <c r="A1522" s="90">
        <v>5328</v>
      </c>
      <c r="B1522" s="1" t="s">
        <v>6363</v>
      </c>
      <c r="C1522" s="91" t="s">
        <v>9574</v>
      </c>
      <c r="D1522" s="89" t="s">
        <v>24240</v>
      </c>
    </row>
    <row r="1523" spans="1:4">
      <c r="A1523" s="90">
        <v>38200</v>
      </c>
      <c r="B1523" s="1" t="s">
        <v>6364</v>
      </c>
      <c r="C1523" s="91" t="s">
        <v>9590</v>
      </c>
      <c r="D1523" s="89" t="s">
        <v>26216</v>
      </c>
    </row>
    <row r="1524" spans="1:4">
      <c r="A1524" s="90">
        <v>39269</v>
      </c>
      <c r="B1524" s="1" t="s">
        <v>6365</v>
      </c>
      <c r="C1524" s="91" t="s">
        <v>9577</v>
      </c>
      <c r="D1524" s="89" t="s">
        <v>23921</v>
      </c>
    </row>
    <row r="1525" spans="1:4">
      <c r="A1525" s="90">
        <v>11889</v>
      </c>
      <c r="B1525" s="1" t="s">
        <v>6366</v>
      </c>
      <c r="C1525" s="91" t="s">
        <v>9577</v>
      </c>
      <c r="D1525" s="89" t="s">
        <v>24111</v>
      </c>
    </row>
    <row r="1526" spans="1:4">
      <c r="A1526" s="90">
        <v>39270</v>
      </c>
      <c r="B1526" s="1" t="s">
        <v>6367</v>
      </c>
      <c r="C1526" s="91" t="s">
        <v>9577</v>
      </c>
      <c r="D1526" s="89" t="s">
        <v>23896</v>
      </c>
    </row>
    <row r="1527" spans="1:4">
      <c r="A1527" s="90">
        <v>11890</v>
      </c>
      <c r="B1527" s="1" t="s">
        <v>6368</v>
      </c>
      <c r="C1527" s="91" t="s">
        <v>9577</v>
      </c>
      <c r="D1527" s="89" t="s">
        <v>25989</v>
      </c>
    </row>
    <row r="1528" spans="1:4">
      <c r="A1528" s="90">
        <v>11891</v>
      </c>
      <c r="B1528" s="1" t="s">
        <v>6369</v>
      </c>
      <c r="C1528" s="91" t="s">
        <v>9577</v>
      </c>
      <c r="D1528" s="89" t="s">
        <v>25802</v>
      </c>
    </row>
    <row r="1529" spans="1:4">
      <c r="A1529" s="90">
        <v>11892</v>
      </c>
      <c r="B1529" s="1" t="s">
        <v>6370</v>
      </c>
      <c r="C1529" s="91" t="s">
        <v>9577</v>
      </c>
      <c r="D1529" s="89" t="s">
        <v>24656</v>
      </c>
    </row>
    <row r="1530" spans="1:4">
      <c r="A1530" s="90">
        <v>37601</v>
      </c>
      <c r="B1530" s="1" t="s">
        <v>6371</v>
      </c>
      <c r="C1530" s="91" t="s">
        <v>9577</v>
      </c>
      <c r="D1530" s="89" t="s">
        <v>24965</v>
      </c>
    </row>
    <row r="1531" spans="1:4">
      <c r="A1531" s="90">
        <v>1634</v>
      </c>
      <c r="B1531" s="1" t="s">
        <v>6372</v>
      </c>
      <c r="C1531" s="91" t="s">
        <v>9577</v>
      </c>
      <c r="D1531" s="89" t="s">
        <v>24090</v>
      </c>
    </row>
    <row r="1532" spans="1:4">
      <c r="A1532" s="90">
        <v>5086</v>
      </c>
      <c r="B1532" s="1" t="s">
        <v>6373</v>
      </c>
      <c r="C1532" s="91" t="s">
        <v>9578</v>
      </c>
      <c r="D1532" s="89" t="s">
        <v>26217</v>
      </c>
    </row>
    <row r="1533" spans="1:4">
      <c r="A1533" s="90">
        <v>11280</v>
      </c>
      <c r="B1533" s="1" t="s">
        <v>6374</v>
      </c>
      <c r="C1533" s="91" t="s">
        <v>9574</v>
      </c>
      <c r="D1533" s="89" t="s">
        <v>26218</v>
      </c>
    </row>
    <row r="1534" spans="1:4">
      <c r="A1534" s="90">
        <v>40519</v>
      </c>
      <c r="B1534" s="1" t="s">
        <v>6375</v>
      </c>
      <c r="C1534" s="91" t="s">
        <v>9574</v>
      </c>
      <c r="D1534" s="89" t="s">
        <v>26219</v>
      </c>
    </row>
    <row r="1535" spans="1:4">
      <c r="A1535" s="90">
        <v>39869</v>
      </c>
      <c r="B1535" s="1" t="s">
        <v>6376</v>
      </c>
      <c r="C1535" s="91" t="s">
        <v>9574</v>
      </c>
      <c r="D1535" s="89" t="s">
        <v>24093</v>
      </c>
    </row>
    <row r="1536" spans="1:4">
      <c r="A1536" s="90">
        <v>39870</v>
      </c>
      <c r="B1536" s="1" t="s">
        <v>6377</v>
      </c>
      <c r="C1536" s="91" t="s">
        <v>9574</v>
      </c>
      <c r="D1536" s="89" t="s">
        <v>24800</v>
      </c>
    </row>
    <row r="1537" spans="1:4">
      <c r="A1537" s="90">
        <v>39871</v>
      </c>
      <c r="B1537" s="1" t="s">
        <v>6378</v>
      </c>
      <c r="C1537" s="91" t="s">
        <v>9574</v>
      </c>
      <c r="D1537" s="89" t="s">
        <v>24708</v>
      </c>
    </row>
    <row r="1538" spans="1:4">
      <c r="A1538" s="90">
        <v>12722</v>
      </c>
      <c r="B1538" s="1" t="s">
        <v>6379</v>
      </c>
      <c r="C1538" s="91" t="s">
        <v>9574</v>
      </c>
      <c r="D1538" s="89" t="s">
        <v>26220</v>
      </c>
    </row>
    <row r="1539" spans="1:4">
      <c r="A1539" s="90">
        <v>12714</v>
      </c>
      <c r="B1539" s="1" t="s">
        <v>6380</v>
      </c>
      <c r="C1539" s="91" t="s">
        <v>9574</v>
      </c>
      <c r="D1539" s="89" t="s">
        <v>25073</v>
      </c>
    </row>
    <row r="1540" spans="1:4">
      <c r="A1540" s="90">
        <v>12715</v>
      </c>
      <c r="B1540" s="1" t="s">
        <v>6381</v>
      </c>
      <c r="C1540" s="91" t="s">
        <v>9574</v>
      </c>
      <c r="D1540" s="89" t="s">
        <v>24378</v>
      </c>
    </row>
    <row r="1541" spans="1:4">
      <c r="A1541" s="90">
        <v>12716</v>
      </c>
      <c r="B1541" s="1" t="s">
        <v>6382</v>
      </c>
      <c r="C1541" s="91" t="s">
        <v>9574</v>
      </c>
      <c r="D1541" s="89" t="s">
        <v>26221</v>
      </c>
    </row>
    <row r="1542" spans="1:4">
      <c r="A1542" s="90">
        <v>12717</v>
      </c>
      <c r="B1542" s="1" t="s">
        <v>6383</v>
      </c>
      <c r="C1542" s="91" t="s">
        <v>9574</v>
      </c>
      <c r="D1542" s="89" t="s">
        <v>24597</v>
      </c>
    </row>
    <row r="1543" spans="1:4">
      <c r="A1543" s="90">
        <v>12718</v>
      </c>
      <c r="B1543" s="1" t="s">
        <v>6384</v>
      </c>
      <c r="C1543" s="91" t="s">
        <v>9574</v>
      </c>
      <c r="D1543" s="89" t="s">
        <v>26222</v>
      </c>
    </row>
    <row r="1544" spans="1:4">
      <c r="A1544" s="90">
        <v>12719</v>
      </c>
      <c r="B1544" s="1" t="s">
        <v>6385</v>
      </c>
      <c r="C1544" s="91" t="s">
        <v>9574</v>
      </c>
      <c r="D1544" s="89" t="s">
        <v>26223</v>
      </c>
    </row>
    <row r="1545" spans="1:4">
      <c r="A1545" s="90">
        <v>12720</v>
      </c>
      <c r="B1545" s="1" t="s">
        <v>6386</v>
      </c>
      <c r="C1545" s="91" t="s">
        <v>9574</v>
      </c>
      <c r="D1545" s="89" t="s">
        <v>26224</v>
      </c>
    </row>
    <row r="1546" spans="1:4">
      <c r="A1546" s="90">
        <v>12721</v>
      </c>
      <c r="B1546" s="1" t="s">
        <v>6387</v>
      </c>
      <c r="C1546" s="91" t="s">
        <v>9574</v>
      </c>
      <c r="D1546" s="89" t="s">
        <v>26225</v>
      </c>
    </row>
    <row r="1547" spans="1:4">
      <c r="A1547" s="90">
        <v>3468</v>
      </c>
      <c r="B1547" s="1" t="s">
        <v>6388</v>
      </c>
      <c r="C1547" s="91" t="s">
        <v>9574</v>
      </c>
      <c r="D1547" s="89" t="s">
        <v>25032</v>
      </c>
    </row>
    <row r="1548" spans="1:4">
      <c r="A1548" s="90">
        <v>3465</v>
      </c>
      <c r="B1548" s="1" t="s">
        <v>6389</v>
      </c>
      <c r="C1548" s="91" t="s">
        <v>9574</v>
      </c>
      <c r="D1548" s="89" t="s">
        <v>24422</v>
      </c>
    </row>
    <row r="1549" spans="1:4">
      <c r="A1549" s="90">
        <v>12403</v>
      </c>
      <c r="B1549" s="1" t="s">
        <v>6390</v>
      </c>
      <c r="C1549" s="91" t="s">
        <v>9574</v>
      </c>
      <c r="D1549" s="89" t="s">
        <v>26226</v>
      </c>
    </row>
    <row r="1550" spans="1:4">
      <c r="A1550" s="90">
        <v>3463</v>
      </c>
      <c r="B1550" s="1" t="s">
        <v>6391</v>
      </c>
      <c r="C1550" s="91" t="s">
        <v>9574</v>
      </c>
      <c r="D1550" s="89" t="s">
        <v>24984</v>
      </c>
    </row>
    <row r="1551" spans="1:4">
      <c r="A1551" s="90">
        <v>3464</v>
      </c>
      <c r="B1551" s="1" t="s">
        <v>6392</v>
      </c>
      <c r="C1551" s="91" t="s">
        <v>9574</v>
      </c>
      <c r="D1551" s="89" t="s">
        <v>24984</v>
      </c>
    </row>
    <row r="1552" spans="1:4">
      <c r="A1552" s="90">
        <v>3466</v>
      </c>
      <c r="B1552" s="1" t="s">
        <v>6393</v>
      </c>
      <c r="C1552" s="91" t="s">
        <v>9574</v>
      </c>
      <c r="D1552" s="89" t="s">
        <v>26227</v>
      </c>
    </row>
    <row r="1553" spans="1:4">
      <c r="A1553" s="90">
        <v>3467</v>
      </c>
      <c r="B1553" s="1" t="s">
        <v>6394</v>
      </c>
      <c r="C1553" s="91" t="s">
        <v>9574</v>
      </c>
      <c r="D1553" s="89" t="s">
        <v>25735</v>
      </c>
    </row>
    <row r="1554" spans="1:4">
      <c r="A1554" s="90">
        <v>3462</v>
      </c>
      <c r="B1554" s="1" t="s">
        <v>6395</v>
      </c>
      <c r="C1554" s="91" t="s">
        <v>9574</v>
      </c>
      <c r="D1554" s="89" t="s">
        <v>26044</v>
      </c>
    </row>
    <row r="1555" spans="1:4">
      <c r="A1555" s="90">
        <v>3446</v>
      </c>
      <c r="B1555" s="1" t="s">
        <v>6396</v>
      </c>
      <c r="C1555" s="91" t="s">
        <v>9574</v>
      </c>
      <c r="D1555" s="89" t="s">
        <v>25537</v>
      </c>
    </row>
    <row r="1556" spans="1:4">
      <c r="A1556" s="90">
        <v>3445</v>
      </c>
      <c r="B1556" s="1" t="s">
        <v>6397</v>
      </c>
      <c r="C1556" s="91" t="s">
        <v>9574</v>
      </c>
      <c r="D1556" s="89" t="s">
        <v>23960</v>
      </c>
    </row>
    <row r="1557" spans="1:4">
      <c r="A1557" s="90">
        <v>3441</v>
      </c>
      <c r="B1557" s="1" t="s">
        <v>6398</v>
      </c>
      <c r="C1557" s="91" t="s">
        <v>9574</v>
      </c>
      <c r="D1557" s="89" t="s">
        <v>24381</v>
      </c>
    </row>
    <row r="1558" spans="1:4">
      <c r="A1558" s="90">
        <v>3444</v>
      </c>
      <c r="B1558" s="1" t="s">
        <v>6399</v>
      </c>
      <c r="C1558" s="91" t="s">
        <v>9574</v>
      </c>
      <c r="D1558" s="89" t="s">
        <v>24313</v>
      </c>
    </row>
    <row r="1559" spans="1:4">
      <c r="A1559" s="90">
        <v>12402</v>
      </c>
      <c r="B1559" s="1" t="s">
        <v>6400</v>
      </c>
      <c r="C1559" s="91" t="s">
        <v>9574</v>
      </c>
      <c r="D1559" s="89" t="s">
        <v>24652</v>
      </c>
    </row>
    <row r="1560" spans="1:4">
      <c r="A1560" s="90">
        <v>3447</v>
      </c>
      <c r="B1560" s="1" t="s">
        <v>6401</v>
      </c>
      <c r="C1560" s="91" t="s">
        <v>9574</v>
      </c>
      <c r="D1560" s="89" t="s">
        <v>26228</v>
      </c>
    </row>
    <row r="1561" spans="1:4">
      <c r="A1561" s="90">
        <v>3442</v>
      </c>
      <c r="B1561" s="1" t="s">
        <v>6402</v>
      </c>
      <c r="C1561" s="91" t="s">
        <v>9574</v>
      </c>
      <c r="D1561" s="89" t="s">
        <v>25463</v>
      </c>
    </row>
    <row r="1562" spans="1:4">
      <c r="A1562" s="90">
        <v>3448</v>
      </c>
      <c r="B1562" s="1" t="s">
        <v>6403</v>
      </c>
      <c r="C1562" s="91" t="s">
        <v>9574</v>
      </c>
      <c r="D1562" s="89" t="s">
        <v>26229</v>
      </c>
    </row>
    <row r="1563" spans="1:4">
      <c r="A1563" s="90">
        <v>3449</v>
      </c>
      <c r="B1563" s="1" t="s">
        <v>6404</v>
      </c>
      <c r="C1563" s="91" t="s">
        <v>9574</v>
      </c>
      <c r="D1563" s="89" t="s">
        <v>26230</v>
      </c>
    </row>
    <row r="1564" spans="1:4">
      <c r="A1564" s="90">
        <v>37438</v>
      </c>
      <c r="B1564" s="1" t="s">
        <v>6405</v>
      </c>
      <c r="C1564" s="91" t="s">
        <v>9574</v>
      </c>
      <c r="D1564" s="89" t="s">
        <v>26231</v>
      </c>
    </row>
    <row r="1565" spans="1:4">
      <c r="A1565" s="90">
        <v>37439</v>
      </c>
      <c r="B1565" s="1" t="s">
        <v>6406</v>
      </c>
      <c r="C1565" s="91" t="s">
        <v>9574</v>
      </c>
      <c r="D1565" s="89" t="s">
        <v>26232</v>
      </c>
    </row>
    <row r="1566" spans="1:4">
      <c r="A1566" s="90">
        <v>37435</v>
      </c>
      <c r="B1566" s="1" t="s">
        <v>6407</v>
      </c>
      <c r="C1566" s="91" t="s">
        <v>9574</v>
      </c>
      <c r="D1566" s="89" t="s">
        <v>24724</v>
      </c>
    </row>
    <row r="1567" spans="1:4">
      <c r="A1567" s="90">
        <v>37436</v>
      </c>
      <c r="B1567" s="1" t="s">
        <v>6408</v>
      </c>
      <c r="C1567" s="91" t="s">
        <v>9574</v>
      </c>
      <c r="D1567" s="89" t="s">
        <v>25117</v>
      </c>
    </row>
    <row r="1568" spans="1:4">
      <c r="A1568" s="90">
        <v>37437</v>
      </c>
      <c r="B1568" s="1" t="s">
        <v>6409</v>
      </c>
      <c r="C1568" s="91" t="s">
        <v>9574</v>
      </c>
      <c r="D1568" s="89" t="s">
        <v>26233</v>
      </c>
    </row>
    <row r="1569" spans="1:4">
      <c r="A1569" s="90">
        <v>3473</v>
      </c>
      <c r="B1569" s="1" t="s">
        <v>6410</v>
      </c>
      <c r="C1569" s="91" t="s">
        <v>9574</v>
      </c>
      <c r="D1569" s="89" t="s">
        <v>26234</v>
      </c>
    </row>
    <row r="1570" spans="1:4">
      <c r="A1570" s="90">
        <v>3474</v>
      </c>
      <c r="B1570" s="1" t="s">
        <v>6411</v>
      </c>
      <c r="C1570" s="91" t="s">
        <v>9574</v>
      </c>
      <c r="D1570" s="89" t="s">
        <v>26235</v>
      </c>
    </row>
    <row r="1571" spans="1:4">
      <c r="A1571" s="90">
        <v>3450</v>
      </c>
      <c r="B1571" s="1" t="s">
        <v>6412</v>
      </c>
      <c r="C1571" s="91" t="s">
        <v>9574</v>
      </c>
      <c r="D1571" s="89" t="s">
        <v>23970</v>
      </c>
    </row>
    <row r="1572" spans="1:4">
      <c r="A1572" s="90">
        <v>3443</v>
      </c>
      <c r="B1572" s="1" t="s">
        <v>6413</v>
      </c>
      <c r="C1572" s="91" t="s">
        <v>9574</v>
      </c>
      <c r="D1572" s="89" t="s">
        <v>24469</v>
      </c>
    </row>
    <row r="1573" spans="1:4">
      <c r="A1573" s="90">
        <v>3453</v>
      </c>
      <c r="B1573" s="1" t="s">
        <v>6414</v>
      </c>
      <c r="C1573" s="91" t="s">
        <v>9574</v>
      </c>
      <c r="D1573" s="89" t="s">
        <v>25001</v>
      </c>
    </row>
    <row r="1574" spans="1:4">
      <c r="A1574" s="90">
        <v>3452</v>
      </c>
      <c r="B1574" s="1" t="s">
        <v>6415</v>
      </c>
      <c r="C1574" s="91" t="s">
        <v>9574</v>
      </c>
      <c r="D1574" s="89" t="s">
        <v>26236</v>
      </c>
    </row>
    <row r="1575" spans="1:4">
      <c r="A1575" s="90">
        <v>3451</v>
      </c>
      <c r="B1575" s="1" t="s">
        <v>6416</v>
      </c>
      <c r="C1575" s="91" t="s">
        <v>9574</v>
      </c>
      <c r="D1575" s="89" t="s">
        <v>24391</v>
      </c>
    </row>
    <row r="1576" spans="1:4">
      <c r="A1576" s="90">
        <v>3454</v>
      </c>
      <c r="B1576" s="1" t="s">
        <v>6417</v>
      </c>
      <c r="C1576" s="91" t="s">
        <v>9574</v>
      </c>
      <c r="D1576" s="89" t="s">
        <v>24768</v>
      </c>
    </row>
    <row r="1577" spans="1:4">
      <c r="A1577" s="90">
        <v>3458</v>
      </c>
      <c r="B1577" s="1" t="s">
        <v>6418</v>
      </c>
      <c r="C1577" s="91" t="s">
        <v>9574</v>
      </c>
      <c r="D1577" s="89" t="s">
        <v>26237</v>
      </c>
    </row>
    <row r="1578" spans="1:4">
      <c r="A1578" s="90">
        <v>3457</v>
      </c>
      <c r="B1578" s="1" t="s">
        <v>6419</v>
      </c>
      <c r="C1578" s="91" t="s">
        <v>9574</v>
      </c>
      <c r="D1578" s="89" t="s">
        <v>24973</v>
      </c>
    </row>
    <row r="1579" spans="1:4">
      <c r="A1579" s="90">
        <v>3455</v>
      </c>
      <c r="B1579" s="1" t="s">
        <v>6420</v>
      </c>
      <c r="C1579" s="91" t="s">
        <v>9574</v>
      </c>
      <c r="D1579" s="89" t="s">
        <v>24968</v>
      </c>
    </row>
    <row r="1580" spans="1:4">
      <c r="A1580" s="90">
        <v>3472</v>
      </c>
      <c r="B1580" s="1" t="s">
        <v>6421</v>
      </c>
      <c r="C1580" s="91" t="s">
        <v>9574</v>
      </c>
      <c r="D1580" s="89" t="s">
        <v>24353</v>
      </c>
    </row>
    <row r="1581" spans="1:4">
      <c r="A1581" s="90">
        <v>3470</v>
      </c>
      <c r="B1581" s="1" t="s">
        <v>6422</v>
      </c>
      <c r="C1581" s="91" t="s">
        <v>9574</v>
      </c>
      <c r="D1581" s="89" t="s">
        <v>26238</v>
      </c>
    </row>
    <row r="1582" spans="1:4">
      <c r="A1582" s="90">
        <v>3471</v>
      </c>
      <c r="B1582" s="1" t="s">
        <v>6423</v>
      </c>
      <c r="C1582" s="91" t="s">
        <v>9574</v>
      </c>
      <c r="D1582" s="89" t="s">
        <v>24615</v>
      </c>
    </row>
    <row r="1583" spans="1:4">
      <c r="A1583" s="90">
        <v>3456</v>
      </c>
      <c r="B1583" s="1" t="s">
        <v>6424</v>
      </c>
      <c r="C1583" s="91" t="s">
        <v>9574</v>
      </c>
      <c r="D1583" s="89" t="s">
        <v>24689</v>
      </c>
    </row>
    <row r="1584" spans="1:4">
      <c r="A1584" s="90">
        <v>3459</v>
      </c>
      <c r="B1584" s="1" t="s">
        <v>6425</v>
      </c>
      <c r="C1584" s="91" t="s">
        <v>9574</v>
      </c>
      <c r="D1584" s="89" t="s">
        <v>26239</v>
      </c>
    </row>
    <row r="1585" spans="1:4">
      <c r="A1585" s="90">
        <v>3469</v>
      </c>
      <c r="B1585" s="1" t="s">
        <v>6426</v>
      </c>
      <c r="C1585" s="91" t="s">
        <v>9574</v>
      </c>
      <c r="D1585" s="89" t="s">
        <v>26240</v>
      </c>
    </row>
    <row r="1586" spans="1:4">
      <c r="A1586" s="90">
        <v>3460</v>
      </c>
      <c r="B1586" s="1" t="s">
        <v>6427</v>
      </c>
      <c r="C1586" s="91" t="s">
        <v>9574</v>
      </c>
      <c r="D1586" s="89" t="s">
        <v>26241</v>
      </c>
    </row>
    <row r="1587" spans="1:4">
      <c r="A1587" s="90">
        <v>3461</v>
      </c>
      <c r="B1587" s="1" t="s">
        <v>6428</v>
      </c>
      <c r="C1587" s="91" t="s">
        <v>9574</v>
      </c>
      <c r="D1587" s="89" t="s">
        <v>26242</v>
      </c>
    </row>
    <row r="1588" spans="1:4">
      <c r="A1588" s="90">
        <v>37433</v>
      </c>
      <c r="B1588" s="1" t="s">
        <v>6429</v>
      </c>
      <c r="C1588" s="91" t="s">
        <v>9574</v>
      </c>
      <c r="D1588" s="89" t="s">
        <v>26231</v>
      </c>
    </row>
    <row r="1589" spans="1:4">
      <c r="A1589" s="90">
        <v>37430</v>
      </c>
      <c r="B1589" s="1" t="s">
        <v>6430</v>
      </c>
      <c r="C1589" s="91" t="s">
        <v>9574</v>
      </c>
      <c r="D1589" s="89" t="s">
        <v>24698</v>
      </c>
    </row>
    <row r="1590" spans="1:4">
      <c r="A1590" s="90">
        <v>37434</v>
      </c>
      <c r="B1590" s="1" t="s">
        <v>6431</v>
      </c>
      <c r="C1590" s="91" t="s">
        <v>9574</v>
      </c>
      <c r="D1590" s="89" t="s">
        <v>26243</v>
      </c>
    </row>
    <row r="1591" spans="1:4">
      <c r="A1591" s="90">
        <v>37431</v>
      </c>
      <c r="B1591" s="1" t="s">
        <v>6432</v>
      </c>
      <c r="C1591" s="91" t="s">
        <v>9574</v>
      </c>
      <c r="D1591" s="89" t="s">
        <v>24108</v>
      </c>
    </row>
    <row r="1592" spans="1:4">
      <c r="A1592" s="90">
        <v>37432</v>
      </c>
      <c r="B1592" s="1" t="s">
        <v>6433</v>
      </c>
      <c r="C1592" s="91" t="s">
        <v>9574</v>
      </c>
      <c r="D1592" s="89" t="s">
        <v>23851</v>
      </c>
    </row>
    <row r="1593" spans="1:4">
      <c r="A1593" s="90">
        <v>37413</v>
      </c>
      <c r="B1593" s="1" t="s">
        <v>6434</v>
      </c>
      <c r="C1593" s="91" t="s">
        <v>9574</v>
      </c>
      <c r="D1593" s="89" t="s">
        <v>24190</v>
      </c>
    </row>
    <row r="1594" spans="1:4">
      <c r="A1594" s="90">
        <v>37414</v>
      </c>
      <c r="B1594" s="1" t="s">
        <v>6435</v>
      </c>
      <c r="C1594" s="91" t="s">
        <v>9574</v>
      </c>
      <c r="D1594" s="89" t="s">
        <v>24230</v>
      </c>
    </row>
    <row r="1595" spans="1:4">
      <c r="A1595" s="90">
        <v>37415</v>
      </c>
      <c r="B1595" s="1" t="s">
        <v>6436</v>
      </c>
      <c r="C1595" s="91" t="s">
        <v>9574</v>
      </c>
      <c r="D1595" s="89" t="s">
        <v>24093</v>
      </c>
    </row>
    <row r="1596" spans="1:4">
      <c r="A1596" s="90">
        <v>37416</v>
      </c>
      <c r="B1596" s="1" t="s">
        <v>6437</v>
      </c>
      <c r="C1596" s="91" t="s">
        <v>9574</v>
      </c>
      <c r="D1596" s="89" t="s">
        <v>24140</v>
      </c>
    </row>
    <row r="1597" spans="1:4">
      <c r="A1597" s="90">
        <v>37417</v>
      </c>
      <c r="B1597" s="1" t="s">
        <v>6438</v>
      </c>
      <c r="C1597" s="91" t="s">
        <v>9574</v>
      </c>
      <c r="D1597" s="89" t="s">
        <v>24447</v>
      </c>
    </row>
    <row r="1598" spans="1:4">
      <c r="A1598" s="90">
        <v>3112</v>
      </c>
      <c r="B1598" s="1" t="s">
        <v>6439</v>
      </c>
      <c r="C1598" s="91" t="s">
        <v>9589</v>
      </c>
      <c r="D1598" s="89" t="s">
        <v>26244</v>
      </c>
    </row>
    <row r="1599" spans="1:4">
      <c r="A1599" s="90">
        <v>3113</v>
      </c>
      <c r="B1599" s="1" t="s">
        <v>6440</v>
      </c>
      <c r="C1599" s="91" t="s">
        <v>9589</v>
      </c>
      <c r="D1599" s="89" t="s">
        <v>26245</v>
      </c>
    </row>
    <row r="1600" spans="1:4">
      <c r="A1600" s="90">
        <v>3114</v>
      </c>
      <c r="B1600" s="1" t="s">
        <v>6441</v>
      </c>
      <c r="C1600" s="91" t="s">
        <v>9574</v>
      </c>
      <c r="D1600" s="89" t="s">
        <v>23862</v>
      </c>
    </row>
    <row r="1601" spans="1:4">
      <c r="A1601" s="90">
        <v>34519</v>
      </c>
      <c r="B1601" s="1" t="s">
        <v>6442</v>
      </c>
      <c r="C1601" s="91" t="s">
        <v>9574</v>
      </c>
      <c r="D1601" s="89" t="s">
        <v>26246</v>
      </c>
    </row>
    <row r="1602" spans="1:4">
      <c r="A1602" s="90">
        <v>10510</v>
      </c>
      <c r="B1602" s="1" t="s">
        <v>6443</v>
      </c>
      <c r="C1602" s="91" t="s">
        <v>9574</v>
      </c>
      <c r="D1602" s="89" t="s">
        <v>26247</v>
      </c>
    </row>
    <row r="1603" spans="1:4">
      <c r="A1603" s="90">
        <v>1649</v>
      </c>
      <c r="B1603" s="1" t="s">
        <v>6444</v>
      </c>
      <c r="C1603" s="91" t="s">
        <v>9574</v>
      </c>
      <c r="D1603" s="89" t="s">
        <v>23851</v>
      </c>
    </row>
    <row r="1604" spans="1:4">
      <c r="A1604" s="90">
        <v>1653</v>
      </c>
      <c r="B1604" s="1" t="s">
        <v>6445</v>
      </c>
      <c r="C1604" s="91" t="s">
        <v>9574</v>
      </c>
      <c r="D1604" s="89" t="s">
        <v>26248</v>
      </c>
    </row>
    <row r="1605" spans="1:4">
      <c r="A1605" s="90">
        <v>1647</v>
      </c>
      <c r="B1605" s="1" t="s">
        <v>6446</v>
      </c>
      <c r="C1605" s="91" t="s">
        <v>9574</v>
      </c>
      <c r="D1605" s="89" t="s">
        <v>26249</v>
      </c>
    </row>
    <row r="1606" spans="1:4">
      <c r="A1606" s="90">
        <v>1648</v>
      </c>
      <c r="B1606" s="1" t="s">
        <v>6447</v>
      </c>
      <c r="C1606" s="91" t="s">
        <v>9574</v>
      </c>
      <c r="D1606" s="89" t="s">
        <v>26250</v>
      </c>
    </row>
    <row r="1607" spans="1:4">
      <c r="A1607" s="90">
        <v>1651</v>
      </c>
      <c r="B1607" s="1" t="s">
        <v>6448</v>
      </c>
      <c r="C1607" s="91" t="s">
        <v>9574</v>
      </c>
      <c r="D1607" s="89" t="s">
        <v>26251</v>
      </c>
    </row>
    <row r="1608" spans="1:4">
      <c r="A1608" s="90">
        <v>1650</v>
      </c>
      <c r="B1608" s="1" t="s">
        <v>6449</v>
      </c>
      <c r="C1608" s="91" t="s">
        <v>9574</v>
      </c>
      <c r="D1608" s="89" t="s">
        <v>26252</v>
      </c>
    </row>
    <row r="1609" spans="1:4">
      <c r="A1609" s="90">
        <v>1654</v>
      </c>
      <c r="B1609" s="1" t="s">
        <v>6450</v>
      </c>
      <c r="C1609" s="91" t="s">
        <v>9574</v>
      </c>
      <c r="D1609" s="89" t="s">
        <v>26253</v>
      </c>
    </row>
    <row r="1610" spans="1:4">
      <c r="A1610" s="90">
        <v>1652</v>
      </c>
      <c r="B1610" s="1" t="s">
        <v>6451</v>
      </c>
      <c r="C1610" s="91" t="s">
        <v>9574</v>
      </c>
      <c r="D1610" s="89" t="s">
        <v>26254</v>
      </c>
    </row>
    <row r="1611" spans="1:4">
      <c r="A1611" s="90">
        <v>1747</v>
      </c>
      <c r="B1611" s="1" t="s">
        <v>6452</v>
      </c>
      <c r="C1611" s="91" t="s">
        <v>9574</v>
      </c>
      <c r="D1611" s="89" t="s">
        <v>26255</v>
      </c>
    </row>
    <row r="1612" spans="1:4">
      <c r="A1612" s="90">
        <v>1744</v>
      </c>
      <c r="B1612" s="1" t="s">
        <v>6453</v>
      </c>
      <c r="C1612" s="91" t="s">
        <v>9574</v>
      </c>
      <c r="D1612" s="89" t="s">
        <v>26256</v>
      </c>
    </row>
    <row r="1613" spans="1:4">
      <c r="A1613" s="90">
        <v>1743</v>
      </c>
      <c r="B1613" s="1" t="s">
        <v>6454</v>
      </c>
      <c r="C1613" s="91" t="s">
        <v>9574</v>
      </c>
      <c r="D1613" s="89" t="s">
        <v>26257</v>
      </c>
    </row>
    <row r="1614" spans="1:4">
      <c r="A1614" s="90">
        <v>7241</v>
      </c>
      <c r="B1614" s="1" t="s">
        <v>6455</v>
      </c>
      <c r="C1614" s="91" t="s">
        <v>9576</v>
      </c>
      <c r="D1614" s="89" t="s">
        <v>24778</v>
      </c>
    </row>
    <row r="1615" spans="1:4">
      <c r="A1615" s="90">
        <v>39640</v>
      </c>
      <c r="B1615" s="1" t="s">
        <v>6456</v>
      </c>
      <c r="C1615" s="91" t="s">
        <v>9574</v>
      </c>
      <c r="D1615" s="89" t="s">
        <v>24381</v>
      </c>
    </row>
    <row r="1616" spans="1:4">
      <c r="A1616" s="90">
        <v>11013</v>
      </c>
      <c r="B1616" s="1" t="s">
        <v>6457</v>
      </c>
      <c r="C1616" s="91" t="s">
        <v>9574</v>
      </c>
      <c r="D1616" s="89" t="s">
        <v>24674</v>
      </c>
    </row>
    <row r="1617" spans="1:4">
      <c r="A1617" s="90">
        <v>11017</v>
      </c>
      <c r="B1617" s="1" t="s">
        <v>6458</v>
      </c>
      <c r="C1617" s="91" t="s">
        <v>9574</v>
      </c>
      <c r="D1617" s="89" t="s">
        <v>26258</v>
      </c>
    </row>
    <row r="1618" spans="1:4">
      <c r="A1618" s="90">
        <v>20236</v>
      </c>
      <c r="B1618" s="1" t="s">
        <v>6459</v>
      </c>
      <c r="C1618" s="91" t="s">
        <v>9574</v>
      </c>
      <c r="D1618" s="89" t="s">
        <v>26259</v>
      </c>
    </row>
    <row r="1619" spans="1:4">
      <c r="A1619" s="90">
        <v>7215</v>
      </c>
      <c r="B1619" s="1" t="s">
        <v>6460</v>
      </c>
      <c r="C1619" s="91" t="s">
        <v>9574</v>
      </c>
      <c r="D1619" s="89" t="s">
        <v>24054</v>
      </c>
    </row>
    <row r="1620" spans="1:4">
      <c r="A1620" s="90">
        <v>7216</v>
      </c>
      <c r="B1620" s="1" t="s">
        <v>6461</v>
      </c>
      <c r="C1620" s="91" t="s">
        <v>9574</v>
      </c>
      <c r="D1620" s="89" t="s">
        <v>26260</v>
      </c>
    </row>
    <row r="1621" spans="1:4">
      <c r="A1621" s="90">
        <v>20235</v>
      </c>
      <c r="B1621" s="1" t="s">
        <v>6462</v>
      </c>
      <c r="C1621" s="91" t="s">
        <v>9574</v>
      </c>
      <c r="D1621" s="89" t="s">
        <v>26261</v>
      </c>
    </row>
    <row r="1622" spans="1:4">
      <c r="A1622" s="90">
        <v>7181</v>
      </c>
      <c r="B1622" s="1" t="s">
        <v>6463</v>
      </c>
      <c r="C1622" s="91" t="s">
        <v>9574</v>
      </c>
      <c r="D1622" s="89" t="s">
        <v>24127</v>
      </c>
    </row>
    <row r="1623" spans="1:4">
      <c r="A1623" s="90">
        <v>40866</v>
      </c>
      <c r="B1623" s="1" t="s">
        <v>6464</v>
      </c>
      <c r="C1623" s="91" t="s">
        <v>9574</v>
      </c>
      <c r="D1623" s="89" t="s">
        <v>24381</v>
      </c>
    </row>
    <row r="1624" spans="1:4">
      <c r="A1624" s="90">
        <v>7214</v>
      </c>
      <c r="B1624" s="1" t="s">
        <v>6465</v>
      </c>
      <c r="C1624" s="91" t="s">
        <v>9574</v>
      </c>
      <c r="D1624" s="89" t="s">
        <v>24504</v>
      </c>
    </row>
    <row r="1625" spans="1:4">
      <c r="A1625" s="90">
        <v>7219</v>
      </c>
      <c r="B1625" s="1" t="s">
        <v>6466</v>
      </c>
      <c r="C1625" s="91" t="s">
        <v>9574</v>
      </c>
      <c r="D1625" s="89" t="s">
        <v>24672</v>
      </c>
    </row>
    <row r="1626" spans="1:4">
      <c r="A1626" s="90">
        <v>37972</v>
      </c>
      <c r="B1626" s="1" t="s">
        <v>6467</v>
      </c>
      <c r="C1626" s="91" t="s">
        <v>9574</v>
      </c>
      <c r="D1626" s="89" t="s">
        <v>23876</v>
      </c>
    </row>
    <row r="1627" spans="1:4">
      <c r="A1627" s="90">
        <v>37973</v>
      </c>
      <c r="B1627" s="1" t="s">
        <v>6468</v>
      </c>
      <c r="C1627" s="91" t="s">
        <v>9574</v>
      </c>
      <c r="D1627" s="89" t="s">
        <v>24106</v>
      </c>
    </row>
    <row r="1628" spans="1:4">
      <c r="A1628" s="90">
        <v>37971</v>
      </c>
      <c r="B1628" s="1" t="s">
        <v>6469</v>
      </c>
      <c r="C1628" s="91" t="s">
        <v>9574</v>
      </c>
      <c r="D1628" s="89" t="s">
        <v>24137</v>
      </c>
    </row>
    <row r="1629" spans="1:4">
      <c r="A1629" s="90">
        <v>20094</v>
      </c>
      <c r="B1629" s="1" t="s">
        <v>6470</v>
      </c>
      <c r="C1629" s="91" t="s">
        <v>9574</v>
      </c>
      <c r="D1629" s="89" t="s">
        <v>24194</v>
      </c>
    </row>
    <row r="1630" spans="1:4">
      <c r="A1630" s="90">
        <v>20095</v>
      </c>
      <c r="B1630" s="1" t="s">
        <v>6471</v>
      </c>
      <c r="C1630" s="91" t="s">
        <v>9574</v>
      </c>
      <c r="D1630" s="89" t="s">
        <v>24099</v>
      </c>
    </row>
    <row r="1631" spans="1:4">
      <c r="A1631" s="90">
        <v>1954</v>
      </c>
      <c r="B1631" s="1" t="s">
        <v>6472</v>
      </c>
      <c r="C1631" s="91" t="s">
        <v>9574</v>
      </c>
      <c r="D1631" s="89" t="s">
        <v>26262</v>
      </c>
    </row>
    <row r="1632" spans="1:4">
      <c r="A1632" s="90">
        <v>1926</v>
      </c>
      <c r="B1632" s="1" t="s">
        <v>6473</v>
      </c>
      <c r="C1632" s="91" t="s">
        <v>9574</v>
      </c>
      <c r="D1632" s="89" t="s">
        <v>24058</v>
      </c>
    </row>
    <row r="1633" spans="1:4">
      <c r="A1633" s="90">
        <v>1927</v>
      </c>
      <c r="B1633" s="1" t="s">
        <v>6474</v>
      </c>
      <c r="C1633" s="91" t="s">
        <v>9574</v>
      </c>
      <c r="D1633" s="89" t="s">
        <v>26263</v>
      </c>
    </row>
    <row r="1634" spans="1:4">
      <c r="A1634" s="90">
        <v>1923</v>
      </c>
      <c r="B1634" s="1" t="s">
        <v>6475</v>
      </c>
      <c r="C1634" s="91" t="s">
        <v>9574</v>
      </c>
      <c r="D1634" s="89" t="s">
        <v>24138</v>
      </c>
    </row>
    <row r="1635" spans="1:4">
      <c r="A1635" s="90">
        <v>1929</v>
      </c>
      <c r="B1635" s="1" t="s">
        <v>6476</v>
      </c>
      <c r="C1635" s="91" t="s">
        <v>9574</v>
      </c>
      <c r="D1635" s="89" t="s">
        <v>26264</v>
      </c>
    </row>
    <row r="1636" spans="1:4">
      <c r="A1636" s="90">
        <v>1930</v>
      </c>
      <c r="B1636" s="1" t="s">
        <v>6477</v>
      </c>
      <c r="C1636" s="91" t="s">
        <v>9574</v>
      </c>
      <c r="D1636" s="89" t="s">
        <v>24600</v>
      </c>
    </row>
    <row r="1637" spans="1:4">
      <c r="A1637" s="90">
        <v>1924</v>
      </c>
      <c r="B1637" s="1" t="s">
        <v>6478</v>
      </c>
      <c r="C1637" s="91" t="s">
        <v>9574</v>
      </c>
      <c r="D1637" s="89" t="s">
        <v>24869</v>
      </c>
    </row>
    <row r="1638" spans="1:4">
      <c r="A1638" s="90">
        <v>1922</v>
      </c>
      <c r="B1638" s="1" t="s">
        <v>6479</v>
      </c>
      <c r="C1638" s="91" t="s">
        <v>9574</v>
      </c>
      <c r="D1638" s="89" t="s">
        <v>26265</v>
      </c>
    </row>
    <row r="1639" spans="1:4">
      <c r="A1639" s="90">
        <v>1953</v>
      </c>
      <c r="B1639" s="1" t="s">
        <v>6480</v>
      </c>
      <c r="C1639" s="91" t="s">
        <v>9574</v>
      </c>
      <c r="D1639" s="89" t="s">
        <v>24167</v>
      </c>
    </row>
    <row r="1640" spans="1:4">
      <c r="A1640" s="90">
        <v>1962</v>
      </c>
      <c r="B1640" s="1" t="s">
        <v>6481</v>
      </c>
      <c r="C1640" s="91" t="s">
        <v>9574</v>
      </c>
      <c r="D1640" s="89" t="s">
        <v>26266</v>
      </c>
    </row>
    <row r="1641" spans="1:4">
      <c r="A1641" s="90">
        <v>1955</v>
      </c>
      <c r="B1641" s="1" t="s">
        <v>6482</v>
      </c>
      <c r="C1641" s="91" t="s">
        <v>9574</v>
      </c>
      <c r="D1641" s="89" t="s">
        <v>24069</v>
      </c>
    </row>
    <row r="1642" spans="1:4">
      <c r="A1642" s="90">
        <v>1956</v>
      </c>
      <c r="B1642" s="1" t="s">
        <v>6483</v>
      </c>
      <c r="C1642" s="91" t="s">
        <v>9574</v>
      </c>
      <c r="D1642" s="89" t="s">
        <v>24931</v>
      </c>
    </row>
    <row r="1643" spans="1:4">
      <c r="A1643" s="90">
        <v>1957</v>
      </c>
      <c r="B1643" s="1" t="s">
        <v>6484</v>
      </c>
      <c r="C1643" s="91" t="s">
        <v>9574</v>
      </c>
      <c r="D1643" s="89" t="s">
        <v>24447</v>
      </c>
    </row>
    <row r="1644" spans="1:4">
      <c r="A1644" s="90">
        <v>1958</v>
      </c>
      <c r="B1644" s="1" t="s">
        <v>6485</v>
      </c>
      <c r="C1644" s="91" t="s">
        <v>9574</v>
      </c>
      <c r="D1644" s="89" t="s">
        <v>24354</v>
      </c>
    </row>
    <row r="1645" spans="1:4">
      <c r="A1645" s="90">
        <v>1959</v>
      </c>
      <c r="B1645" s="1" t="s">
        <v>6486</v>
      </c>
      <c r="C1645" s="91" t="s">
        <v>9574</v>
      </c>
      <c r="D1645" s="89" t="s">
        <v>23923</v>
      </c>
    </row>
    <row r="1646" spans="1:4">
      <c r="A1646" s="90">
        <v>1925</v>
      </c>
      <c r="B1646" s="1" t="s">
        <v>6487</v>
      </c>
      <c r="C1646" s="91" t="s">
        <v>9574</v>
      </c>
      <c r="D1646" s="89" t="s">
        <v>26267</v>
      </c>
    </row>
    <row r="1647" spans="1:4">
      <c r="A1647" s="90">
        <v>1960</v>
      </c>
      <c r="B1647" s="1" t="s">
        <v>6488</v>
      </c>
      <c r="C1647" s="91" t="s">
        <v>9574</v>
      </c>
      <c r="D1647" s="89" t="s">
        <v>26268</v>
      </c>
    </row>
    <row r="1648" spans="1:4">
      <c r="A1648" s="90">
        <v>1961</v>
      </c>
      <c r="B1648" s="1" t="s">
        <v>6489</v>
      </c>
      <c r="C1648" s="91" t="s">
        <v>9574</v>
      </c>
      <c r="D1648" s="89" t="s">
        <v>24939</v>
      </c>
    </row>
    <row r="1649" spans="1:4">
      <c r="A1649" s="90">
        <v>38426</v>
      </c>
      <c r="B1649" s="1" t="s">
        <v>6490</v>
      </c>
      <c r="C1649" s="91" t="s">
        <v>9574</v>
      </c>
      <c r="D1649" s="89" t="s">
        <v>26269</v>
      </c>
    </row>
    <row r="1650" spans="1:4">
      <c r="A1650" s="90">
        <v>38423</v>
      </c>
      <c r="B1650" s="1" t="s">
        <v>6491</v>
      </c>
      <c r="C1650" s="91" t="s">
        <v>9574</v>
      </c>
      <c r="D1650" s="89" t="s">
        <v>24326</v>
      </c>
    </row>
    <row r="1651" spans="1:4">
      <c r="A1651" s="90">
        <v>38421</v>
      </c>
      <c r="B1651" s="1" t="s">
        <v>6492</v>
      </c>
      <c r="C1651" s="91" t="s">
        <v>9574</v>
      </c>
      <c r="D1651" s="89" t="s">
        <v>25110</v>
      </c>
    </row>
    <row r="1652" spans="1:4">
      <c r="A1652" s="90">
        <v>38422</v>
      </c>
      <c r="B1652" s="1" t="s">
        <v>6493</v>
      </c>
      <c r="C1652" s="91" t="s">
        <v>9574</v>
      </c>
      <c r="D1652" s="89" t="s">
        <v>26270</v>
      </c>
    </row>
    <row r="1653" spans="1:4">
      <c r="A1653" s="90">
        <v>39866</v>
      </c>
      <c r="B1653" s="1" t="s">
        <v>6494</v>
      </c>
      <c r="C1653" s="91" t="s">
        <v>9574</v>
      </c>
      <c r="D1653" s="89" t="s">
        <v>24367</v>
      </c>
    </row>
    <row r="1654" spans="1:4">
      <c r="A1654" s="90">
        <v>39867</v>
      </c>
      <c r="B1654" s="1" t="s">
        <v>6495</v>
      </c>
      <c r="C1654" s="91" t="s">
        <v>9574</v>
      </c>
      <c r="D1654" s="89" t="s">
        <v>24770</v>
      </c>
    </row>
    <row r="1655" spans="1:4">
      <c r="A1655" s="90">
        <v>39868</v>
      </c>
      <c r="B1655" s="1" t="s">
        <v>6496</v>
      </c>
      <c r="C1655" s="91" t="s">
        <v>9574</v>
      </c>
      <c r="D1655" s="89" t="s">
        <v>25000</v>
      </c>
    </row>
    <row r="1656" spans="1:4">
      <c r="A1656" s="90">
        <v>37999</v>
      </c>
      <c r="B1656" s="1" t="s">
        <v>6497</v>
      </c>
      <c r="C1656" s="91" t="s">
        <v>9574</v>
      </c>
      <c r="D1656" s="89" t="s">
        <v>24779</v>
      </c>
    </row>
    <row r="1657" spans="1:4">
      <c r="A1657" s="90">
        <v>38000</v>
      </c>
      <c r="B1657" s="1" t="s">
        <v>6498</v>
      </c>
      <c r="C1657" s="91" t="s">
        <v>9574</v>
      </c>
      <c r="D1657" s="89" t="s">
        <v>24383</v>
      </c>
    </row>
    <row r="1658" spans="1:4">
      <c r="A1658" s="90">
        <v>38129</v>
      </c>
      <c r="B1658" s="1" t="s">
        <v>6499</v>
      </c>
      <c r="C1658" s="91" t="s">
        <v>9574</v>
      </c>
      <c r="D1658" s="89" t="s">
        <v>24153</v>
      </c>
    </row>
    <row r="1659" spans="1:4">
      <c r="A1659" s="90">
        <v>38025</v>
      </c>
      <c r="B1659" s="1" t="s">
        <v>6500</v>
      </c>
      <c r="C1659" s="91" t="s">
        <v>9574</v>
      </c>
      <c r="D1659" s="89" t="s">
        <v>23876</v>
      </c>
    </row>
    <row r="1660" spans="1:4">
      <c r="A1660" s="90">
        <v>38026</v>
      </c>
      <c r="B1660" s="1" t="s">
        <v>6501</v>
      </c>
      <c r="C1660" s="91" t="s">
        <v>9574</v>
      </c>
      <c r="D1660" s="89" t="s">
        <v>24663</v>
      </c>
    </row>
    <row r="1661" spans="1:4">
      <c r="A1661" s="90">
        <v>1858</v>
      </c>
      <c r="B1661" s="1" t="s">
        <v>6502</v>
      </c>
      <c r="C1661" s="91" t="s">
        <v>9574</v>
      </c>
      <c r="D1661" s="89" t="s">
        <v>24683</v>
      </c>
    </row>
    <row r="1662" spans="1:4">
      <c r="A1662" s="90">
        <v>1844</v>
      </c>
      <c r="B1662" s="1" t="s">
        <v>6503</v>
      </c>
      <c r="C1662" s="91" t="s">
        <v>9574</v>
      </c>
      <c r="D1662" s="89" t="s">
        <v>24044</v>
      </c>
    </row>
    <row r="1663" spans="1:4">
      <c r="A1663" s="90">
        <v>1863</v>
      </c>
      <c r="B1663" s="1" t="s">
        <v>6504</v>
      </c>
      <c r="C1663" s="91" t="s">
        <v>9574</v>
      </c>
      <c r="D1663" s="89" t="s">
        <v>26271</v>
      </c>
    </row>
    <row r="1664" spans="1:4">
      <c r="A1664" s="90">
        <v>1865</v>
      </c>
      <c r="B1664" s="1" t="s">
        <v>6505</v>
      </c>
      <c r="C1664" s="91" t="s">
        <v>9574</v>
      </c>
      <c r="D1664" s="89" t="s">
        <v>26272</v>
      </c>
    </row>
    <row r="1665" spans="1:4">
      <c r="A1665" s="90">
        <v>36355</v>
      </c>
      <c r="B1665" s="1" t="s">
        <v>21902</v>
      </c>
      <c r="C1665" s="91" t="s">
        <v>9574</v>
      </c>
      <c r="D1665" s="89" t="s">
        <v>25480</v>
      </c>
    </row>
    <row r="1666" spans="1:4">
      <c r="A1666" s="90">
        <v>36356</v>
      </c>
      <c r="B1666" s="1" t="s">
        <v>21903</v>
      </c>
      <c r="C1666" s="91" t="s">
        <v>9574</v>
      </c>
      <c r="D1666" s="89" t="s">
        <v>25844</v>
      </c>
    </row>
    <row r="1667" spans="1:4">
      <c r="A1667" s="90">
        <v>1932</v>
      </c>
      <c r="B1667" s="1" t="s">
        <v>6506</v>
      </c>
      <c r="C1667" s="91" t="s">
        <v>9574</v>
      </c>
      <c r="D1667" s="89" t="s">
        <v>24344</v>
      </c>
    </row>
    <row r="1668" spans="1:4">
      <c r="A1668" s="90">
        <v>1933</v>
      </c>
      <c r="B1668" s="1" t="s">
        <v>6507</v>
      </c>
      <c r="C1668" s="91" t="s">
        <v>9574</v>
      </c>
      <c r="D1668" s="89" t="s">
        <v>23973</v>
      </c>
    </row>
    <row r="1669" spans="1:4">
      <c r="A1669" s="90">
        <v>1951</v>
      </c>
      <c r="B1669" s="1" t="s">
        <v>6508</v>
      </c>
      <c r="C1669" s="91" t="s">
        <v>9574</v>
      </c>
      <c r="D1669" s="89" t="s">
        <v>24394</v>
      </c>
    </row>
    <row r="1670" spans="1:4">
      <c r="A1670" s="90">
        <v>1966</v>
      </c>
      <c r="B1670" s="1" t="s">
        <v>6509</v>
      </c>
      <c r="C1670" s="91" t="s">
        <v>9574</v>
      </c>
      <c r="D1670" s="89" t="s">
        <v>24703</v>
      </c>
    </row>
    <row r="1671" spans="1:4">
      <c r="A1671" s="90">
        <v>1952</v>
      </c>
      <c r="B1671" s="1" t="s">
        <v>6510</v>
      </c>
      <c r="C1671" s="91" t="s">
        <v>9574</v>
      </c>
      <c r="D1671" s="89" t="s">
        <v>23975</v>
      </c>
    </row>
    <row r="1672" spans="1:4">
      <c r="A1672" s="90">
        <v>20104</v>
      </c>
      <c r="B1672" s="1" t="s">
        <v>6511</v>
      </c>
      <c r="C1672" s="91" t="s">
        <v>9574</v>
      </c>
      <c r="D1672" s="89" t="s">
        <v>26273</v>
      </c>
    </row>
    <row r="1673" spans="1:4">
      <c r="A1673" s="90">
        <v>20105</v>
      </c>
      <c r="B1673" s="1" t="s">
        <v>6512</v>
      </c>
      <c r="C1673" s="91" t="s">
        <v>9574</v>
      </c>
      <c r="D1673" s="89" t="s">
        <v>26274</v>
      </c>
    </row>
    <row r="1674" spans="1:4">
      <c r="A1674" s="90">
        <v>1965</v>
      </c>
      <c r="B1674" s="1" t="s">
        <v>6513</v>
      </c>
      <c r="C1674" s="91" t="s">
        <v>9574</v>
      </c>
      <c r="D1674" s="89" t="s">
        <v>26275</v>
      </c>
    </row>
    <row r="1675" spans="1:4">
      <c r="A1675" s="90">
        <v>10765</v>
      </c>
      <c r="B1675" s="1" t="s">
        <v>6514</v>
      </c>
      <c r="C1675" s="91" t="s">
        <v>9574</v>
      </c>
      <c r="D1675" s="89" t="s">
        <v>24428</v>
      </c>
    </row>
    <row r="1676" spans="1:4">
      <c r="A1676" s="90">
        <v>10767</v>
      </c>
      <c r="B1676" s="1" t="s">
        <v>6515</v>
      </c>
      <c r="C1676" s="91" t="s">
        <v>9574</v>
      </c>
      <c r="D1676" s="89" t="s">
        <v>24515</v>
      </c>
    </row>
    <row r="1677" spans="1:4">
      <c r="A1677" s="90">
        <v>1970</v>
      </c>
      <c r="B1677" s="1" t="s">
        <v>6516</v>
      </c>
      <c r="C1677" s="91" t="s">
        <v>9574</v>
      </c>
      <c r="D1677" s="89" t="s">
        <v>26174</v>
      </c>
    </row>
    <row r="1678" spans="1:4">
      <c r="A1678" s="90">
        <v>1967</v>
      </c>
      <c r="B1678" s="1" t="s">
        <v>6517</v>
      </c>
      <c r="C1678" s="91" t="s">
        <v>9574</v>
      </c>
      <c r="D1678" s="89" t="s">
        <v>24484</v>
      </c>
    </row>
    <row r="1679" spans="1:4">
      <c r="A1679" s="90">
        <v>1968</v>
      </c>
      <c r="B1679" s="1" t="s">
        <v>6518</v>
      </c>
      <c r="C1679" s="91" t="s">
        <v>9574</v>
      </c>
      <c r="D1679" s="89" t="s">
        <v>23888</v>
      </c>
    </row>
    <row r="1680" spans="1:4">
      <c r="A1680" s="90">
        <v>1969</v>
      </c>
      <c r="B1680" s="1" t="s">
        <v>6519</v>
      </c>
      <c r="C1680" s="91" t="s">
        <v>9574</v>
      </c>
      <c r="D1680" s="89" t="s">
        <v>24112</v>
      </c>
    </row>
    <row r="1681" spans="1:4">
      <c r="A1681" s="90">
        <v>1839</v>
      </c>
      <c r="B1681" s="1" t="s">
        <v>6520</v>
      </c>
      <c r="C1681" s="91" t="s">
        <v>9574</v>
      </c>
      <c r="D1681" s="89" t="s">
        <v>26276</v>
      </c>
    </row>
    <row r="1682" spans="1:4">
      <c r="A1682" s="90">
        <v>1835</v>
      </c>
      <c r="B1682" s="1" t="s">
        <v>6521</v>
      </c>
      <c r="C1682" s="91" t="s">
        <v>9574</v>
      </c>
      <c r="D1682" s="89" t="s">
        <v>26277</v>
      </c>
    </row>
    <row r="1683" spans="1:4">
      <c r="A1683" s="90">
        <v>1823</v>
      </c>
      <c r="B1683" s="1" t="s">
        <v>6522</v>
      </c>
      <c r="C1683" s="91" t="s">
        <v>9574</v>
      </c>
      <c r="D1683" s="89" t="s">
        <v>26278</v>
      </c>
    </row>
    <row r="1684" spans="1:4">
      <c r="A1684" s="90">
        <v>1827</v>
      </c>
      <c r="B1684" s="1" t="s">
        <v>6523</v>
      </c>
      <c r="C1684" s="91" t="s">
        <v>9574</v>
      </c>
      <c r="D1684" s="89" t="s">
        <v>26279</v>
      </c>
    </row>
    <row r="1685" spans="1:4">
      <c r="A1685" s="90">
        <v>1831</v>
      </c>
      <c r="B1685" s="1" t="s">
        <v>6524</v>
      </c>
      <c r="C1685" s="91" t="s">
        <v>9574</v>
      </c>
      <c r="D1685" s="89" t="s">
        <v>26280</v>
      </c>
    </row>
    <row r="1686" spans="1:4">
      <c r="A1686" s="90">
        <v>1825</v>
      </c>
      <c r="B1686" s="1" t="s">
        <v>6525</v>
      </c>
      <c r="C1686" s="91" t="s">
        <v>9574</v>
      </c>
      <c r="D1686" s="89" t="s">
        <v>23863</v>
      </c>
    </row>
    <row r="1687" spans="1:4">
      <c r="A1687" s="90">
        <v>1828</v>
      </c>
      <c r="B1687" s="1" t="s">
        <v>6526</v>
      </c>
      <c r="C1687" s="91" t="s">
        <v>9574</v>
      </c>
      <c r="D1687" s="89" t="s">
        <v>26281</v>
      </c>
    </row>
    <row r="1688" spans="1:4">
      <c r="A1688" s="90">
        <v>1845</v>
      </c>
      <c r="B1688" s="1" t="s">
        <v>6527</v>
      </c>
      <c r="C1688" s="91" t="s">
        <v>9574</v>
      </c>
      <c r="D1688" s="89" t="s">
        <v>24589</v>
      </c>
    </row>
    <row r="1689" spans="1:4">
      <c r="A1689" s="90">
        <v>1824</v>
      </c>
      <c r="B1689" s="1" t="s">
        <v>6528</v>
      </c>
      <c r="C1689" s="91" t="s">
        <v>9574</v>
      </c>
      <c r="D1689" s="89" t="s">
        <v>26282</v>
      </c>
    </row>
    <row r="1690" spans="1:4">
      <c r="A1690" s="90">
        <v>1941</v>
      </c>
      <c r="B1690" s="1" t="s">
        <v>6529</v>
      </c>
      <c r="C1690" s="91" t="s">
        <v>9574</v>
      </c>
      <c r="D1690" s="89" t="s">
        <v>26253</v>
      </c>
    </row>
    <row r="1691" spans="1:4">
      <c r="A1691" s="90">
        <v>1940</v>
      </c>
      <c r="B1691" s="1" t="s">
        <v>6530</v>
      </c>
      <c r="C1691" s="91" t="s">
        <v>9574</v>
      </c>
      <c r="D1691" s="89" t="s">
        <v>24791</v>
      </c>
    </row>
    <row r="1692" spans="1:4">
      <c r="A1692" s="90">
        <v>1937</v>
      </c>
      <c r="B1692" s="1" t="s">
        <v>6531</v>
      </c>
      <c r="C1692" s="91" t="s">
        <v>9574</v>
      </c>
      <c r="D1692" s="89" t="s">
        <v>26283</v>
      </c>
    </row>
    <row r="1693" spans="1:4">
      <c r="A1693" s="90">
        <v>1939</v>
      </c>
      <c r="B1693" s="1" t="s">
        <v>6532</v>
      </c>
      <c r="C1693" s="91" t="s">
        <v>9574</v>
      </c>
      <c r="D1693" s="89" t="s">
        <v>24344</v>
      </c>
    </row>
    <row r="1694" spans="1:4">
      <c r="A1694" s="90">
        <v>1942</v>
      </c>
      <c r="B1694" s="1" t="s">
        <v>6533</v>
      </c>
      <c r="C1694" s="91" t="s">
        <v>9574</v>
      </c>
      <c r="D1694" s="89" t="s">
        <v>23871</v>
      </c>
    </row>
    <row r="1695" spans="1:4">
      <c r="A1695" s="90">
        <v>1938</v>
      </c>
      <c r="B1695" s="1" t="s">
        <v>6534</v>
      </c>
      <c r="C1695" s="91" t="s">
        <v>9574</v>
      </c>
      <c r="D1695" s="89" t="s">
        <v>25786</v>
      </c>
    </row>
    <row r="1696" spans="1:4">
      <c r="A1696" s="90">
        <v>42692</v>
      </c>
      <c r="B1696" s="1" t="s">
        <v>25178</v>
      </c>
      <c r="C1696" s="91" t="s">
        <v>9574</v>
      </c>
      <c r="D1696" s="89" t="s">
        <v>25666</v>
      </c>
    </row>
    <row r="1697" spans="1:4">
      <c r="A1697" s="90">
        <v>42693</v>
      </c>
      <c r="B1697" s="1" t="s">
        <v>25179</v>
      </c>
      <c r="C1697" s="91" t="s">
        <v>9574</v>
      </c>
      <c r="D1697" s="89" t="s">
        <v>25084</v>
      </c>
    </row>
    <row r="1698" spans="1:4">
      <c r="A1698" s="90">
        <v>42695</v>
      </c>
      <c r="B1698" s="1" t="s">
        <v>25180</v>
      </c>
      <c r="C1698" s="91" t="s">
        <v>9574</v>
      </c>
      <c r="D1698" s="89" t="s">
        <v>26284</v>
      </c>
    </row>
    <row r="1699" spans="1:4">
      <c r="A1699" s="90">
        <v>42694</v>
      </c>
      <c r="B1699" s="1" t="s">
        <v>25181</v>
      </c>
      <c r="C1699" s="91" t="s">
        <v>9574</v>
      </c>
      <c r="D1699" s="89" t="s">
        <v>26285</v>
      </c>
    </row>
    <row r="1700" spans="1:4">
      <c r="A1700" s="90">
        <v>20097</v>
      </c>
      <c r="B1700" s="1" t="s">
        <v>6535</v>
      </c>
      <c r="C1700" s="91" t="s">
        <v>9574</v>
      </c>
      <c r="D1700" s="89" t="s">
        <v>24754</v>
      </c>
    </row>
    <row r="1701" spans="1:4">
      <c r="A1701" s="90">
        <v>20098</v>
      </c>
      <c r="B1701" s="1" t="s">
        <v>6536</v>
      </c>
      <c r="C1701" s="91" t="s">
        <v>9574</v>
      </c>
      <c r="D1701" s="89" t="s">
        <v>26286</v>
      </c>
    </row>
    <row r="1702" spans="1:4">
      <c r="A1702" s="90">
        <v>20096</v>
      </c>
      <c r="B1702" s="1" t="s">
        <v>6537</v>
      </c>
      <c r="C1702" s="91" t="s">
        <v>9574</v>
      </c>
      <c r="D1702" s="89" t="s">
        <v>25532</v>
      </c>
    </row>
    <row r="1703" spans="1:4">
      <c r="A1703" s="90">
        <v>1964</v>
      </c>
      <c r="B1703" s="1" t="s">
        <v>6538</v>
      </c>
      <c r="C1703" s="91" t="s">
        <v>9574</v>
      </c>
      <c r="D1703" s="89" t="s">
        <v>25460</v>
      </c>
    </row>
    <row r="1704" spans="1:4">
      <c r="A1704" s="90">
        <v>1880</v>
      </c>
      <c r="B1704" s="1" t="s">
        <v>6539</v>
      </c>
      <c r="C1704" s="91" t="s">
        <v>9574</v>
      </c>
      <c r="D1704" s="89" t="s">
        <v>26287</v>
      </c>
    </row>
    <row r="1705" spans="1:4">
      <c r="A1705" s="90">
        <v>39274</v>
      </c>
      <c r="B1705" s="1" t="s">
        <v>21682</v>
      </c>
      <c r="C1705" s="91" t="s">
        <v>9574</v>
      </c>
      <c r="D1705" s="89" t="s">
        <v>25715</v>
      </c>
    </row>
    <row r="1706" spans="1:4">
      <c r="A1706" s="90">
        <v>2628</v>
      </c>
      <c r="B1706" s="1" t="s">
        <v>6540</v>
      </c>
      <c r="C1706" s="91" t="s">
        <v>9574</v>
      </c>
      <c r="D1706" s="89" t="s">
        <v>26288</v>
      </c>
    </row>
    <row r="1707" spans="1:4">
      <c r="A1707" s="90">
        <v>2622</v>
      </c>
      <c r="B1707" s="1" t="s">
        <v>6541</v>
      </c>
      <c r="C1707" s="91" t="s">
        <v>9574</v>
      </c>
      <c r="D1707" s="89" t="s">
        <v>24981</v>
      </c>
    </row>
    <row r="1708" spans="1:4">
      <c r="A1708" s="90">
        <v>2623</v>
      </c>
      <c r="B1708" s="1" t="s">
        <v>6542</v>
      </c>
      <c r="C1708" s="91" t="s">
        <v>9574</v>
      </c>
      <c r="D1708" s="89" t="s">
        <v>24656</v>
      </c>
    </row>
    <row r="1709" spans="1:4">
      <c r="A1709" s="90">
        <v>2624</v>
      </c>
      <c r="B1709" s="1" t="s">
        <v>6543</v>
      </c>
      <c r="C1709" s="91" t="s">
        <v>9574</v>
      </c>
      <c r="D1709" s="89" t="s">
        <v>24119</v>
      </c>
    </row>
    <row r="1710" spans="1:4">
      <c r="A1710" s="90">
        <v>2625</v>
      </c>
      <c r="B1710" s="1" t="s">
        <v>6544</v>
      </c>
      <c r="C1710" s="91" t="s">
        <v>9574</v>
      </c>
      <c r="D1710" s="89" t="s">
        <v>26289</v>
      </c>
    </row>
    <row r="1711" spans="1:4">
      <c r="A1711" s="90">
        <v>2626</v>
      </c>
      <c r="B1711" s="1" t="s">
        <v>6545</v>
      </c>
      <c r="C1711" s="91" t="s">
        <v>9574</v>
      </c>
      <c r="D1711" s="89" t="s">
        <v>26290</v>
      </c>
    </row>
    <row r="1712" spans="1:4">
      <c r="A1712" s="90">
        <v>2630</v>
      </c>
      <c r="B1712" s="1" t="s">
        <v>6546</v>
      </c>
      <c r="C1712" s="91" t="s">
        <v>9574</v>
      </c>
      <c r="D1712" s="89" t="s">
        <v>26107</v>
      </c>
    </row>
    <row r="1713" spans="1:4">
      <c r="A1713" s="90">
        <v>2627</v>
      </c>
      <c r="B1713" s="1" t="s">
        <v>6547</v>
      </c>
      <c r="C1713" s="91" t="s">
        <v>9574</v>
      </c>
      <c r="D1713" s="89" t="s">
        <v>26291</v>
      </c>
    </row>
    <row r="1714" spans="1:4">
      <c r="A1714" s="90">
        <v>2629</v>
      </c>
      <c r="B1714" s="1" t="s">
        <v>6548</v>
      </c>
      <c r="C1714" s="91" t="s">
        <v>9574</v>
      </c>
      <c r="D1714" s="89" t="s">
        <v>24263</v>
      </c>
    </row>
    <row r="1715" spans="1:4">
      <c r="A1715" s="90">
        <v>12033</v>
      </c>
      <c r="B1715" s="1" t="s">
        <v>6549</v>
      </c>
      <c r="C1715" s="91" t="s">
        <v>9574</v>
      </c>
      <c r="D1715" s="89" t="s">
        <v>24429</v>
      </c>
    </row>
    <row r="1716" spans="1:4">
      <c r="A1716" s="90">
        <v>40408</v>
      </c>
      <c r="B1716" s="1" t="s">
        <v>6550</v>
      </c>
      <c r="C1716" s="91" t="s">
        <v>9574</v>
      </c>
      <c r="D1716" s="89" t="s">
        <v>24616</v>
      </c>
    </row>
    <row r="1717" spans="1:4">
      <c r="A1717" s="90">
        <v>40409</v>
      </c>
      <c r="B1717" s="1" t="s">
        <v>6551</v>
      </c>
      <c r="C1717" s="91" t="s">
        <v>9574</v>
      </c>
      <c r="D1717" s="89" t="s">
        <v>24079</v>
      </c>
    </row>
    <row r="1718" spans="1:4">
      <c r="A1718" s="90">
        <v>39276</v>
      </c>
      <c r="B1718" s="1" t="s">
        <v>6552</v>
      </c>
      <c r="C1718" s="91" t="s">
        <v>9574</v>
      </c>
      <c r="D1718" s="89" t="s">
        <v>26292</v>
      </c>
    </row>
    <row r="1719" spans="1:4">
      <c r="A1719" s="90">
        <v>39277</v>
      </c>
      <c r="B1719" s="1" t="s">
        <v>6553</v>
      </c>
      <c r="C1719" s="91" t="s">
        <v>9574</v>
      </c>
      <c r="D1719" s="89" t="s">
        <v>26293</v>
      </c>
    </row>
    <row r="1720" spans="1:4">
      <c r="A1720" s="90">
        <v>12034</v>
      </c>
      <c r="B1720" s="1" t="s">
        <v>6554</v>
      </c>
      <c r="C1720" s="91" t="s">
        <v>9574</v>
      </c>
      <c r="D1720" s="89" t="s">
        <v>25933</v>
      </c>
    </row>
    <row r="1721" spans="1:4">
      <c r="A1721" s="90">
        <v>39879</v>
      </c>
      <c r="B1721" s="1" t="s">
        <v>6555</v>
      </c>
      <c r="C1721" s="91" t="s">
        <v>9574</v>
      </c>
      <c r="D1721" s="89" t="s">
        <v>24065</v>
      </c>
    </row>
    <row r="1722" spans="1:4">
      <c r="A1722" s="90">
        <v>39880</v>
      </c>
      <c r="B1722" s="1" t="s">
        <v>6556</v>
      </c>
      <c r="C1722" s="91" t="s">
        <v>9574</v>
      </c>
      <c r="D1722" s="89" t="s">
        <v>24501</v>
      </c>
    </row>
    <row r="1723" spans="1:4">
      <c r="A1723" s="90">
        <v>39881</v>
      </c>
      <c r="B1723" s="1" t="s">
        <v>6557</v>
      </c>
      <c r="C1723" s="91" t="s">
        <v>9574</v>
      </c>
      <c r="D1723" s="89" t="s">
        <v>24367</v>
      </c>
    </row>
    <row r="1724" spans="1:4">
      <c r="A1724" s="90">
        <v>39882</v>
      </c>
      <c r="B1724" s="1" t="s">
        <v>6558</v>
      </c>
      <c r="C1724" s="91" t="s">
        <v>9574</v>
      </c>
      <c r="D1724" s="89" t="s">
        <v>24711</v>
      </c>
    </row>
    <row r="1725" spans="1:4">
      <c r="A1725" s="90">
        <v>39883</v>
      </c>
      <c r="B1725" s="1" t="s">
        <v>6559</v>
      </c>
      <c r="C1725" s="91" t="s">
        <v>9574</v>
      </c>
      <c r="D1725" s="89" t="s">
        <v>26294</v>
      </c>
    </row>
    <row r="1726" spans="1:4">
      <c r="A1726" s="90">
        <v>39884</v>
      </c>
      <c r="B1726" s="1" t="s">
        <v>6560</v>
      </c>
      <c r="C1726" s="91" t="s">
        <v>9574</v>
      </c>
      <c r="D1726" s="89" t="s">
        <v>26295</v>
      </c>
    </row>
    <row r="1727" spans="1:4">
      <c r="A1727" s="90">
        <v>39885</v>
      </c>
      <c r="B1727" s="1" t="s">
        <v>6561</v>
      </c>
      <c r="C1727" s="91" t="s">
        <v>9574</v>
      </c>
      <c r="D1727" s="89" t="s">
        <v>25819</v>
      </c>
    </row>
    <row r="1728" spans="1:4">
      <c r="A1728" s="90">
        <v>1777</v>
      </c>
      <c r="B1728" s="1" t="s">
        <v>6562</v>
      </c>
      <c r="C1728" s="91" t="s">
        <v>9574</v>
      </c>
      <c r="D1728" s="89" t="s">
        <v>25056</v>
      </c>
    </row>
    <row r="1729" spans="1:4">
      <c r="A1729" s="90">
        <v>1819</v>
      </c>
      <c r="B1729" s="1" t="s">
        <v>6563</v>
      </c>
      <c r="C1729" s="91" t="s">
        <v>9574</v>
      </c>
      <c r="D1729" s="89" t="s">
        <v>24554</v>
      </c>
    </row>
    <row r="1730" spans="1:4">
      <c r="A1730" s="90">
        <v>1775</v>
      </c>
      <c r="B1730" s="1" t="s">
        <v>6564</v>
      </c>
      <c r="C1730" s="91" t="s">
        <v>9574</v>
      </c>
      <c r="D1730" s="89" t="s">
        <v>24774</v>
      </c>
    </row>
    <row r="1731" spans="1:4">
      <c r="A1731" s="90">
        <v>1776</v>
      </c>
      <c r="B1731" s="1" t="s">
        <v>6565</v>
      </c>
      <c r="C1731" s="91" t="s">
        <v>9574</v>
      </c>
      <c r="D1731" s="89" t="s">
        <v>26296</v>
      </c>
    </row>
    <row r="1732" spans="1:4">
      <c r="A1732" s="90">
        <v>1778</v>
      </c>
      <c r="B1732" s="1" t="s">
        <v>6566</v>
      </c>
      <c r="C1732" s="91" t="s">
        <v>9574</v>
      </c>
      <c r="D1732" s="89" t="s">
        <v>26297</v>
      </c>
    </row>
    <row r="1733" spans="1:4">
      <c r="A1733" s="90">
        <v>1818</v>
      </c>
      <c r="B1733" s="1" t="s">
        <v>6567</v>
      </c>
      <c r="C1733" s="91" t="s">
        <v>9574</v>
      </c>
      <c r="D1733" s="89" t="s">
        <v>26298</v>
      </c>
    </row>
    <row r="1734" spans="1:4">
      <c r="A1734" s="90">
        <v>1820</v>
      </c>
      <c r="B1734" s="1" t="s">
        <v>6568</v>
      </c>
      <c r="C1734" s="91" t="s">
        <v>9574</v>
      </c>
      <c r="D1734" s="89" t="s">
        <v>24596</v>
      </c>
    </row>
    <row r="1735" spans="1:4">
      <c r="A1735" s="90">
        <v>1779</v>
      </c>
      <c r="B1735" s="1" t="s">
        <v>6569</v>
      </c>
      <c r="C1735" s="91" t="s">
        <v>9574</v>
      </c>
      <c r="D1735" s="89" t="s">
        <v>26299</v>
      </c>
    </row>
    <row r="1736" spans="1:4">
      <c r="A1736" s="90">
        <v>1780</v>
      </c>
      <c r="B1736" s="1" t="s">
        <v>6570</v>
      </c>
      <c r="C1736" s="91" t="s">
        <v>9574</v>
      </c>
      <c r="D1736" s="89" t="s">
        <v>26300</v>
      </c>
    </row>
    <row r="1737" spans="1:4">
      <c r="A1737" s="90">
        <v>1783</v>
      </c>
      <c r="B1737" s="1" t="s">
        <v>6571</v>
      </c>
      <c r="C1737" s="91" t="s">
        <v>9574</v>
      </c>
      <c r="D1737" s="89" t="s">
        <v>26301</v>
      </c>
    </row>
    <row r="1738" spans="1:4">
      <c r="A1738" s="90">
        <v>1782</v>
      </c>
      <c r="B1738" s="1" t="s">
        <v>6572</v>
      </c>
      <c r="C1738" s="91" t="s">
        <v>9574</v>
      </c>
      <c r="D1738" s="89" t="s">
        <v>24936</v>
      </c>
    </row>
    <row r="1739" spans="1:4">
      <c r="A1739" s="90">
        <v>1817</v>
      </c>
      <c r="B1739" s="1" t="s">
        <v>6573</v>
      </c>
      <c r="C1739" s="91" t="s">
        <v>9574</v>
      </c>
      <c r="D1739" s="89" t="s">
        <v>26302</v>
      </c>
    </row>
    <row r="1740" spans="1:4">
      <c r="A1740" s="90">
        <v>1781</v>
      </c>
      <c r="B1740" s="1" t="s">
        <v>6574</v>
      </c>
      <c r="C1740" s="91" t="s">
        <v>9574</v>
      </c>
      <c r="D1740" s="89" t="s">
        <v>26303</v>
      </c>
    </row>
    <row r="1741" spans="1:4">
      <c r="A1741" s="90">
        <v>1784</v>
      </c>
      <c r="B1741" s="1" t="s">
        <v>6575</v>
      </c>
      <c r="C1741" s="91" t="s">
        <v>9574</v>
      </c>
      <c r="D1741" s="89" t="s">
        <v>26304</v>
      </c>
    </row>
    <row r="1742" spans="1:4">
      <c r="A1742" s="90">
        <v>1810</v>
      </c>
      <c r="B1742" s="1" t="s">
        <v>6576</v>
      </c>
      <c r="C1742" s="91" t="s">
        <v>9574</v>
      </c>
      <c r="D1742" s="89" t="s">
        <v>26305</v>
      </c>
    </row>
    <row r="1743" spans="1:4">
      <c r="A1743" s="90">
        <v>1811</v>
      </c>
      <c r="B1743" s="1" t="s">
        <v>6577</v>
      </c>
      <c r="C1743" s="91" t="s">
        <v>9574</v>
      </c>
      <c r="D1743" s="89" t="s">
        <v>26306</v>
      </c>
    </row>
    <row r="1744" spans="1:4">
      <c r="A1744" s="90">
        <v>1812</v>
      </c>
      <c r="B1744" s="1" t="s">
        <v>6578</v>
      </c>
      <c r="C1744" s="91" t="s">
        <v>9574</v>
      </c>
      <c r="D1744" s="89" t="s">
        <v>26307</v>
      </c>
    </row>
    <row r="1745" spans="1:4">
      <c r="A1745" s="90">
        <v>40386</v>
      </c>
      <c r="B1745" s="1" t="s">
        <v>25182</v>
      </c>
      <c r="C1745" s="91" t="s">
        <v>9574</v>
      </c>
      <c r="D1745" s="89" t="s">
        <v>26308</v>
      </c>
    </row>
    <row r="1746" spans="1:4">
      <c r="A1746" s="90">
        <v>40384</v>
      </c>
      <c r="B1746" s="1" t="s">
        <v>25183</v>
      </c>
      <c r="C1746" s="91" t="s">
        <v>9574</v>
      </c>
      <c r="D1746" s="89" t="s">
        <v>26309</v>
      </c>
    </row>
    <row r="1747" spans="1:4">
      <c r="A1747" s="90">
        <v>40379</v>
      </c>
      <c r="B1747" s="1" t="s">
        <v>25184</v>
      </c>
      <c r="C1747" s="91" t="s">
        <v>9574</v>
      </c>
      <c r="D1747" s="89" t="s">
        <v>26310</v>
      </c>
    </row>
    <row r="1748" spans="1:4">
      <c r="A1748" s="90">
        <v>40423</v>
      </c>
      <c r="B1748" s="1" t="s">
        <v>25185</v>
      </c>
      <c r="C1748" s="91" t="s">
        <v>9574</v>
      </c>
      <c r="D1748" s="89" t="s">
        <v>26311</v>
      </c>
    </row>
    <row r="1749" spans="1:4">
      <c r="A1749" s="90">
        <v>40389</v>
      </c>
      <c r="B1749" s="1" t="s">
        <v>25186</v>
      </c>
      <c r="C1749" s="91" t="s">
        <v>9574</v>
      </c>
      <c r="D1749" s="89" t="s">
        <v>26312</v>
      </c>
    </row>
    <row r="1750" spans="1:4">
      <c r="A1750" s="90">
        <v>40388</v>
      </c>
      <c r="B1750" s="1" t="s">
        <v>25187</v>
      </c>
      <c r="C1750" s="91" t="s">
        <v>9574</v>
      </c>
      <c r="D1750" s="89" t="s">
        <v>26313</v>
      </c>
    </row>
    <row r="1751" spans="1:4">
      <c r="A1751" s="90">
        <v>40381</v>
      </c>
      <c r="B1751" s="1" t="s">
        <v>25188</v>
      </c>
      <c r="C1751" s="91" t="s">
        <v>9574</v>
      </c>
      <c r="D1751" s="89" t="s">
        <v>24757</v>
      </c>
    </row>
    <row r="1752" spans="1:4">
      <c r="A1752" s="90">
        <v>40391</v>
      </c>
      <c r="B1752" s="1" t="s">
        <v>25189</v>
      </c>
      <c r="C1752" s="91" t="s">
        <v>9574</v>
      </c>
      <c r="D1752" s="89" t="s">
        <v>26314</v>
      </c>
    </row>
    <row r="1753" spans="1:4">
      <c r="A1753" s="90">
        <v>40414</v>
      </c>
      <c r="B1753" s="1" t="s">
        <v>6579</v>
      </c>
      <c r="C1753" s="91" t="s">
        <v>9574</v>
      </c>
      <c r="D1753" s="89" t="s">
        <v>24678</v>
      </c>
    </row>
    <row r="1754" spans="1:4">
      <c r="A1754" s="90">
        <v>40416</v>
      </c>
      <c r="B1754" s="1" t="s">
        <v>6580</v>
      </c>
      <c r="C1754" s="91" t="s">
        <v>9574</v>
      </c>
      <c r="D1754" s="89" t="s">
        <v>23910</v>
      </c>
    </row>
    <row r="1755" spans="1:4">
      <c r="A1755" s="90">
        <v>40418</v>
      </c>
      <c r="B1755" s="1" t="s">
        <v>6581</v>
      </c>
      <c r="C1755" s="91" t="s">
        <v>9574</v>
      </c>
      <c r="D1755" s="89" t="s">
        <v>25069</v>
      </c>
    </row>
    <row r="1756" spans="1:4">
      <c r="A1756" s="90">
        <v>2615</v>
      </c>
      <c r="B1756" s="1" t="s">
        <v>6582</v>
      </c>
      <c r="C1756" s="91" t="s">
        <v>9574</v>
      </c>
      <c r="D1756" s="89" t="s">
        <v>26315</v>
      </c>
    </row>
    <row r="1757" spans="1:4">
      <c r="A1757" s="90">
        <v>2635</v>
      </c>
      <c r="B1757" s="1" t="s">
        <v>6583</v>
      </c>
      <c r="C1757" s="91" t="s">
        <v>9574</v>
      </c>
      <c r="D1757" s="89" t="s">
        <v>24050</v>
      </c>
    </row>
    <row r="1758" spans="1:4">
      <c r="A1758" s="90">
        <v>2609</v>
      </c>
      <c r="B1758" s="1" t="s">
        <v>6584</v>
      </c>
      <c r="C1758" s="91" t="s">
        <v>9574</v>
      </c>
      <c r="D1758" s="89" t="s">
        <v>26316</v>
      </c>
    </row>
    <row r="1759" spans="1:4">
      <c r="A1759" s="90">
        <v>2634</v>
      </c>
      <c r="B1759" s="1" t="s">
        <v>6585</v>
      </c>
      <c r="C1759" s="91" t="s">
        <v>9574</v>
      </c>
      <c r="D1759" s="89" t="s">
        <v>23961</v>
      </c>
    </row>
    <row r="1760" spans="1:4">
      <c r="A1760" s="90">
        <v>2611</v>
      </c>
      <c r="B1760" s="1" t="s">
        <v>6586</v>
      </c>
      <c r="C1760" s="91" t="s">
        <v>9574</v>
      </c>
      <c r="D1760" s="89" t="s">
        <v>24814</v>
      </c>
    </row>
    <row r="1761" spans="1:4">
      <c r="A1761" s="90">
        <v>2612</v>
      </c>
      <c r="B1761" s="1" t="s">
        <v>6587</v>
      </c>
      <c r="C1761" s="91" t="s">
        <v>9574</v>
      </c>
      <c r="D1761" s="89" t="s">
        <v>25109</v>
      </c>
    </row>
    <row r="1762" spans="1:4">
      <c r="A1762" s="90">
        <v>2613</v>
      </c>
      <c r="B1762" s="1" t="s">
        <v>6588</v>
      </c>
      <c r="C1762" s="91" t="s">
        <v>9574</v>
      </c>
      <c r="D1762" s="89" t="s">
        <v>25060</v>
      </c>
    </row>
    <row r="1763" spans="1:4">
      <c r="A1763" s="90">
        <v>2614</v>
      </c>
      <c r="B1763" s="1" t="s">
        <v>6589</v>
      </c>
      <c r="C1763" s="91" t="s">
        <v>9574</v>
      </c>
      <c r="D1763" s="89" t="s">
        <v>26317</v>
      </c>
    </row>
    <row r="1764" spans="1:4">
      <c r="A1764" s="90">
        <v>34359</v>
      </c>
      <c r="B1764" s="1" t="s">
        <v>6590</v>
      </c>
      <c r="C1764" s="91" t="s">
        <v>9574</v>
      </c>
      <c r="D1764" s="89" t="s">
        <v>24174</v>
      </c>
    </row>
    <row r="1765" spans="1:4">
      <c r="A1765" s="90">
        <v>1789</v>
      </c>
      <c r="B1765" s="1" t="s">
        <v>6591</v>
      </c>
      <c r="C1765" s="91" t="s">
        <v>9574</v>
      </c>
      <c r="D1765" s="89" t="s">
        <v>26318</v>
      </c>
    </row>
    <row r="1766" spans="1:4">
      <c r="A1766" s="90">
        <v>1788</v>
      </c>
      <c r="B1766" s="1" t="s">
        <v>6592</v>
      </c>
      <c r="C1766" s="91" t="s">
        <v>9574</v>
      </c>
      <c r="D1766" s="89" t="s">
        <v>24186</v>
      </c>
    </row>
    <row r="1767" spans="1:4">
      <c r="A1767" s="90">
        <v>1786</v>
      </c>
      <c r="B1767" s="1" t="s">
        <v>6593</v>
      </c>
      <c r="C1767" s="91" t="s">
        <v>9574</v>
      </c>
      <c r="D1767" s="89" t="s">
        <v>26319</v>
      </c>
    </row>
    <row r="1768" spans="1:4">
      <c r="A1768" s="90">
        <v>1787</v>
      </c>
      <c r="B1768" s="1" t="s">
        <v>6594</v>
      </c>
      <c r="C1768" s="91" t="s">
        <v>9574</v>
      </c>
      <c r="D1768" s="89" t="s">
        <v>26320</v>
      </c>
    </row>
    <row r="1769" spans="1:4">
      <c r="A1769" s="90">
        <v>1791</v>
      </c>
      <c r="B1769" s="1" t="s">
        <v>6595</v>
      </c>
      <c r="C1769" s="91" t="s">
        <v>9574</v>
      </c>
      <c r="D1769" s="89" t="s">
        <v>26321</v>
      </c>
    </row>
    <row r="1770" spans="1:4">
      <c r="A1770" s="90">
        <v>1790</v>
      </c>
      <c r="B1770" s="1" t="s">
        <v>6596</v>
      </c>
      <c r="C1770" s="91" t="s">
        <v>9574</v>
      </c>
      <c r="D1770" s="89" t="s">
        <v>24340</v>
      </c>
    </row>
    <row r="1771" spans="1:4">
      <c r="A1771" s="90">
        <v>1813</v>
      </c>
      <c r="B1771" s="1" t="s">
        <v>6597</v>
      </c>
      <c r="C1771" s="91" t="s">
        <v>9574</v>
      </c>
      <c r="D1771" s="89" t="s">
        <v>26322</v>
      </c>
    </row>
    <row r="1772" spans="1:4">
      <c r="A1772" s="90">
        <v>1792</v>
      </c>
      <c r="B1772" s="1" t="s">
        <v>6598</v>
      </c>
      <c r="C1772" s="91" t="s">
        <v>9574</v>
      </c>
      <c r="D1772" s="89" t="s">
        <v>26323</v>
      </c>
    </row>
    <row r="1773" spans="1:4">
      <c r="A1773" s="90">
        <v>1793</v>
      </c>
      <c r="B1773" s="1" t="s">
        <v>6599</v>
      </c>
      <c r="C1773" s="91" t="s">
        <v>9574</v>
      </c>
      <c r="D1773" s="89" t="s">
        <v>26324</v>
      </c>
    </row>
    <row r="1774" spans="1:4">
      <c r="A1774" s="90">
        <v>1809</v>
      </c>
      <c r="B1774" s="1" t="s">
        <v>6600</v>
      </c>
      <c r="C1774" s="91" t="s">
        <v>9574</v>
      </c>
      <c r="D1774" s="89" t="s">
        <v>26325</v>
      </c>
    </row>
    <row r="1775" spans="1:4">
      <c r="A1775" s="90">
        <v>1814</v>
      </c>
      <c r="B1775" s="1" t="s">
        <v>6601</v>
      </c>
      <c r="C1775" s="91" t="s">
        <v>9574</v>
      </c>
      <c r="D1775" s="89" t="s">
        <v>26326</v>
      </c>
    </row>
    <row r="1776" spans="1:4">
      <c r="A1776" s="90">
        <v>1803</v>
      </c>
      <c r="B1776" s="1" t="s">
        <v>6602</v>
      </c>
      <c r="C1776" s="91" t="s">
        <v>9574</v>
      </c>
      <c r="D1776" s="89" t="s">
        <v>24891</v>
      </c>
    </row>
    <row r="1777" spans="1:4">
      <c r="A1777" s="90">
        <v>1805</v>
      </c>
      <c r="B1777" s="1" t="s">
        <v>6603</v>
      </c>
      <c r="C1777" s="91" t="s">
        <v>9574</v>
      </c>
      <c r="D1777" s="89" t="s">
        <v>26327</v>
      </c>
    </row>
    <row r="1778" spans="1:4">
      <c r="A1778" s="90">
        <v>1821</v>
      </c>
      <c r="B1778" s="1" t="s">
        <v>6604</v>
      </c>
      <c r="C1778" s="91" t="s">
        <v>9574</v>
      </c>
      <c r="D1778" s="89" t="s">
        <v>26328</v>
      </c>
    </row>
    <row r="1779" spans="1:4">
      <c r="A1779" s="90">
        <v>1806</v>
      </c>
      <c r="B1779" s="1" t="s">
        <v>6605</v>
      </c>
      <c r="C1779" s="91" t="s">
        <v>9574</v>
      </c>
      <c r="D1779" s="89" t="s">
        <v>26329</v>
      </c>
    </row>
    <row r="1780" spans="1:4">
      <c r="A1780" s="90">
        <v>1804</v>
      </c>
      <c r="B1780" s="1" t="s">
        <v>6606</v>
      </c>
      <c r="C1780" s="91" t="s">
        <v>9574</v>
      </c>
      <c r="D1780" s="89" t="s">
        <v>24474</v>
      </c>
    </row>
    <row r="1781" spans="1:4">
      <c r="A1781" s="90">
        <v>1807</v>
      </c>
      <c r="B1781" s="1" t="s">
        <v>6607</v>
      </c>
      <c r="C1781" s="91" t="s">
        <v>9574</v>
      </c>
      <c r="D1781" s="89" t="s">
        <v>26330</v>
      </c>
    </row>
    <row r="1782" spans="1:4">
      <c r="A1782" s="90">
        <v>1808</v>
      </c>
      <c r="B1782" s="1" t="s">
        <v>6608</v>
      </c>
      <c r="C1782" s="91" t="s">
        <v>9574</v>
      </c>
      <c r="D1782" s="89" t="s">
        <v>26331</v>
      </c>
    </row>
    <row r="1783" spans="1:4">
      <c r="A1783" s="90">
        <v>1797</v>
      </c>
      <c r="B1783" s="1" t="s">
        <v>6609</v>
      </c>
      <c r="C1783" s="91" t="s">
        <v>9574</v>
      </c>
      <c r="D1783" s="89" t="s">
        <v>26332</v>
      </c>
    </row>
    <row r="1784" spans="1:4">
      <c r="A1784" s="90">
        <v>1796</v>
      </c>
      <c r="B1784" s="1" t="s">
        <v>6610</v>
      </c>
      <c r="C1784" s="91" t="s">
        <v>9574</v>
      </c>
      <c r="D1784" s="89" t="s">
        <v>26002</v>
      </c>
    </row>
    <row r="1785" spans="1:4">
      <c r="A1785" s="90">
        <v>1794</v>
      </c>
      <c r="B1785" s="1" t="s">
        <v>6611</v>
      </c>
      <c r="C1785" s="91" t="s">
        <v>9574</v>
      </c>
      <c r="D1785" s="89" t="s">
        <v>26333</v>
      </c>
    </row>
    <row r="1786" spans="1:4">
      <c r="A1786" s="90">
        <v>1816</v>
      </c>
      <c r="B1786" s="1" t="s">
        <v>6612</v>
      </c>
      <c r="C1786" s="91" t="s">
        <v>9574</v>
      </c>
      <c r="D1786" s="89" t="s">
        <v>26334</v>
      </c>
    </row>
    <row r="1787" spans="1:4">
      <c r="A1787" s="90">
        <v>1815</v>
      </c>
      <c r="B1787" s="1" t="s">
        <v>6613</v>
      </c>
      <c r="C1787" s="91" t="s">
        <v>9574</v>
      </c>
      <c r="D1787" s="89" t="s">
        <v>26335</v>
      </c>
    </row>
    <row r="1788" spans="1:4">
      <c r="A1788" s="90">
        <v>1798</v>
      </c>
      <c r="B1788" s="1" t="s">
        <v>6614</v>
      </c>
      <c r="C1788" s="91" t="s">
        <v>9574</v>
      </c>
      <c r="D1788" s="89" t="s">
        <v>26336</v>
      </c>
    </row>
    <row r="1789" spans="1:4">
      <c r="A1789" s="90">
        <v>1795</v>
      </c>
      <c r="B1789" s="1" t="s">
        <v>6615</v>
      </c>
      <c r="C1789" s="91" t="s">
        <v>9574</v>
      </c>
      <c r="D1789" s="89" t="s">
        <v>26337</v>
      </c>
    </row>
    <row r="1790" spans="1:4">
      <c r="A1790" s="90">
        <v>1799</v>
      </c>
      <c r="B1790" s="1" t="s">
        <v>6616</v>
      </c>
      <c r="C1790" s="91" t="s">
        <v>9574</v>
      </c>
      <c r="D1790" s="89" t="s">
        <v>26338</v>
      </c>
    </row>
    <row r="1791" spans="1:4">
      <c r="A1791" s="90">
        <v>1800</v>
      </c>
      <c r="B1791" s="1" t="s">
        <v>6617</v>
      </c>
      <c r="C1791" s="91" t="s">
        <v>9574</v>
      </c>
      <c r="D1791" s="89" t="s">
        <v>26339</v>
      </c>
    </row>
    <row r="1792" spans="1:4">
      <c r="A1792" s="90">
        <v>1802</v>
      </c>
      <c r="B1792" s="1" t="s">
        <v>6618</v>
      </c>
      <c r="C1792" s="91" t="s">
        <v>9574</v>
      </c>
      <c r="D1792" s="89" t="s">
        <v>26340</v>
      </c>
    </row>
    <row r="1793" spans="1:4">
      <c r="A1793" s="90">
        <v>40385</v>
      </c>
      <c r="B1793" s="1" t="s">
        <v>25190</v>
      </c>
      <c r="C1793" s="91" t="s">
        <v>9574</v>
      </c>
      <c r="D1793" s="89" t="s">
        <v>26308</v>
      </c>
    </row>
    <row r="1794" spans="1:4">
      <c r="A1794" s="90">
        <v>40383</v>
      </c>
      <c r="B1794" s="1" t="s">
        <v>25191</v>
      </c>
      <c r="C1794" s="91" t="s">
        <v>9574</v>
      </c>
      <c r="D1794" s="89" t="s">
        <v>26309</v>
      </c>
    </row>
    <row r="1795" spans="1:4">
      <c r="A1795" s="90">
        <v>40378</v>
      </c>
      <c r="B1795" s="1" t="s">
        <v>25192</v>
      </c>
      <c r="C1795" s="91" t="s">
        <v>9574</v>
      </c>
      <c r="D1795" s="89" t="s">
        <v>26310</v>
      </c>
    </row>
    <row r="1796" spans="1:4">
      <c r="A1796" s="90">
        <v>40382</v>
      </c>
      <c r="B1796" s="1" t="s">
        <v>25193</v>
      </c>
      <c r="C1796" s="91" t="s">
        <v>9574</v>
      </c>
      <c r="D1796" s="89" t="s">
        <v>26311</v>
      </c>
    </row>
    <row r="1797" spans="1:4">
      <c r="A1797" s="90">
        <v>40422</v>
      </c>
      <c r="B1797" s="1" t="s">
        <v>25194</v>
      </c>
      <c r="C1797" s="91" t="s">
        <v>9574</v>
      </c>
      <c r="D1797" s="89" t="s">
        <v>26341</v>
      </c>
    </row>
    <row r="1798" spans="1:4">
      <c r="A1798" s="90">
        <v>40387</v>
      </c>
      <c r="B1798" s="1" t="s">
        <v>25195</v>
      </c>
      <c r="C1798" s="91" t="s">
        <v>9574</v>
      </c>
      <c r="D1798" s="89" t="s">
        <v>26342</v>
      </c>
    </row>
    <row r="1799" spans="1:4">
      <c r="A1799" s="90">
        <v>40380</v>
      </c>
      <c r="B1799" s="1" t="s">
        <v>25196</v>
      </c>
      <c r="C1799" s="91" t="s">
        <v>9574</v>
      </c>
      <c r="D1799" s="89" t="s">
        <v>24757</v>
      </c>
    </row>
    <row r="1800" spans="1:4">
      <c r="A1800" s="90">
        <v>40390</v>
      </c>
      <c r="B1800" s="1" t="s">
        <v>25197</v>
      </c>
      <c r="C1800" s="91" t="s">
        <v>9574</v>
      </c>
      <c r="D1800" s="89" t="s">
        <v>26343</v>
      </c>
    </row>
    <row r="1801" spans="1:4">
      <c r="A1801" s="90">
        <v>40413</v>
      </c>
      <c r="B1801" s="1" t="s">
        <v>6619</v>
      </c>
      <c r="C1801" s="91" t="s">
        <v>9574</v>
      </c>
      <c r="D1801" s="89" t="s">
        <v>26344</v>
      </c>
    </row>
    <row r="1802" spans="1:4">
      <c r="A1802" s="90">
        <v>40415</v>
      </c>
      <c r="B1802" s="1" t="s">
        <v>6620</v>
      </c>
      <c r="C1802" s="91" t="s">
        <v>9574</v>
      </c>
      <c r="D1802" s="89" t="s">
        <v>25100</v>
      </c>
    </row>
    <row r="1803" spans="1:4">
      <c r="A1803" s="90">
        <v>40417</v>
      </c>
      <c r="B1803" s="1" t="s">
        <v>6621</v>
      </c>
      <c r="C1803" s="91" t="s">
        <v>9574</v>
      </c>
      <c r="D1803" s="89" t="s">
        <v>25468</v>
      </c>
    </row>
    <row r="1804" spans="1:4">
      <c r="A1804" s="90">
        <v>39271</v>
      </c>
      <c r="B1804" s="1" t="s">
        <v>6622</v>
      </c>
      <c r="C1804" s="91" t="s">
        <v>9574</v>
      </c>
      <c r="D1804" s="89" t="s">
        <v>23942</v>
      </c>
    </row>
    <row r="1805" spans="1:4">
      <c r="A1805" s="90">
        <v>39273</v>
      </c>
      <c r="B1805" s="1" t="s">
        <v>6623</v>
      </c>
      <c r="C1805" s="91" t="s">
        <v>9574</v>
      </c>
      <c r="D1805" s="89" t="s">
        <v>24050</v>
      </c>
    </row>
    <row r="1806" spans="1:4">
      <c r="A1806" s="90">
        <v>39272</v>
      </c>
      <c r="B1806" s="1" t="s">
        <v>6624</v>
      </c>
      <c r="C1806" s="91" t="s">
        <v>9574</v>
      </c>
      <c r="D1806" s="89" t="s">
        <v>25614</v>
      </c>
    </row>
    <row r="1807" spans="1:4">
      <c r="A1807" s="90">
        <v>1875</v>
      </c>
      <c r="B1807" s="1" t="s">
        <v>6625</v>
      </c>
      <c r="C1807" s="91" t="s">
        <v>9574</v>
      </c>
      <c r="D1807" s="89" t="s">
        <v>24633</v>
      </c>
    </row>
    <row r="1808" spans="1:4">
      <c r="A1808" s="90">
        <v>1874</v>
      </c>
      <c r="B1808" s="1" t="s">
        <v>6626</v>
      </c>
      <c r="C1808" s="91" t="s">
        <v>9574</v>
      </c>
      <c r="D1808" s="89" t="s">
        <v>24228</v>
      </c>
    </row>
    <row r="1809" spans="1:4">
      <c r="A1809" s="90">
        <v>1870</v>
      </c>
      <c r="B1809" s="1" t="s">
        <v>6627</v>
      </c>
      <c r="C1809" s="91" t="s">
        <v>9574</v>
      </c>
      <c r="D1809" s="89" t="s">
        <v>25726</v>
      </c>
    </row>
    <row r="1810" spans="1:4">
      <c r="A1810" s="90">
        <v>1884</v>
      </c>
      <c r="B1810" s="1" t="s">
        <v>6628</v>
      </c>
      <c r="C1810" s="91" t="s">
        <v>9574</v>
      </c>
      <c r="D1810" s="89" t="s">
        <v>24933</v>
      </c>
    </row>
    <row r="1811" spans="1:4">
      <c r="A1811" s="90">
        <v>1887</v>
      </c>
      <c r="B1811" s="1" t="s">
        <v>6629</v>
      </c>
      <c r="C1811" s="91" t="s">
        <v>9574</v>
      </c>
      <c r="D1811" s="89" t="s">
        <v>24451</v>
      </c>
    </row>
    <row r="1812" spans="1:4">
      <c r="A1812" s="90">
        <v>1876</v>
      </c>
      <c r="B1812" s="1" t="s">
        <v>6630</v>
      </c>
      <c r="C1812" s="91" t="s">
        <v>9574</v>
      </c>
      <c r="D1812" s="89" t="s">
        <v>26345</v>
      </c>
    </row>
    <row r="1813" spans="1:4">
      <c r="A1813" s="90">
        <v>1879</v>
      </c>
      <c r="B1813" s="1" t="s">
        <v>6631</v>
      </c>
      <c r="C1813" s="91" t="s">
        <v>9574</v>
      </c>
      <c r="D1813" s="89" t="s">
        <v>23904</v>
      </c>
    </row>
    <row r="1814" spans="1:4">
      <c r="A1814" s="90">
        <v>1877</v>
      </c>
      <c r="B1814" s="1" t="s">
        <v>6632</v>
      </c>
      <c r="C1814" s="91" t="s">
        <v>9574</v>
      </c>
      <c r="D1814" s="89" t="s">
        <v>24556</v>
      </c>
    </row>
    <row r="1815" spans="1:4">
      <c r="A1815" s="90">
        <v>1878</v>
      </c>
      <c r="B1815" s="1" t="s">
        <v>6633</v>
      </c>
      <c r="C1815" s="91" t="s">
        <v>9574</v>
      </c>
      <c r="D1815" s="89" t="s">
        <v>26346</v>
      </c>
    </row>
    <row r="1816" spans="1:4">
      <c r="A1816" s="90">
        <v>2621</v>
      </c>
      <c r="B1816" s="1" t="s">
        <v>6634</v>
      </c>
      <c r="C1816" s="91" t="s">
        <v>9574</v>
      </c>
      <c r="D1816" s="89" t="s">
        <v>26347</v>
      </c>
    </row>
    <row r="1817" spans="1:4">
      <c r="A1817" s="90">
        <v>2616</v>
      </c>
      <c r="B1817" s="1" t="s">
        <v>6635</v>
      </c>
      <c r="C1817" s="91" t="s">
        <v>9574</v>
      </c>
      <c r="D1817" s="89" t="s">
        <v>25717</v>
      </c>
    </row>
    <row r="1818" spans="1:4">
      <c r="A1818" s="90">
        <v>2633</v>
      </c>
      <c r="B1818" s="1" t="s">
        <v>6636</v>
      </c>
      <c r="C1818" s="91" t="s">
        <v>9574</v>
      </c>
      <c r="D1818" s="89" t="s">
        <v>24560</v>
      </c>
    </row>
    <row r="1819" spans="1:4">
      <c r="A1819" s="90">
        <v>2617</v>
      </c>
      <c r="B1819" s="1" t="s">
        <v>6637</v>
      </c>
      <c r="C1819" s="91" t="s">
        <v>9574</v>
      </c>
      <c r="D1819" s="89" t="s">
        <v>23998</v>
      </c>
    </row>
    <row r="1820" spans="1:4">
      <c r="A1820" s="90">
        <v>2618</v>
      </c>
      <c r="B1820" s="1" t="s">
        <v>6638</v>
      </c>
      <c r="C1820" s="91" t="s">
        <v>9574</v>
      </c>
      <c r="D1820" s="89" t="s">
        <v>24585</v>
      </c>
    </row>
    <row r="1821" spans="1:4">
      <c r="A1821" s="90">
        <v>2632</v>
      </c>
      <c r="B1821" s="1" t="s">
        <v>6639</v>
      </c>
      <c r="C1821" s="91" t="s">
        <v>9574</v>
      </c>
      <c r="D1821" s="89" t="s">
        <v>24664</v>
      </c>
    </row>
    <row r="1822" spans="1:4">
      <c r="A1822" s="90">
        <v>2631</v>
      </c>
      <c r="B1822" s="1" t="s">
        <v>6640</v>
      </c>
      <c r="C1822" s="91" t="s">
        <v>9574</v>
      </c>
      <c r="D1822" s="89" t="s">
        <v>26348</v>
      </c>
    </row>
    <row r="1823" spans="1:4">
      <c r="A1823" s="90">
        <v>2619</v>
      </c>
      <c r="B1823" s="1" t="s">
        <v>6641</v>
      </c>
      <c r="C1823" s="91" t="s">
        <v>9574</v>
      </c>
      <c r="D1823" s="89" t="s">
        <v>26349</v>
      </c>
    </row>
    <row r="1824" spans="1:4">
      <c r="A1824" s="90">
        <v>2620</v>
      </c>
      <c r="B1824" s="1" t="s">
        <v>6642</v>
      </c>
      <c r="C1824" s="91" t="s">
        <v>9574</v>
      </c>
      <c r="D1824" s="89" t="s">
        <v>26350</v>
      </c>
    </row>
    <row r="1825" spans="1:4">
      <c r="A1825" s="90">
        <v>25968</v>
      </c>
      <c r="B1825" s="1" t="s">
        <v>6643</v>
      </c>
      <c r="C1825" s="91" t="s">
        <v>9574</v>
      </c>
      <c r="D1825" s="89" t="s">
        <v>26351</v>
      </c>
    </row>
    <row r="1826" spans="1:4">
      <c r="A1826" s="90">
        <v>38369</v>
      </c>
      <c r="B1826" s="1" t="s">
        <v>6644</v>
      </c>
      <c r="C1826" s="91" t="s">
        <v>9574</v>
      </c>
      <c r="D1826" s="89" t="s">
        <v>24563</v>
      </c>
    </row>
    <row r="1827" spans="1:4">
      <c r="A1827" s="90">
        <v>38370</v>
      </c>
      <c r="B1827" s="1" t="s">
        <v>6645</v>
      </c>
      <c r="C1827" s="91" t="s">
        <v>9574</v>
      </c>
      <c r="D1827" s="89" t="s">
        <v>24563</v>
      </c>
    </row>
    <row r="1828" spans="1:4">
      <c r="A1828" s="90">
        <v>38372</v>
      </c>
      <c r="B1828" s="1" t="s">
        <v>6646</v>
      </c>
      <c r="C1828" s="91" t="s">
        <v>9574</v>
      </c>
      <c r="D1828" s="89" t="s">
        <v>24686</v>
      </c>
    </row>
    <row r="1829" spans="1:4">
      <c r="A1829" s="90">
        <v>2357</v>
      </c>
      <c r="B1829" s="1" t="s">
        <v>6647</v>
      </c>
      <c r="C1829" s="91" t="s">
        <v>9573</v>
      </c>
      <c r="D1829" s="89" t="s">
        <v>26352</v>
      </c>
    </row>
    <row r="1830" spans="1:4">
      <c r="A1830" s="90">
        <v>40806</v>
      </c>
      <c r="B1830" s="1" t="s">
        <v>6648</v>
      </c>
      <c r="C1830" s="91" t="s">
        <v>9582</v>
      </c>
      <c r="D1830" s="89" t="s">
        <v>26353</v>
      </c>
    </row>
    <row r="1831" spans="1:4">
      <c r="A1831" s="90">
        <v>2355</v>
      </c>
      <c r="B1831" s="1" t="s">
        <v>6649</v>
      </c>
      <c r="C1831" s="91" t="s">
        <v>9573</v>
      </c>
      <c r="D1831" s="89" t="s">
        <v>25051</v>
      </c>
    </row>
    <row r="1832" spans="1:4">
      <c r="A1832" s="90">
        <v>40805</v>
      </c>
      <c r="B1832" s="1" t="s">
        <v>6650</v>
      </c>
      <c r="C1832" s="91" t="s">
        <v>9582</v>
      </c>
      <c r="D1832" s="89" t="s">
        <v>26354</v>
      </c>
    </row>
    <row r="1833" spans="1:4">
      <c r="A1833" s="90">
        <v>2358</v>
      </c>
      <c r="B1833" s="1" t="s">
        <v>6651</v>
      </c>
      <c r="C1833" s="91" t="s">
        <v>9573</v>
      </c>
      <c r="D1833" s="89" t="s">
        <v>26355</v>
      </c>
    </row>
    <row r="1834" spans="1:4">
      <c r="A1834" s="90">
        <v>40807</v>
      </c>
      <c r="B1834" s="1" t="s">
        <v>6652</v>
      </c>
      <c r="C1834" s="91" t="s">
        <v>9582</v>
      </c>
      <c r="D1834" s="89" t="s">
        <v>26356</v>
      </c>
    </row>
    <row r="1835" spans="1:4">
      <c r="A1835" s="90">
        <v>2359</v>
      </c>
      <c r="B1835" s="1" t="s">
        <v>25198</v>
      </c>
      <c r="C1835" s="91" t="s">
        <v>9573</v>
      </c>
      <c r="D1835" s="89" t="s">
        <v>26357</v>
      </c>
    </row>
    <row r="1836" spans="1:4">
      <c r="A1836" s="90">
        <v>40808</v>
      </c>
      <c r="B1836" s="1" t="s">
        <v>6653</v>
      </c>
      <c r="C1836" s="91" t="s">
        <v>9582</v>
      </c>
      <c r="D1836" s="89" t="s">
        <v>26358</v>
      </c>
    </row>
    <row r="1837" spans="1:4">
      <c r="A1837" s="90">
        <v>39397</v>
      </c>
      <c r="B1837" s="1" t="s">
        <v>6654</v>
      </c>
      <c r="C1837" s="91" t="s">
        <v>9579</v>
      </c>
      <c r="D1837" s="89" t="s">
        <v>26359</v>
      </c>
    </row>
    <row r="1838" spans="1:4">
      <c r="A1838" s="90">
        <v>2692</v>
      </c>
      <c r="B1838" s="1" t="s">
        <v>6655</v>
      </c>
      <c r="C1838" s="91" t="s">
        <v>9579</v>
      </c>
      <c r="D1838" s="89" t="s">
        <v>24847</v>
      </c>
    </row>
    <row r="1839" spans="1:4">
      <c r="A1839" s="90">
        <v>6</v>
      </c>
      <c r="B1839" s="1" t="s">
        <v>6656</v>
      </c>
      <c r="C1839" s="91" t="s">
        <v>9579</v>
      </c>
      <c r="D1839" s="89" t="s">
        <v>24879</v>
      </c>
    </row>
    <row r="1840" spans="1:4">
      <c r="A1840" s="90">
        <v>5330</v>
      </c>
      <c r="B1840" s="1" t="s">
        <v>6657</v>
      </c>
      <c r="C1840" s="91" t="s">
        <v>9579</v>
      </c>
      <c r="D1840" s="89" t="s">
        <v>26360</v>
      </c>
    </row>
    <row r="1841" spans="1:4">
      <c r="A1841" s="90">
        <v>26017</v>
      </c>
      <c r="B1841" s="1" t="s">
        <v>6658</v>
      </c>
      <c r="C1841" s="91" t="s">
        <v>9574</v>
      </c>
      <c r="D1841" s="89" t="s">
        <v>26361</v>
      </c>
    </row>
    <row r="1842" spans="1:4">
      <c r="A1842" s="90">
        <v>25931</v>
      </c>
      <c r="B1842" s="1" t="s">
        <v>6659</v>
      </c>
      <c r="C1842" s="91" t="s">
        <v>9574</v>
      </c>
      <c r="D1842" s="89" t="s">
        <v>26362</v>
      </c>
    </row>
    <row r="1843" spans="1:4">
      <c r="A1843" s="90">
        <v>38140</v>
      </c>
      <c r="B1843" s="1" t="s">
        <v>6660</v>
      </c>
      <c r="C1843" s="91" t="s">
        <v>9574</v>
      </c>
      <c r="D1843" s="89" t="s">
        <v>26363</v>
      </c>
    </row>
    <row r="1844" spans="1:4">
      <c r="A1844" s="90">
        <v>13887</v>
      </c>
      <c r="B1844" s="1" t="s">
        <v>6661</v>
      </c>
      <c r="C1844" s="91" t="s">
        <v>9574</v>
      </c>
      <c r="D1844" s="89" t="s">
        <v>26364</v>
      </c>
    </row>
    <row r="1845" spans="1:4">
      <c r="A1845" s="90">
        <v>26018</v>
      </c>
      <c r="B1845" s="1" t="s">
        <v>6662</v>
      </c>
      <c r="C1845" s="91" t="s">
        <v>9574</v>
      </c>
      <c r="D1845" s="89" t="s">
        <v>26365</v>
      </c>
    </row>
    <row r="1846" spans="1:4">
      <c r="A1846" s="90">
        <v>26019</v>
      </c>
      <c r="B1846" s="1" t="s">
        <v>6663</v>
      </c>
      <c r="C1846" s="91" t="s">
        <v>9574</v>
      </c>
      <c r="D1846" s="89" t="s">
        <v>24785</v>
      </c>
    </row>
    <row r="1847" spans="1:4">
      <c r="A1847" s="90">
        <v>26020</v>
      </c>
      <c r="B1847" s="1" t="s">
        <v>6664</v>
      </c>
      <c r="C1847" s="91" t="s">
        <v>9574</v>
      </c>
      <c r="D1847" s="89" t="s">
        <v>24775</v>
      </c>
    </row>
    <row r="1848" spans="1:4">
      <c r="A1848" s="90">
        <v>34544</v>
      </c>
      <c r="B1848" s="1" t="s">
        <v>6665</v>
      </c>
      <c r="C1848" s="91" t="s">
        <v>9574</v>
      </c>
      <c r="D1848" s="89" t="s">
        <v>26366</v>
      </c>
    </row>
    <row r="1849" spans="1:4">
      <c r="A1849" s="90">
        <v>34729</v>
      </c>
      <c r="B1849" s="1" t="s">
        <v>6666</v>
      </c>
      <c r="C1849" s="91" t="s">
        <v>9574</v>
      </c>
      <c r="D1849" s="89" t="s">
        <v>26367</v>
      </c>
    </row>
    <row r="1850" spans="1:4">
      <c r="A1850" s="90">
        <v>34734</v>
      </c>
      <c r="B1850" s="1" t="s">
        <v>6667</v>
      </c>
      <c r="C1850" s="91" t="s">
        <v>9574</v>
      </c>
      <c r="D1850" s="89" t="s">
        <v>26368</v>
      </c>
    </row>
    <row r="1851" spans="1:4">
      <c r="A1851" s="90">
        <v>34738</v>
      </c>
      <c r="B1851" s="1" t="s">
        <v>6668</v>
      </c>
      <c r="C1851" s="91" t="s">
        <v>9574</v>
      </c>
      <c r="D1851" s="89" t="s">
        <v>26369</v>
      </c>
    </row>
    <row r="1852" spans="1:4">
      <c r="A1852" s="90">
        <v>2391</v>
      </c>
      <c r="B1852" s="1" t="s">
        <v>6669</v>
      </c>
      <c r="C1852" s="91" t="s">
        <v>9574</v>
      </c>
      <c r="D1852" s="89" t="s">
        <v>26370</v>
      </c>
    </row>
    <row r="1853" spans="1:4">
      <c r="A1853" s="90">
        <v>2374</v>
      </c>
      <c r="B1853" s="1" t="s">
        <v>6670</v>
      </c>
      <c r="C1853" s="91" t="s">
        <v>9574</v>
      </c>
      <c r="D1853" s="89" t="s">
        <v>26371</v>
      </c>
    </row>
    <row r="1854" spans="1:4">
      <c r="A1854" s="90">
        <v>2377</v>
      </c>
      <c r="B1854" s="1" t="s">
        <v>6671</v>
      </c>
      <c r="C1854" s="91" t="s">
        <v>9574</v>
      </c>
      <c r="D1854" s="89" t="s">
        <v>26372</v>
      </c>
    </row>
    <row r="1855" spans="1:4">
      <c r="A1855" s="90">
        <v>2393</v>
      </c>
      <c r="B1855" s="1" t="s">
        <v>6672</v>
      </c>
      <c r="C1855" s="91" t="s">
        <v>9574</v>
      </c>
      <c r="D1855" s="89" t="s">
        <v>26373</v>
      </c>
    </row>
    <row r="1856" spans="1:4">
      <c r="A1856" s="90">
        <v>34705</v>
      </c>
      <c r="B1856" s="1" t="s">
        <v>6673</v>
      </c>
      <c r="C1856" s="91" t="s">
        <v>9574</v>
      </c>
      <c r="D1856" s="89" t="s">
        <v>26374</v>
      </c>
    </row>
    <row r="1857" spans="1:4">
      <c r="A1857" s="90">
        <v>34707</v>
      </c>
      <c r="B1857" s="1" t="s">
        <v>6674</v>
      </c>
      <c r="C1857" s="91" t="s">
        <v>9574</v>
      </c>
      <c r="D1857" s="89" t="s">
        <v>26375</v>
      </c>
    </row>
    <row r="1858" spans="1:4">
      <c r="A1858" s="90">
        <v>2378</v>
      </c>
      <c r="B1858" s="1" t="s">
        <v>6675</v>
      </c>
      <c r="C1858" s="91" t="s">
        <v>9574</v>
      </c>
      <c r="D1858" s="89" t="s">
        <v>26376</v>
      </c>
    </row>
    <row r="1859" spans="1:4">
      <c r="A1859" s="90">
        <v>2379</v>
      </c>
      <c r="B1859" s="1" t="s">
        <v>6676</v>
      </c>
      <c r="C1859" s="91" t="s">
        <v>9574</v>
      </c>
      <c r="D1859" s="89" t="s">
        <v>26376</v>
      </c>
    </row>
    <row r="1860" spans="1:4">
      <c r="A1860" s="90">
        <v>2376</v>
      </c>
      <c r="B1860" s="1" t="s">
        <v>6677</v>
      </c>
      <c r="C1860" s="91" t="s">
        <v>9574</v>
      </c>
      <c r="D1860" s="89" t="s">
        <v>26377</v>
      </c>
    </row>
    <row r="1861" spans="1:4">
      <c r="A1861" s="90">
        <v>2394</v>
      </c>
      <c r="B1861" s="1" t="s">
        <v>6678</v>
      </c>
      <c r="C1861" s="91" t="s">
        <v>9574</v>
      </c>
      <c r="D1861" s="89" t="s">
        <v>26378</v>
      </c>
    </row>
    <row r="1862" spans="1:4">
      <c r="A1862" s="90">
        <v>34686</v>
      </c>
      <c r="B1862" s="1" t="s">
        <v>6679</v>
      </c>
      <c r="C1862" s="91" t="s">
        <v>9574</v>
      </c>
      <c r="D1862" s="89" t="s">
        <v>26379</v>
      </c>
    </row>
    <row r="1863" spans="1:4">
      <c r="A1863" s="90">
        <v>34616</v>
      </c>
      <c r="B1863" s="1" t="s">
        <v>6680</v>
      </c>
      <c r="C1863" s="91" t="s">
        <v>9574</v>
      </c>
      <c r="D1863" s="89" t="s">
        <v>26380</v>
      </c>
    </row>
    <row r="1864" spans="1:4">
      <c r="A1864" s="90">
        <v>34623</v>
      </c>
      <c r="B1864" s="1" t="s">
        <v>6681</v>
      </c>
      <c r="C1864" s="91" t="s">
        <v>9574</v>
      </c>
      <c r="D1864" s="89" t="s">
        <v>24550</v>
      </c>
    </row>
    <row r="1865" spans="1:4">
      <c r="A1865" s="90">
        <v>34628</v>
      </c>
      <c r="B1865" s="1" t="s">
        <v>6682</v>
      </c>
      <c r="C1865" s="91" t="s">
        <v>9574</v>
      </c>
      <c r="D1865" s="89" t="s">
        <v>25052</v>
      </c>
    </row>
    <row r="1866" spans="1:4">
      <c r="A1866" s="90">
        <v>34653</v>
      </c>
      <c r="B1866" s="1" t="s">
        <v>6683</v>
      </c>
      <c r="C1866" s="91" t="s">
        <v>9574</v>
      </c>
      <c r="D1866" s="89" t="s">
        <v>24742</v>
      </c>
    </row>
    <row r="1867" spans="1:4">
      <c r="A1867" s="90">
        <v>34688</v>
      </c>
      <c r="B1867" s="1" t="s">
        <v>6684</v>
      </c>
      <c r="C1867" s="91" t="s">
        <v>9574</v>
      </c>
      <c r="D1867" s="89" t="s">
        <v>25111</v>
      </c>
    </row>
    <row r="1868" spans="1:4">
      <c r="A1868" s="90">
        <v>34709</v>
      </c>
      <c r="B1868" s="1" t="s">
        <v>6685</v>
      </c>
      <c r="C1868" s="91" t="s">
        <v>9574</v>
      </c>
      <c r="D1868" s="89" t="s">
        <v>26381</v>
      </c>
    </row>
    <row r="1869" spans="1:4">
      <c r="A1869" s="90">
        <v>34714</v>
      </c>
      <c r="B1869" s="1" t="s">
        <v>6686</v>
      </c>
      <c r="C1869" s="91" t="s">
        <v>9574</v>
      </c>
      <c r="D1869" s="89" t="s">
        <v>26382</v>
      </c>
    </row>
    <row r="1870" spans="1:4">
      <c r="A1870" s="90">
        <v>2388</v>
      </c>
      <c r="B1870" s="1" t="s">
        <v>6687</v>
      </c>
      <c r="C1870" s="91" t="s">
        <v>9574</v>
      </c>
      <c r="D1870" s="89" t="s">
        <v>24860</v>
      </c>
    </row>
    <row r="1871" spans="1:4">
      <c r="A1871" s="90">
        <v>34606</v>
      </c>
      <c r="B1871" s="1" t="s">
        <v>6688</v>
      </c>
      <c r="C1871" s="91" t="s">
        <v>9574</v>
      </c>
      <c r="D1871" s="89" t="s">
        <v>26383</v>
      </c>
    </row>
    <row r="1872" spans="1:4">
      <c r="A1872" s="90">
        <v>34689</v>
      </c>
      <c r="B1872" s="1" t="s">
        <v>6689</v>
      </c>
      <c r="C1872" s="91" t="s">
        <v>9574</v>
      </c>
      <c r="D1872" s="89" t="s">
        <v>24019</v>
      </c>
    </row>
    <row r="1873" spans="1:4">
      <c r="A1873" s="90">
        <v>2370</v>
      </c>
      <c r="B1873" s="1" t="s">
        <v>6690</v>
      </c>
      <c r="C1873" s="91" t="s">
        <v>9574</v>
      </c>
      <c r="D1873" s="89" t="s">
        <v>24695</v>
      </c>
    </row>
    <row r="1874" spans="1:4">
      <c r="A1874" s="90">
        <v>2386</v>
      </c>
      <c r="B1874" s="1" t="s">
        <v>6691</v>
      </c>
      <c r="C1874" s="91" t="s">
        <v>9574</v>
      </c>
      <c r="D1874" s="89" t="s">
        <v>23864</v>
      </c>
    </row>
    <row r="1875" spans="1:4">
      <c r="A1875" s="90">
        <v>2392</v>
      </c>
      <c r="B1875" s="1" t="s">
        <v>6692</v>
      </c>
      <c r="C1875" s="91" t="s">
        <v>9574</v>
      </c>
      <c r="D1875" s="89" t="s">
        <v>26384</v>
      </c>
    </row>
    <row r="1876" spans="1:4">
      <c r="A1876" s="90">
        <v>2373</v>
      </c>
      <c r="B1876" s="1" t="s">
        <v>6693</v>
      </c>
      <c r="C1876" s="91" t="s">
        <v>9574</v>
      </c>
      <c r="D1876" s="89" t="s">
        <v>26385</v>
      </c>
    </row>
    <row r="1877" spans="1:4">
      <c r="A1877" s="90">
        <v>39465</v>
      </c>
      <c r="B1877" s="1" t="s">
        <v>6694</v>
      </c>
      <c r="C1877" s="91" t="s">
        <v>9574</v>
      </c>
      <c r="D1877" s="89" t="s">
        <v>26386</v>
      </c>
    </row>
    <row r="1878" spans="1:4">
      <c r="A1878" s="90">
        <v>39466</v>
      </c>
      <c r="B1878" s="1" t="s">
        <v>6695</v>
      </c>
      <c r="C1878" s="91" t="s">
        <v>9574</v>
      </c>
      <c r="D1878" s="89" t="s">
        <v>26387</v>
      </c>
    </row>
    <row r="1879" spans="1:4">
      <c r="A1879" s="90">
        <v>39467</v>
      </c>
      <c r="B1879" s="1" t="s">
        <v>6696</v>
      </c>
      <c r="C1879" s="91" t="s">
        <v>9574</v>
      </c>
      <c r="D1879" s="89" t="s">
        <v>26388</v>
      </c>
    </row>
    <row r="1880" spans="1:4">
      <c r="A1880" s="90">
        <v>39468</v>
      </c>
      <c r="B1880" s="1" t="s">
        <v>6697</v>
      </c>
      <c r="C1880" s="91" t="s">
        <v>9574</v>
      </c>
      <c r="D1880" s="89" t="s">
        <v>26389</v>
      </c>
    </row>
    <row r="1881" spans="1:4">
      <c r="A1881" s="90">
        <v>39469</v>
      </c>
      <c r="B1881" s="1" t="s">
        <v>6698</v>
      </c>
      <c r="C1881" s="91" t="s">
        <v>9574</v>
      </c>
      <c r="D1881" s="89" t="s">
        <v>26390</v>
      </c>
    </row>
    <row r="1882" spans="1:4">
      <c r="A1882" s="90">
        <v>39470</v>
      </c>
      <c r="B1882" s="1" t="s">
        <v>6699</v>
      </c>
      <c r="C1882" s="91" t="s">
        <v>9574</v>
      </c>
      <c r="D1882" s="89" t="s">
        <v>26391</v>
      </c>
    </row>
    <row r="1883" spans="1:4">
      <c r="A1883" s="90">
        <v>39471</v>
      </c>
      <c r="B1883" s="1" t="s">
        <v>6700</v>
      </c>
      <c r="C1883" s="91" t="s">
        <v>9574</v>
      </c>
      <c r="D1883" s="89" t="s">
        <v>26392</v>
      </c>
    </row>
    <row r="1884" spans="1:4">
      <c r="A1884" s="90">
        <v>39472</v>
      </c>
      <c r="B1884" s="1" t="s">
        <v>6701</v>
      </c>
      <c r="C1884" s="91" t="s">
        <v>9574</v>
      </c>
      <c r="D1884" s="89" t="s">
        <v>26393</v>
      </c>
    </row>
    <row r="1885" spans="1:4">
      <c r="A1885" s="90">
        <v>39473</v>
      </c>
      <c r="B1885" s="1" t="s">
        <v>6702</v>
      </c>
      <c r="C1885" s="91" t="s">
        <v>9574</v>
      </c>
      <c r="D1885" s="89" t="s">
        <v>24961</v>
      </c>
    </row>
    <row r="1886" spans="1:4">
      <c r="A1886" s="90">
        <v>39474</v>
      </c>
      <c r="B1886" s="1" t="s">
        <v>6703</v>
      </c>
      <c r="C1886" s="91" t="s">
        <v>9574</v>
      </c>
      <c r="D1886" s="89" t="s">
        <v>26394</v>
      </c>
    </row>
    <row r="1887" spans="1:4">
      <c r="A1887" s="90">
        <v>39475</v>
      </c>
      <c r="B1887" s="1" t="s">
        <v>6704</v>
      </c>
      <c r="C1887" s="91" t="s">
        <v>9574</v>
      </c>
      <c r="D1887" s="89" t="s">
        <v>26395</v>
      </c>
    </row>
    <row r="1888" spans="1:4">
      <c r="A1888" s="90">
        <v>39476</v>
      </c>
      <c r="B1888" s="1" t="s">
        <v>6705</v>
      </c>
      <c r="C1888" s="91" t="s">
        <v>9574</v>
      </c>
      <c r="D1888" s="89" t="s">
        <v>26396</v>
      </c>
    </row>
    <row r="1889" spans="1:4">
      <c r="A1889" s="90">
        <v>39477</v>
      </c>
      <c r="B1889" s="1" t="s">
        <v>6706</v>
      </c>
      <c r="C1889" s="91" t="s">
        <v>9574</v>
      </c>
      <c r="D1889" s="89" t="s">
        <v>26397</v>
      </c>
    </row>
    <row r="1890" spans="1:4">
      <c r="A1890" s="90">
        <v>39478</v>
      </c>
      <c r="B1890" s="1" t="s">
        <v>6707</v>
      </c>
      <c r="C1890" s="91" t="s">
        <v>9574</v>
      </c>
      <c r="D1890" s="89" t="s">
        <v>26398</v>
      </c>
    </row>
    <row r="1891" spans="1:4">
      <c r="A1891" s="90">
        <v>39479</v>
      </c>
      <c r="B1891" s="1" t="s">
        <v>6708</v>
      </c>
      <c r="C1891" s="91" t="s">
        <v>9574</v>
      </c>
      <c r="D1891" s="89" t="s">
        <v>26399</v>
      </c>
    </row>
    <row r="1892" spans="1:4">
      <c r="A1892" s="90">
        <v>39480</v>
      </c>
      <c r="B1892" s="1" t="s">
        <v>6709</v>
      </c>
      <c r="C1892" s="91" t="s">
        <v>9574</v>
      </c>
      <c r="D1892" s="89" t="s">
        <v>26400</v>
      </c>
    </row>
    <row r="1893" spans="1:4">
      <c r="A1893" s="90">
        <v>39459</v>
      </c>
      <c r="B1893" s="1" t="s">
        <v>6710</v>
      </c>
      <c r="C1893" s="91" t="s">
        <v>9574</v>
      </c>
      <c r="D1893" s="89" t="s">
        <v>26401</v>
      </c>
    </row>
    <row r="1894" spans="1:4">
      <c r="A1894" s="90">
        <v>39445</v>
      </c>
      <c r="B1894" s="1" t="s">
        <v>6711</v>
      </c>
      <c r="C1894" s="91" t="s">
        <v>9574</v>
      </c>
      <c r="D1894" s="89" t="s">
        <v>26402</v>
      </c>
    </row>
    <row r="1895" spans="1:4">
      <c r="A1895" s="90">
        <v>39446</v>
      </c>
      <c r="B1895" s="1" t="s">
        <v>6712</v>
      </c>
      <c r="C1895" s="91" t="s">
        <v>9574</v>
      </c>
      <c r="D1895" s="89" t="s">
        <v>24841</v>
      </c>
    </row>
    <row r="1896" spans="1:4">
      <c r="A1896" s="90">
        <v>39447</v>
      </c>
      <c r="B1896" s="1" t="s">
        <v>6713</v>
      </c>
      <c r="C1896" s="91" t="s">
        <v>9574</v>
      </c>
      <c r="D1896" s="89" t="s">
        <v>26403</v>
      </c>
    </row>
    <row r="1897" spans="1:4">
      <c r="A1897" s="90">
        <v>39448</v>
      </c>
      <c r="B1897" s="1" t="s">
        <v>6714</v>
      </c>
      <c r="C1897" s="91" t="s">
        <v>9574</v>
      </c>
      <c r="D1897" s="89" t="s">
        <v>26404</v>
      </c>
    </row>
    <row r="1898" spans="1:4">
      <c r="A1898" s="90">
        <v>39450</v>
      </c>
      <c r="B1898" s="1" t="s">
        <v>6715</v>
      </c>
      <c r="C1898" s="91" t="s">
        <v>9574</v>
      </c>
      <c r="D1898" s="89" t="s">
        <v>26405</v>
      </c>
    </row>
    <row r="1899" spans="1:4">
      <c r="A1899" s="90">
        <v>39451</v>
      </c>
      <c r="B1899" s="1" t="s">
        <v>6716</v>
      </c>
      <c r="C1899" s="91" t="s">
        <v>9574</v>
      </c>
      <c r="D1899" s="89" t="s">
        <v>26406</v>
      </c>
    </row>
    <row r="1900" spans="1:4">
      <c r="A1900" s="90">
        <v>39452</v>
      </c>
      <c r="B1900" s="1" t="s">
        <v>6717</v>
      </c>
      <c r="C1900" s="91" t="s">
        <v>9574</v>
      </c>
      <c r="D1900" s="89" t="s">
        <v>26407</v>
      </c>
    </row>
    <row r="1901" spans="1:4">
      <c r="A1901" s="90">
        <v>39523</v>
      </c>
      <c r="B1901" s="1" t="s">
        <v>6718</v>
      </c>
      <c r="C1901" s="91" t="s">
        <v>9574</v>
      </c>
      <c r="D1901" s="89" t="s">
        <v>26408</v>
      </c>
    </row>
    <row r="1902" spans="1:4">
      <c r="A1902" s="90">
        <v>39449</v>
      </c>
      <c r="B1902" s="1" t="s">
        <v>6719</v>
      </c>
      <c r="C1902" s="91" t="s">
        <v>9574</v>
      </c>
      <c r="D1902" s="89" t="s">
        <v>26409</v>
      </c>
    </row>
    <row r="1903" spans="1:4">
      <c r="A1903" s="90">
        <v>39455</v>
      </c>
      <c r="B1903" s="1" t="s">
        <v>6720</v>
      </c>
      <c r="C1903" s="91" t="s">
        <v>9574</v>
      </c>
      <c r="D1903" s="89" t="s">
        <v>26410</v>
      </c>
    </row>
    <row r="1904" spans="1:4">
      <c r="A1904" s="90">
        <v>39456</v>
      </c>
      <c r="B1904" s="1" t="s">
        <v>6721</v>
      </c>
      <c r="C1904" s="91" t="s">
        <v>9574</v>
      </c>
      <c r="D1904" s="89" t="s">
        <v>26411</v>
      </c>
    </row>
    <row r="1905" spans="1:4">
      <c r="A1905" s="90">
        <v>39457</v>
      </c>
      <c r="B1905" s="1" t="s">
        <v>6722</v>
      </c>
      <c r="C1905" s="91" t="s">
        <v>9574</v>
      </c>
      <c r="D1905" s="89" t="s">
        <v>26412</v>
      </c>
    </row>
    <row r="1906" spans="1:4">
      <c r="A1906" s="90">
        <v>39458</v>
      </c>
      <c r="B1906" s="1" t="s">
        <v>6723</v>
      </c>
      <c r="C1906" s="91" t="s">
        <v>9574</v>
      </c>
      <c r="D1906" s="89" t="s">
        <v>26413</v>
      </c>
    </row>
    <row r="1907" spans="1:4">
      <c r="A1907" s="90">
        <v>39464</v>
      </c>
      <c r="B1907" s="1" t="s">
        <v>6724</v>
      </c>
      <c r="C1907" s="91" t="s">
        <v>9574</v>
      </c>
      <c r="D1907" s="89" t="s">
        <v>26414</v>
      </c>
    </row>
    <row r="1908" spans="1:4">
      <c r="A1908" s="90">
        <v>39460</v>
      </c>
      <c r="B1908" s="1" t="s">
        <v>6725</v>
      </c>
      <c r="C1908" s="91" t="s">
        <v>9574</v>
      </c>
      <c r="D1908" s="89" t="s">
        <v>26415</v>
      </c>
    </row>
    <row r="1909" spans="1:4">
      <c r="A1909" s="90">
        <v>39461</v>
      </c>
      <c r="B1909" s="1" t="s">
        <v>6726</v>
      </c>
      <c r="C1909" s="91" t="s">
        <v>9574</v>
      </c>
      <c r="D1909" s="89" t="s">
        <v>26416</v>
      </c>
    </row>
    <row r="1910" spans="1:4">
      <c r="A1910" s="90">
        <v>39462</v>
      </c>
      <c r="B1910" s="1" t="s">
        <v>6727</v>
      </c>
      <c r="C1910" s="91" t="s">
        <v>9574</v>
      </c>
      <c r="D1910" s="89" t="s">
        <v>26417</v>
      </c>
    </row>
    <row r="1911" spans="1:4">
      <c r="A1911" s="90">
        <v>39463</v>
      </c>
      <c r="B1911" s="1" t="s">
        <v>6728</v>
      </c>
      <c r="C1911" s="91" t="s">
        <v>9574</v>
      </c>
      <c r="D1911" s="89" t="s">
        <v>26418</v>
      </c>
    </row>
    <row r="1912" spans="1:4">
      <c r="A1912" s="90">
        <v>26039</v>
      </c>
      <c r="B1912" s="1" t="s">
        <v>6729</v>
      </c>
      <c r="C1912" s="91" t="s">
        <v>9574</v>
      </c>
      <c r="D1912" s="89" t="s">
        <v>26419</v>
      </c>
    </row>
    <row r="1913" spans="1:4">
      <c r="A1913" s="90">
        <v>2401</v>
      </c>
      <c r="B1913" s="1" t="s">
        <v>6730</v>
      </c>
      <c r="C1913" s="91" t="s">
        <v>9574</v>
      </c>
      <c r="D1913" s="89" t="s">
        <v>26420</v>
      </c>
    </row>
    <row r="1914" spans="1:4">
      <c r="A1914" s="90">
        <v>38870</v>
      </c>
      <c r="B1914" s="1" t="s">
        <v>21904</v>
      </c>
      <c r="C1914" s="91" t="s">
        <v>9574</v>
      </c>
      <c r="D1914" s="89" t="s">
        <v>26421</v>
      </c>
    </row>
    <row r="1915" spans="1:4">
      <c r="A1915" s="90">
        <v>38869</v>
      </c>
      <c r="B1915" s="1" t="s">
        <v>21905</v>
      </c>
      <c r="C1915" s="91" t="s">
        <v>9574</v>
      </c>
      <c r="D1915" s="89" t="s">
        <v>24576</v>
      </c>
    </row>
    <row r="1916" spans="1:4">
      <c r="A1916" s="90">
        <v>38872</v>
      </c>
      <c r="B1916" s="1" t="s">
        <v>21906</v>
      </c>
      <c r="C1916" s="91" t="s">
        <v>9574</v>
      </c>
      <c r="D1916" s="89" t="s">
        <v>26422</v>
      </c>
    </row>
    <row r="1917" spans="1:4">
      <c r="A1917" s="90">
        <v>38871</v>
      </c>
      <c r="B1917" s="1" t="s">
        <v>21907</v>
      </c>
      <c r="C1917" s="91" t="s">
        <v>9574</v>
      </c>
      <c r="D1917" s="89" t="s">
        <v>26423</v>
      </c>
    </row>
    <row r="1918" spans="1:4">
      <c r="A1918" s="90">
        <v>39283</v>
      </c>
      <c r="B1918" s="1" t="s">
        <v>21908</v>
      </c>
      <c r="C1918" s="91" t="s">
        <v>9574</v>
      </c>
      <c r="D1918" s="89" t="s">
        <v>26424</v>
      </c>
    </row>
    <row r="1919" spans="1:4">
      <c r="A1919" s="90">
        <v>39284</v>
      </c>
      <c r="B1919" s="1" t="s">
        <v>21909</v>
      </c>
      <c r="C1919" s="91" t="s">
        <v>9574</v>
      </c>
      <c r="D1919" s="89" t="s">
        <v>26425</v>
      </c>
    </row>
    <row r="1920" spans="1:4">
      <c r="A1920" s="90">
        <v>39285</v>
      </c>
      <c r="B1920" s="1" t="s">
        <v>21910</v>
      </c>
      <c r="C1920" s="91" t="s">
        <v>9574</v>
      </c>
      <c r="D1920" s="89" t="s">
        <v>26426</v>
      </c>
    </row>
    <row r="1921" spans="1:4">
      <c r="A1921" s="90">
        <v>39286</v>
      </c>
      <c r="B1921" s="1" t="s">
        <v>21911</v>
      </c>
      <c r="C1921" s="91" t="s">
        <v>9574</v>
      </c>
      <c r="D1921" s="89" t="s">
        <v>26427</v>
      </c>
    </row>
    <row r="1922" spans="1:4">
      <c r="A1922" s="90">
        <v>39287</v>
      </c>
      <c r="B1922" s="1" t="s">
        <v>21912</v>
      </c>
      <c r="C1922" s="91" t="s">
        <v>9574</v>
      </c>
      <c r="D1922" s="89" t="s">
        <v>24294</v>
      </c>
    </row>
    <row r="1923" spans="1:4">
      <c r="A1923" s="90">
        <v>39288</v>
      </c>
      <c r="B1923" s="1" t="s">
        <v>21913</v>
      </c>
      <c r="C1923" s="91" t="s">
        <v>9574</v>
      </c>
      <c r="D1923" s="89" t="s">
        <v>26428</v>
      </c>
    </row>
    <row r="1924" spans="1:4">
      <c r="A1924" s="90">
        <v>2414</v>
      </c>
      <c r="B1924" s="1" t="s">
        <v>6731</v>
      </c>
      <c r="C1924" s="91" t="s">
        <v>9576</v>
      </c>
      <c r="D1924" s="89" t="s">
        <v>26429</v>
      </c>
    </row>
    <row r="1925" spans="1:4">
      <c r="A1925" s="90">
        <v>2413</v>
      </c>
      <c r="B1925" s="1" t="s">
        <v>6732</v>
      </c>
      <c r="C1925" s="91" t="s">
        <v>9576</v>
      </c>
      <c r="D1925" s="89" t="s">
        <v>26430</v>
      </c>
    </row>
    <row r="1926" spans="1:4">
      <c r="A1926" s="90">
        <v>2405</v>
      </c>
      <c r="B1926" s="1" t="s">
        <v>6733</v>
      </c>
      <c r="C1926" s="91" t="s">
        <v>9576</v>
      </c>
      <c r="D1926" s="89" t="s">
        <v>26431</v>
      </c>
    </row>
    <row r="1927" spans="1:4">
      <c r="A1927" s="90">
        <v>13361</v>
      </c>
      <c r="B1927" s="1" t="s">
        <v>6734</v>
      </c>
      <c r="C1927" s="91" t="s">
        <v>9576</v>
      </c>
      <c r="D1927" s="89" t="s">
        <v>25008</v>
      </c>
    </row>
    <row r="1928" spans="1:4">
      <c r="A1928" s="90">
        <v>11987</v>
      </c>
      <c r="B1928" s="1" t="s">
        <v>6735</v>
      </c>
      <c r="C1928" s="91" t="s">
        <v>9576</v>
      </c>
      <c r="D1928" s="89" t="s">
        <v>26432</v>
      </c>
    </row>
    <row r="1929" spans="1:4">
      <c r="A1929" s="90">
        <v>2416</v>
      </c>
      <c r="B1929" s="1" t="s">
        <v>6736</v>
      </c>
      <c r="C1929" s="91" t="s">
        <v>9576</v>
      </c>
      <c r="D1929" s="89" t="s">
        <v>26433</v>
      </c>
    </row>
    <row r="1930" spans="1:4">
      <c r="A1930" s="90">
        <v>2412</v>
      </c>
      <c r="B1930" s="1" t="s">
        <v>6737</v>
      </c>
      <c r="C1930" s="91" t="s">
        <v>9576</v>
      </c>
      <c r="D1930" s="89" t="s">
        <v>26434</v>
      </c>
    </row>
    <row r="1931" spans="1:4">
      <c r="A1931" s="90">
        <v>2411</v>
      </c>
      <c r="B1931" s="1" t="s">
        <v>6738</v>
      </c>
      <c r="C1931" s="91" t="s">
        <v>9576</v>
      </c>
      <c r="D1931" s="89" t="s">
        <v>25008</v>
      </c>
    </row>
    <row r="1932" spans="1:4">
      <c r="A1932" s="90">
        <v>2406</v>
      </c>
      <c r="B1932" s="1" t="s">
        <v>6739</v>
      </c>
      <c r="C1932" s="91" t="s">
        <v>9576</v>
      </c>
      <c r="D1932" s="89" t="s">
        <v>26435</v>
      </c>
    </row>
    <row r="1933" spans="1:4">
      <c r="A1933" s="90">
        <v>10571</v>
      </c>
      <c r="B1933" s="1" t="s">
        <v>6740</v>
      </c>
      <c r="C1933" s="91" t="s">
        <v>9576</v>
      </c>
      <c r="D1933" s="89" t="s">
        <v>26436</v>
      </c>
    </row>
    <row r="1934" spans="1:4">
      <c r="A1934" s="90">
        <v>11985</v>
      </c>
      <c r="B1934" s="1" t="s">
        <v>6741</v>
      </c>
      <c r="C1934" s="91" t="s">
        <v>9576</v>
      </c>
      <c r="D1934" s="89" t="s">
        <v>26437</v>
      </c>
    </row>
    <row r="1935" spans="1:4">
      <c r="A1935" s="90">
        <v>2410</v>
      </c>
      <c r="B1935" s="1" t="s">
        <v>6742</v>
      </c>
      <c r="C1935" s="91" t="s">
        <v>9576</v>
      </c>
      <c r="D1935" s="89" t="s">
        <v>26438</v>
      </c>
    </row>
    <row r="1936" spans="1:4">
      <c r="A1936" s="90">
        <v>2417</v>
      </c>
      <c r="B1936" s="1" t="s">
        <v>6743</v>
      </c>
      <c r="C1936" s="91" t="s">
        <v>9576</v>
      </c>
      <c r="D1936" s="89" t="s">
        <v>26439</v>
      </c>
    </row>
    <row r="1937" spans="1:4">
      <c r="A1937" s="90">
        <v>2415</v>
      </c>
      <c r="B1937" s="1" t="s">
        <v>6744</v>
      </c>
      <c r="C1937" s="91" t="s">
        <v>9576</v>
      </c>
      <c r="D1937" s="89" t="s">
        <v>26440</v>
      </c>
    </row>
    <row r="1938" spans="1:4">
      <c r="A1938" s="90">
        <v>13360</v>
      </c>
      <c r="B1938" s="1" t="s">
        <v>6745</v>
      </c>
      <c r="C1938" s="91" t="s">
        <v>9576</v>
      </c>
      <c r="D1938" s="89" t="s">
        <v>26440</v>
      </c>
    </row>
    <row r="1939" spans="1:4">
      <c r="A1939" s="90">
        <v>11983</v>
      </c>
      <c r="B1939" s="1" t="s">
        <v>6746</v>
      </c>
      <c r="C1939" s="91" t="s">
        <v>9576</v>
      </c>
      <c r="D1939" s="89" t="s">
        <v>26441</v>
      </c>
    </row>
    <row r="1940" spans="1:4">
      <c r="A1940" s="90">
        <v>11986</v>
      </c>
      <c r="B1940" s="1" t="s">
        <v>6747</v>
      </c>
      <c r="C1940" s="91" t="s">
        <v>9576</v>
      </c>
      <c r="D1940" s="89" t="s">
        <v>26442</v>
      </c>
    </row>
    <row r="1941" spans="1:4">
      <c r="A1941" s="90">
        <v>25976</v>
      </c>
      <c r="B1941" s="1" t="s">
        <v>6748</v>
      </c>
      <c r="C1941" s="91" t="s">
        <v>9576</v>
      </c>
      <c r="D1941" s="89" t="s">
        <v>26443</v>
      </c>
    </row>
    <row r="1942" spans="1:4">
      <c r="A1942" s="90">
        <v>10629</v>
      </c>
      <c r="B1942" s="1" t="s">
        <v>6749</v>
      </c>
      <c r="C1942" s="91" t="s">
        <v>9576</v>
      </c>
      <c r="D1942" s="89" t="s">
        <v>26444</v>
      </c>
    </row>
    <row r="1943" spans="1:4">
      <c r="A1943" s="90">
        <v>10698</v>
      </c>
      <c r="B1943" s="1" t="s">
        <v>6750</v>
      </c>
      <c r="C1943" s="91" t="s">
        <v>9576</v>
      </c>
      <c r="D1943" s="89" t="s">
        <v>26445</v>
      </c>
    </row>
    <row r="1944" spans="1:4">
      <c r="A1944" s="90">
        <v>40521</v>
      </c>
      <c r="B1944" s="1" t="s">
        <v>22589</v>
      </c>
      <c r="C1944" s="91" t="s">
        <v>9574</v>
      </c>
      <c r="D1944" s="89" t="s">
        <v>26446</v>
      </c>
    </row>
    <row r="1945" spans="1:4">
      <c r="A1945" s="90">
        <v>2432</v>
      </c>
      <c r="B1945" s="1" t="s">
        <v>6751</v>
      </c>
      <c r="C1945" s="91" t="s">
        <v>9574</v>
      </c>
      <c r="D1945" s="89" t="s">
        <v>26447</v>
      </c>
    </row>
    <row r="1946" spans="1:4">
      <c r="A1946" s="90">
        <v>2418</v>
      </c>
      <c r="B1946" s="1" t="s">
        <v>6752</v>
      </c>
      <c r="C1946" s="91" t="s">
        <v>9574</v>
      </c>
      <c r="D1946" s="89" t="s">
        <v>24991</v>
      </c>
    </row>
    <row r="1947" spans="1:4">
      <c r="A1947" s="90">
        <v>2433</v>
      </c>
      <c r="B1947" s="1" t="s">
        <v>6753</v>
      </c>
      <c r="C1947" s="91" t="s">
        <v>9574</v>
      </c>
      <c r="D1947" s="89" t="s">
        <v>23894</v>
      </c>
    </row>
    <row r="1948" spans="1:4">
      <c r="A1948" s="90">
        <v>2420</v>
      </c>
      <c r="B1948" s="1" t="s">
        <v>6754</v>
      </c>
      <c r="C1948" s="91" t="s">
        <v>9574</v>
      </c>
      <c r="D1948" s="89" t="s">
        <v>24744</v>
      </c>
    </row>
    <row r="1949" spans="1:4">
      <c r="A1949" s="90">
        <v>2421</v>
      </c>
      <c r="B1949" s="1" t="s">
        <v>6755</v>
      </c>
      <c r="C1949" s="91" t="s">
        <v>9574</v>
      </c>
      <c r="D1949" s="89" t="s">
        <v>25992</v>
      </c>
    </row>
    <row r="1950" spans="1:4">
      <c r="A1950" s="90">
        <v>11447</v>
      </c>
      <c r="B1950" s="1" t="s">
        <v>6756</v>
      </c>
      <c r="C1950" s="91" t="s">
        <v>9574</v>
      </c>
      <c r="D1950" s="89" t="s">
        <v>26448</v>
      </c>
    </row>
    <row r="1951" spans="1:4">
      <c r="A1951" s="90">
        <v>2429</v>
      </c>
      <c r="B1951" s="1" t="s">
        <v>6757</v>
      </c>
      <c r="C1951" s="91" t="s">
        <v>9574</v>
      </c>
      <c r="D1951" s="89" t="s">
        <v>26449</v>
      </c>
    </row>
    <row r="1952" spans="1:4">
      <c r="A1952" s="90">
        <v>11449</v>
      </c>
      <c r="B1952" s="1" t="s">
        <v>6758</v>
      </c>
      <c r="C1952" s="91" t="s">
        <v>9574</v>
      </c>
      <c r="D1952" s="89" t="s">
        <v>26450</v>
      </c>
    </row>
    <row r="1953" spans="1:4">
      <c r="A1953" s="90">
        <v>11451</v>
      </c>
      <c r="B1953" s="1" t="s">
        <v>6759</v>
      </c>
      <c r="C1953" s="91" t="s">
        <v>9574</v>
      </c>
      <c r="D1953" s="89" t="s">
        <v>26451</v>
      </c>
    </row>
    <row r="1954" spans="1:4">
      <c r="A1954" s="90">
        <v>11116</v>
      </c>
      <c r="B1954" s="1" t="s">
        <v>6760</v>
      </c>
      <c r="C1954" s="91" t="s">
        <v>9574</v>
      </c>
      <c r="D1954" s="89" t="s">
        <v>26452</v>
      </c>
    </row>
    <row r="1955" spans="1:4">
      <c r="A1955" s="90">
        <v>38411</v>
      </c>
      <c r="B1955" s="1" t="s">
        <v>6761</v>
      </c>
      <c r="C1955" s="91" t="s">
        <v>9574</v>
      </c>
      <c r="D1955" s="89" t="s">
        <v>26453</v>
      </c>
    </row>
    <row r="1956" spans="1:4">
      <c r="A1956" s="90">
        <v>1370</v>
      </c>
      <c r="B1956" s="1" t="s">
        <v>6762</v>
      </c>
      <c r="C1956" s="91" t="s">
        <v>9574</v>
      </c>
      <c r="D1956" s="89" t="s">
        <v>26454</v>
      </c>
    </row>
    <row r="1957" spans="1:4">
      <c r="A1957" s="90">
        <v>38189</v>
      </c>
      <c r="B1957" s="1" t="s">
        <v>6763</v>
      </c>
      <c r="C1957" s="91" t="s">
        <v>9574</v>
      </c>
      <c r="D1957" s="89" t="s">
        <v>23937</v>
      </c>
    </row>
    <row r="1958" spans="1:4">
      <c r="A1958" s="90">
        <v>38190</v>
      </c>
      <c r="B1958" s="1" t="s">
        <v>6764</v>
      </c>
      <c r="C1958" s="91" t="s">
        <v>9574</v>
      </c>
      <c r="D1958" s="89" t="s">
        <v>26455</v>
      </c>
    </row>
    <row r="1959" spans="1:4">
      <c r="A1959" s="90">
        <v>36516</v>
      </c>
      <c r="B1959" s="1" t="s">
        <v>6765</v>
      </c>
      <c r="C1959" s="91" t="s">
        <v>9574</v>
      </c>
      <c r="D1959" s="89" t="s">
        <v>26456</v>
      </c>
    </row>
    <row r="1960" spans="1:4">
      <c r="A1960" s="90">
        <v>34777</v>
      </c>
      <c r="B1960" s="1" t="s">
        <v>6766</v>
      </c>
      <c r="C1960" s="91" t="s">
        <v>9574</v>
      </c>
      <c r="D1960" s="89" t="s">
        <v>24163</v>
      </c>
    </row>
    <row r="1961" spans="1:4">
      <c r="A1961" s="90">
        <v>7273</v>
      </c>
      <c r="B1961" s="1" t="s">
        <v>6767</v>
      </c>
      <c r="C1961" s="91" t="s">
        <v>9574</v>
      </c>
      <c r="D1961" s="89" t="s">
        <v>25094</v>
      </c>
    </row>
    <row r="1962" spans="1:4">
      <c r="A1962" s="90">
        <v>7272</v>
      </c>
      <c r="B1962" s="1" t="s">
        <v>6768</v>
      </c>
      <c r="C1962" s="91" t="s">
        <v>9574</v>
      </c>
      <c r="D1962" s="89" t="s">
        <v>25074</v>
      </c>
    </row>
    <row r="1963" spans="1:4">
      <c r="A1963" s="90">
        <v>10605</v>
      </c>
      <c r="B1963" s="1" t="s">
        <v>6769</v>
      </c>
      <c r="C1963" s="91" t="s">
        <v>9574</v>
      </c>
      <c r="D1963" s="89" t="s">
        <v>23899</v>
      </c>
    </row>
    <row r="1964" spans="1:4">
      <c r="A1964" s="90">
        <v>10604</v>
      </c>
      <c r="B1964" s="1" t="s">
        <v>6770</v>
      </c>
      <c r="C1964" s="91" t="s">
        <v>9574</v>
      </c>
      <c r="D1964" s="89" t="s">
        <v>26457</v>
      </c>
    </row>
    <row r="1965" spans="1:4">
      <c r="A1965" s="90">
        <v>672</v>
      </c>
      <c r="B1965" s="1" t="s">
        <v>6771</v>
      </c>
      <c r="C1965" s="91" t="s">
        <v>9574</v>
      </c>
      <c r="D1965" s="89" t="s">
        <v>25785</v>
      </c>
    </row>
    <row r="1966" spans="1:4">
      <c r="A1966" s="90">
        <v>668</v>
      </c>
      <c r="B1966" s="1" t="s">
        <v>6772</v>
      </c>
      <c r="C1966" s="91" t="s">
        <v>9574</v>
      </c>
      <c r="D1966" s="89" t="s">
        <v>26458</v>
      </c>
    </row>
    <row r="1967" spans="1:4">
      <c r="A1967" s="90">
        <v>10578</v>
      </c>
      <c r="B1967" s="1" t="s">
        <v>6773</v>
      </c>
      <c r="C1967" s="91" t="s">
        <v>9574</v>
      </c>
      <c r="D1967" s="89" t="s">
        <v>24706</v>
      </c>
    </row>
    <row r="1968" spans="1:4">
      <c r="A1968" s="90">
        <v>666</v>
      </c>
      <c r="B1968" s="1" t="s">
        <v>6774</v>
      </c>
      <c r="C1968" s="91" t="s">
        <v>9574</v>
      </c>
      <c r="D1968" s="89" t="s">
        <v>26459</v>
      </c>
    </row>
    <row r="1969" spans="1:4">
      <c r="A1969" s="90">
        <v>665</v>
      </c>
      <c r="B1969" s="1" t="s">
        <v>6775</v>
      </c>
      <c r="C1969" s="91" t="s">
        <v>9574</v>
      </c>
      <c r="D1969" s="89" t="s">
        <v>26460</v>
      </c>
    </row>
    <row r="1970" spans="1:4">
      <c r="A1970" s="90">
        <v>10577</v>
      </c>
      <c r="B1970" s="1" t="s">
        <v>6776</v>
      </c>
      <c r="C1970" s="91" t="s">
        <v>9574</v>
      </c>
      <c r="D1970" s="89" t="s">
        <v>24468</v>
      </c>
    </row>
    <row r="1971" spans="1:4">
      <c r="A1971" s="90">
        <v>10583</v>
      </c>
      <c r="B1971" s="1" t="s">
        <v>6777</v>
      </c>
      <c r="C1971" s="91" t="s">
        <v>9574</v>
      </c>
      <c r="D1971" s="89" t="s">
        <v>24216</v>
      </c>
    </row>
    <row r="1972" spans="1:4">
      <c r="A1972" s="90">
        <v>10579</v>
      </c>
      <c r="B1972" s="1" t="s">
        <v>6778</v>
      </c>
      <c r="C1972" s="91" t="s">
        <v>9574</v>
      </c>
      <c r="D1972" s="89" t="s">
        <v>26461</v>
      </c>
    </row>
    <row r="1973" spans="1:4">
      <c r="A1973" s="90">
        <v>10582</v>
      </c>
      <c r="B1973" s="1" t="s">
        <v>6779</v>
      </c>
      <c r="C1973" s="91" t="s">
        <v>9574</v>
      </c>
      <c r="D1973" s="89" t="s">
        <v>23875</v>
      </c>
    </row>
    <row r="1974" spans="1:4">
      <c r="A1974" s="90">
        <v>2436</v>
      </c>
      <c r="B1974" s="1" t="s">
        <v>6780</v>
      </c>
      <c r="C1974" s="91" t="s">
        <v>9573</v>
      </c>
      <c r="D1974" s="89" t="s">
        <v>26018</v>
      </c>
    </row>
    <row r="1975" spans="1:4">
      <c r="A1975" s="90">
        <v>40918</v>
      </c>
      <c r="B1975" s="1" t="s">
        <v>6781</v>
      </c>
      <c r="C1975" s="91" t="s">
        <v>9582</v>
      </c>
      <c r="D1975" s="89" t="s">
        <v>26019</v>
      </c>
    </row>
    <row r="1976" spans="1:4">
      <c r="A1976" s="90">
        <v>2439</v>
      </c>
      <c r="B1976" s="1" t="s">
        <v>25199</v>
      </c>
      <c r="C1976" s="91" t="s">
        <v>9573</v>
      </c>
      <c r="D1976" s="89" t="s">
        <v>26462</v>
      </c>
    </row>
    <row r="1977" spans="1:4">
      <c r="A1977" s="90">
        <v>40923</v>
      </c>
      <c r="B1977" s="1" t="s">
        <v>6782</v>
      </c>
      <c r="C1977" s="91" t="s">
        <v>9582</v>
      </c>
      <c r="D1977" s="89" t="s">
        <v>26463</v>
      </c>
    </row>
    <row r="1978" spans="1:4">
      <c r="A1978" s="90">
        <v>10998</v>
      </c>
      <c r="B1978" s="1" t="s">
        <v>6783</v>
      </c>
      <c r="C1978" s="91" t="s">
        <v>9578</v>
      </c>
      <c r="D1978" s="89" t="s">
        <v>26464</v>
      </c>
    </row>
    <row r="1979" spans="1:4">
      <c r="A1979" s="90">
        <v>11002</v>
      </c>
      <c r="B1979" s="1" t="s">
        <v>6784</v>
      </c>
      <c r="C1979" s="91" t="s">
        <v>9578</v>
      </c>
      <c r="D1979" s="89" t="s">
        <v>26465</v>
      </c>
    </row>
    <row r="1980" spans="1:4">
      <c r="A1980" s="90">
        <v>10999</v>
      </c>
      <c r="B1980" s="1" t="s">
        <v>6785</v>
      </c>
      <c r="C1980" s="91" t="s">
        <v>9578</v>
      </c>
      <c r="D1980" s="89" t="s">
        <v>24659</v>
      </c>
    </row>
    <row r="1981" spans="1:4">
      <c r="A1981" s="90">
        <v>10997</v>
      </c>
      <c r="B1981" s="1" t="s">
        <v>248</v>
      </c>
      <c r="C1981" s="91" t="s">
        <v>9578</v>
      </c>
      <c r="D1981" s="89" t="s">
        <v>26466</v>
      </c>
    </row>
    <row r="1982" spans="1:4">
      <c r="A1982" s="90">
        <v>2685</v>
      </c>
      <c r="B1982" s="1" t="s">
        <v>6786</v>
      </c>
      <c r="C1982" s="91" t="s">
        <v>9577</v>
      </c>
      <c r="D1982" s="89" t="s">
        <v>24877</v>
      </c>
    </row>
    <row r="1983" spans="1:4">
      <c r="A1983" s="90">
        <v>2680</v>
      </c>
      <c r="B1983" s="1" t="s">
        <v>6787</v>
      </c>
      <c r="C1983" s="91" t="s">
        <v>9577</v>
      </c>
      <c r="D1983" s="89" t="s">
        <v>24639</v>
      </c>
    </row>
    <row r="1984" spans="1:4">
      <c r="A1984" s="90">
        <v>2684</v>
      </c>
      <c r="B1984" s="1" t="s">
        <v>6788</v>
      </c>
      <c r="C1984" s="91" t="s">
        <v>9577</v>
      </c>
      <c r="D1984" s="89" t="s">
        <v>24436</v>
      </c>
    </row>
    <row r="1985" spans="1:4">
      <c r="A1985" s="90">
        <v>2673</v>
      </c>
      <c r="B1985" s="1" t="s">
        <v>6789</v>
      </c>
      <c r="C1985" s="91" t="s">
        <v>9577</v>
      </c>
      <c r="D1985" s="89" t="s">
        <v>25452</v>
      </c>
    </row>
    <row r="1986" spans="1:4">
      <c r="A1986" s="90">
        <v>2681</v>
      </c>
      <c r="B1986" s="1" t="s">
        <v>6790</v>
      </c>
      <c r="C1986" s="91" t="s">
        <v>9577</v>
      </c>
      <c r="D1986" s="89" t="s">
        <v>24467</v>
      </c>
    </row>
    <row r="1987" spans="1:4">
      <c r="A1987" s="90">
        <v>2682</v>
      </c>
      <c r="B1987" s="1" t="s">
        <v>6791</v>
      </c>
      <c r="C1987" s="91" t="s">
        <v>9577</v>
      </c>
      <c r="D1987" s="89" t="s">
        <v>24268</v>
      </c>
    </row>
    <row r="1988" spans="1:4">
      <c r="A1988" s="90">
        <v>2686</v>
      </c>
      <c r="B1988" s="1" t="s">
        <v>6792</v>
      </c>
      <c r="C1988" s="91" t="s">
        <v>9577</v>
      </c>
      <c r="D1988" s="89" t="s">
        <v>24570</v>
      </c>
    </row>
    <row r="1989" spans="1:4">
      <c r="A1989" s="90">
        <v>2674</v>
      </c>
      <c r="B1989" s="1" t="s">
        <v>6793</v>
      </c>
      <c r="C1989" s="91" t="s">
        <v>9577</v>
      </c>
      <c r="D1989" s="89" t="s">
        <v>25716</v>
      </c>
    </row>
    <row r="1990" spans="1:4">
      <c r="A1990" s="90">
        <v>2683</v>
      </c>
      <c r="B1990" s="1" t="s">
        <v>6794</v>
      </c>
      <c r="C1990" s="91" t="s">
        <v>9577</v>
      </c>
      <c r="D1990" s="89" t="s">
        <v>26180</v>
      </c>
    </row>
    <row r="1991" spans="1:4">
      <c r="A1991" s="90">
        <v>2676</v>
      </c>
      <c r="B1991" s="1" t="s">
        <v>6795</v>
      </c>
      <c r="C1991" s="91" t="s">
        <v>9577</v>
      </c>
      <c r="D1991" s="89" t="s">
        <v>26467</v>
      </c>
    </row>
    <row r="1992" spans="1:4">
      <c r="A1992" s="90">
        <v>2678</v>
      </c>
      <c r="B1992" s="1" t="s">
        <v>6796</v>
      </c>
      <c r="C1992" s="91" t="s">
        <v>9577</v>
      </c>
      <c r="D1992" s="89" t="s">
        <v>23945</v>
      </c>
    </row>
    <row r="1993" spans="1:4">
      <c r="A1993" s="90">
        <v>2679</v>
      </c>
      <c r="B1993" s="1" t="s">
        <v>6797</v>
      </c>
      <c r="C1993" s="91" t="s">
        <v>9577</v>
      </c>
      <c r="D1993" s="89" t="s">
        <v>24127</v>
      </c>
    </row>
    <row r="1994" spans="1:4">
      <c r="A1994" s="90">
        <v>12070</v>
      </c>
      <c r="B1994" s="1" t="s">
        <v>6798</v>
      </c>
      <c r="C1994" s="91" t="s">
        <v>9577</v>
      </c>
      <c r="D1994" s="89" t="s">
        <v>23932</v>
      </c>
    </row>
    <row r="1995" spans="1:4">
      <c r="A1995" s="90">
        <v>2675</v>
      </c>
      <c r="B1995" s="1" t="s">
        <v>6799</v>
      </c>
      <c r="C1995" s="91" t="s">
        <v>9577</v>
      </c>
      <c r="D1995" s="89" t="s">
        <v>24416</v>
      </c>
    </row>
    <row r="1996" spans="1:4">
      <c r="A1996" s="90">
        <v>12067</v>
      </c>
      <c r="B1996" s="1" t="s">
        <v>6800</v>
      </c>
      <c r="C1996" s="91" t="s">
        <v>9577</v>
      </c>
      <c r="D1996" s="89" t="s">
        <v>24387</v>
      </c>
    </row>
    <row r="1997" spans="1:4">
      <c r="A1997" s="90">
        <v>40401</v>
      </c>
      <c r="B1997" s="1" t="s">
        <v>21683</v>
      </c>
      <c r="C1997" s="91" t="s">
        <v>9577</v>
      </c>
      <c r="D1997" s="89" t="s">
        <v>24035</v>
      </c>
    </row>
    <row r="1998" spans="1:4">
      <c r="A1998" s="90">
        <v>40402</v>
      </c>
      <c r="B1998" s="1" t="s">
        <v>21684</v>
      </c>
      <c r="C1998" s="91" t="s">
        <v>9577</v>
      </c>
      <c r="D1998" s="89" t="s">
        <v>25063</v>
      </c>
    </row>
    <row r="1999" spans="1:4">
      <c r="A1999" s="90">
        <v>40400</v>
      </c>
      <c r="B1999" s="1" t="s">
        <v>21685</v>
      </c>
      <c r="C1999" s="91" t="s">
        <v>9577</v>
      </c>
      <c r="D1999" s="89" t="s">
        <v>23963</v>
      </c>
    </row>
    <row r="2000" spans="1:4">
      <c r="A2000" s="90">
        <v>2504</v>
      </c>
      <c r="B2000" s="1" t="s">
        <v>6801</v>
      </c>
      <c r="C2000" s="91" t="s">
        <v>9577</v>
      </c>
      <c r="D2000" s="89" t="s">
        <v>24191</v>
      </c>
    </row>
    <row r="2001" spans="1:4">
      <c r="A2001" s="90">
        <v>2501</v>
      </c>
      <c r="B2001" s="1" t="s">
        <v>6802</v>
      </c>
      <c r="C2001" s="91" t="s">
        <v>9577</v>
      </c>
      <c r="D2001" s="89" t="s">
        <v>24457</v>
      </c>
    </row>
    <row r="2002" spans="1:4">
      <c r="A2002" s="90">
        <v>2502</v>
      </c>
      <c r="B2002" s="1" t="s">
        <v>6803</v>
      </c>
      <c r="C2002" s="91" t="s">
        <v>9577</v>
      </c>
      <c r="D2002" s="89" t="s">
        <v>23894</v>
      </c>
    </row>
    <row r="2003" spans="1:4">
      <c r="A2003" s="90">
        <v>2503</v>
      </c>
      <c r="B2003" s="1" t="s">
        <v>6804</v>
      </c>
      <c r="C2003" s="91" t="s">
        <v>9577</v>
      </c>
      <c r="D2003" s="89" t="s">
        <v>24332</v>
      </c>
    </row>
    <row r="2004" spans="1:4">
      <c r="A2004" s="90">
        <v>2500</v>
      </c>
      <c r="B2004" s="1" t="s">
        <v>6805</v>
      </c>
      <c r="C2004" s="91" t="s">
        <v>9577</v>
      </c>
      <c r="D2004" s="89" t="s">
        <v>23901</v>
      </c>
    </row>
    <row r="2005" spans="1:4">
      <c r="A2005" s="90">
        <v>2505</v>
      </c>
      <c r="B2005" s="1" t="s">
        <v>6806</v>
      </c>
      <c r="C2005" s="91" t="s">
        <v>9577</v>
      </c>
      <c r="D2005" s="89" t="s">
        <v>26468</v>
      </c>
    </row>
    <row r="2006" spans="1:4">
      <c r="A2006" s="90">
        <v>12056</v>
      </c>
      <c r="B2006" s="1" t="s">
        <v>6807</v>
      </c>
      <c r="C2006" s="91" t="s">
        <v>9577</v>
      </c>
      <c r="D2006" s="89" t="s">
        <v>24527</v>
      </c>
    </row>
    <row r="2007" spans="1:4">
      <c r="A2007" s="90">
        <v>12057</v>
      </c>
      <c r="B2007" s="1" t="s">
        <v>6808</v>
      </c>
      <c r="C2007" s="91" t="s">
        <v>9577</v>
      </c>
      <c r="D2007" s="89" t="s">
        <v>26469</v>
      </c>
    </row>
    <row r="2008" spans="1:4">
      <c r="A2008" s="90">
        <v>12059</v>
      </c>
      <c r="B2008" s="1" t="s">
        <v>6809</v>
      </c>
      <c r="C2008" s="91" t="s">
        <v>9577</v>
      </c>
      <c r="D2008" s="89" t="s">
        <v>23938</v>
      </c>
    </row>
    <row r="2009" spans="1:4">
      <c r="A2009" s="90">
        <v>12058</v>
      </c>
      <c r="B2009" s="1" t="s">
        <v>6810</v>
      </c>
      <c r="C2009" s="91" t="s">
        <v>9577</v>
      </c>
      <c r="D2009" s="89" t="s">
        <v>24347</v>
      </c>
    </row>
    <row r="2010" spans="1:4">
      <c r="A2010" s="90">
        <v>12060</v>
      </c>
      <c r="B2010" s="1" t="s">
        <v>6811</v>
      </c>
      <c r="C2010" s="91" t="s">
        <v>9577</v>
      </c>
      <c r="D2010" s="89" t="s">
        <v>24266</v>
      </c>
    </row>
    <row r="2011" spans="1:4">
      <c r="A2011" s="90">
        <v>12061</v>
      </c>
      <c r="B2011" s="1" t="s">
        <v>6812</v>
      </c>
      <c r="C2011" s="91" t="s">
        <v>9577</v>
      </c>
      <c r="D2011" s="89" t="s">
        <v>26470</v>
      </c>
    </row>
    <row r="2012" spans="1:4">
      <c r="A2012" s="90">
        <v>12062</v>
      </c>
      <c r="B2012" s="1" t="s">
        <v>6813</v>
      </c>
      <c r="C2012" s="91" t="s">
        <v>9577</v>
      </c>
      <c r="D2012" s="89" t="s">
        <v>26471</v>
      </c>
    </row>
    <row r="2013" spans="1:4">
      <c r="A2013" s="90">
        <v>21137</v>
      </c>
      <c r="B2013" s="1" t="s">
        <v>6814</v>
      </c>
      <c r="C2013" s="91" t="s">
        <v>9577</v>
      </c>
      <c r="D2013" s="89" t="s">
        <v>24390</v>
      </c>
    </row>
    <row r="2014" spans="1:4">
      <c r="A2014" s="90">
        <v>2687</v>
      </c>
      <c r="B2014" s="1" t="s">
        <v>6815</v>
      </c>
      <c r="C2014" s="91" t="s">
        <v>9577</v>
      </c>
      <c r="D2014" s="89" t="s">
        <v>24036</v>
      </c>
    </row>
    <row r="2015" spans="1:4">
      <c r="A2015" s="90">
        <v>2689</v>
      </c>
      <c r="B2015" s="1" t="s">
        <v>6816</v>
      </c>
      <c r="C2015" s="91" t="s">
        <v>9577</v>
      </c>
      <c r="D2015" s="89" t="s">
        <v>26472</v>
      </c>
    </row>
    <row r="2016" spans="1:4">
      <c r="A2016" s="90">
        <v>2688</v>
      </c>
      <c r="B2016" s="1" t="s">
        <v>6817</v>
      </c>
      <c r="C2016" s="91" t="s">
        <v>9577</v>
      </c>
      <c r="D2016" s="89" t="s">
        <v>23903</v>
      </c>
    </row>
    <row r="2017" spans="1:4">
      <c r="A2017" s="90">
        <v>2690</v>
      </c>
      <c r="B2017" s="1" t="s">
        <v>6818</v>
      </c>
      <c r="C2017" s="91" t="s">
        <v>9577</v>
      </c>
      <c r="D2017" s="89" t="s">
        <v>25803</v>
      </c>
    </row>
    <row r="2018" spans="1:4">
      <c r="A2018" s="90">
        <v>39243</v>
      </c>
      <c r="B2018" s="1" t="s">
        <v>6819</v>
      </c>
      <c r="C2018" s="91" t="s">
        <v>9577</v>
      </c>
      <c r="D2018" s="89" t="s">
        <v>23927</v>
      </c>
    </row>
    <row r="2019" spans="1:4">
      <c r="A2019" s="90">
        <v>39244</v>
      </c>
      <c r="B2019" s="1" t="s">
        <v>6820</v>
      </c>
      <c r="C2019" s="91" t="s">
        <v>9577</v>
      </c>
      <c r="D2019" s="89" t="s">
        <v>24101</v>
      </c>
    </row>
    <row r="2020" spans="1:4">
      <c r="A2020" s="90">
        <v>39245</v>
      </c>
      <c r="B2020" s="1" t="s">
        <v>6821</v>
      </c>
      <c r="C2020" s="91" t="s">
        <v>9577</v>
      </c>
      <c r="D2020" s="89" t="s">
        <v>25024</v>
      </c>
    </row>
    <row r="2021" spans="1:4">
      <c r="A2021" s="90">
        <v>39254</v>
      </c>
      <c r="B2021" s="1" t="s">
        <v>6822</v>
      </c>
      <c r="C2021" s="91" t="s">
        <v>9577</v>
      </c>
      <c r="D2021" s="89" t="s">
        <v>24359</v>
      </c>
    </row>
    <row r="2022" spans="1:4">
      <c r="A2022" s="90">
        <v>39255</v>
      </c>
      <c r="B2022" s="1" t="s">
        <v>6823</v>
      </c>
      <c r="C2022" s="91" t="s">
        <v>9577</v>
      </c>
      <c r="D2022" s="89" t="s">
        <v>24372</v>
      </c>
    </row>
    <row r="2023" spans="1:4">
      <c r="A2023" s="90">
        <v>39253</v>
      </c>
      <c r="B2023" s="1" t="s">
        <v>6824</v>
      </c>
      <c r="C2023" s="91" t="s">
        <v>9577</v>
      </c>
      <c r="D2023" s="89" t="s">
        <v>24707</v>
      </c>
    </row>
    <row r="2024" spans="1:4">
      <c r="A2024" s="90">
        <v>2446</v>
      </c>
      <c r="B2024" s="1" t="s">
        <v>6825</v>
      </c>
      <c r="C2024" s="91" t="s">
        <v>9577</v>
      </c>
      <c r="D2024" s="89" t="s">
        <v>25516</v>
      </c>
    </row>
    <row r="2025" spans="1:4">
      <c r="A2025" s="90">
        <v>2442</v>
      </c>
      <c r="B2025" s="1" t="s">
        <v>6826</v>
      </c>
      <c r="C2025" s="91" t="s">
        <v>9577</v>
      </c>
      <c r="D2025" s="89" t="s">
        <v>26473</v>
      </c>
    </row>
    <row r="2026" spans="1:4">
      <c r="A2026" s="90">
        <v>39246</v>
      </c>
      <c r="B2026" s="1" t="s">
        <v>21686</v>
      </c>
      <c r="C2026" s="91" t="s">
        <v>9577</v>
      </c>
      <c r="D2026" s="89" t="s">
        <v>24725</v>
      </c>
    </row>
    <row r="2027" spans="1:4">
      <c r="A2027" s="90">
        <v>39247</v>
      </c>
      <c r="B2027" s="1" t="s">
        <v>21687</v>
      </c>
      <c r="C2027" s="91" t="s">
        <v>9577</v>
      </c>
      <c r="D2027" s="89" t="s">
        <v>24484</v>
      </c>
    </row>
    <row r="2028" spans="1:4">
      <c r="A2028" s="90">
        <v>39248</v>
      </c>
      <c r="B2028" s="1" t="s">
        <v>21688</v>
      </c>
      <c r="C2028" s="91" t="s">
        <v>9577</v>
      </c>
      <c r="D2028" s="89" t="s">
        <v>24574</v>
      </c>
    </row>
    <row r="2029" spans="1:4">
      <c r="A2029" s="90">
        <v>2438</v>
      </c>
      <c r="B2029" s="1" t="s">
        <v>6827</v>
      </c>
      <c r="C2029" s="91" t="s">
        <v>9573</v>
      </c>
      <c r="D2029" s="89" t="s">
        <v>24016</v>
      </c>
    </row>
    <row r="2030" spans="1:4">
      <c r="A2030" s="90">
        <v>40922</v>
      </c>
      <c r="B2030" s="1" t="s">
        <v>6828</v>
      </c>
      <c r="C2030" s="91" t="s">
        <v>9582</v>
      </c>
      <c r="D2030" s="89" t="s">
        <v>26474</v>
      </c>
    </row>
    <row r="2031" spans="1:4">
      <c r="A2031" s="90">
        <v>36486</v>
      </c>
      <c r="B2031" s="1" t="s">
        <v>6829</v>
      </c>
      <c r="C2031" s="91" t="s">
        <v>9574</v>
      </c>
      <c r="D2031" s="89" t="s">
        <v>26475</v>
      </c>
    </row>
    <row r="2032" spans="1:4">
      <c r="A2032" s="90">
        <v>37777</v>
      </c>
      <c r="B2032" s="1" t="s">
        <v>6830</v>
      </c>
      <c r="C2032" s="91" t="s">
        <v>9574</v>
      </c>
      <c r="D2032" s="89" t="s">
        <v>26476</v>
      </c>
    </row>
    <row r="2033" spans="1:4">
      <c r="A2033" s="90">
        <v>12624</v>
      </c>
      <c r="B2033" s="1" t="s">
        <v>6831</v>
      </c>
      <c r="C2033" s="91" t="s">
        <v>9574</v>
      </c>
      <c r="D2033" s="89" t="s">
        <v>23948</v>
      </c>
    </row>
    <row r="2034" spans="1:4">
      <c r="A2034" s="90">
        <v>10638</v>
      </c>
      <c r="B2034" s="1" t="s">
        <v>6832</v>
      </c>
      <c r="C2034" s="91" t="s">
        <v>9574</v>
      </c>
      <c r="D2034" s="89" t="s">
        <v>26477</v>
      </c>
    </row>
    <row r="2035" spans="1:4">
      <c r="A2035" s="90">
        <v>10635</v>
      </c>
      <c r="B2035" s="1" t="s">
        <v>6833</v>
      </c>
      <c r="C2035" s="91" t="s">
        <v>9574</v>
      </c>
      <c r="D2035" s="89" t="s">
        <v>26478</v>
      </c>
    </row>
    <row r="2036" spans="1:4">
      <c r="A2036" s="90">
        <v>10634</v>
      </c>
      <c r="B2036" s="1" t="s">
        <v>6834</v>
      </c>
      <c r="C2036" s="91" t="s">
        <v>9574</v>
      </c>
      <c r="D2036" s="89" t="s">
        <v>26479</v>
      </c>
    </row>
    <row r="2037" spans="1:4">
      <c r="A2037" s="90">
        <v>10636</v>
      </c>
      <c r="B2037" s="1" t="s">
        <v>6835</v>
      </c>
      <c r="C2037" s="91" t="s">
        <v>9574</v>
      </c>
      <c r="D2037" s="89" t="s">
        <v>26480</v>
      </c>
    </row>
    <row r="2038" spans="1:4">
      <c r="A2038" s="90">
        <v>10637</v>
      </c>
      <c r="B2038" s="1" t="s">
        <v>6836</v>
      </c>
      <c r="C2038" s="91" t="s">
        <v>9574</v>
      </c>
      <c r="D2038" s="89" t="s">
        <v>26481</v>
      </c>
    </row>
    <row r="2039" spans="1:4">
      <c r="A2039" s="90">
        <v>517</v>
      </c>
      <c r="B2039" s="1" t="s">
        <v>6837</v>
      </c>
      <c r="C2039" s="91" t="s">
        <v>9579</v>
      </c>
      <c r="D2039" s="89" t="s">
        <v>23890</v>
      </c>
    </row>
    <row r="2040" spans="1:4">
      <c r="A2040" s="90">
        <v>41904</v>
      </c>
      <c r="B2040" s="1" t="s">
        <v>6838</v>
      </c>
      <c r="C2040" s="91" t="s">
        <v>9587</v>
      </c>
      <c r="D2040" s="89" t="s">
        <v>26482</v>
      </c>
    </row>
    <row r="2041" spans="1:4">
      <c r="A2041" s="90">
        <v>41905</v>
      </c>
      <c r="B2041" s="1" t="s">
        <v>6839</v>
      </c>
      <c r="C2041" s="91" t="s">
        <v>9578</v>
      </c>
      <c r="D2041" s="89" t="s">
        <v>25803</v>
      </c>
    </row>
    <row r="2042" spans="1:4">
      <c r="A2042" s="90">
        <v>41903</v>
      </c>
      <c r="B2042" s="1" t="s">
        <v>6840</v>
      </c>
      <c r="C2042" s="91" t="s">
        <v>9578</v>
      </c>
      <c r="D2042" s="89" t="s">
        <v>25785</v>
      </c>
    </row>
    <row r="2043" spans="1:4">
      <c r="A2043" s="90">
        <v>37534</v>
      </c>
      <c r="B2043" s="1" t="s">
        <v>6841</v>
      </c>
      <c r="C2043" s="91" t="s">
        <v>9578</v>
      </c>
      <c r="D2043" s="89" t="s">
        <v>24696</v>
      </c>
    </row>
    <row r="2044" spans="1:4">
      <c r="A2044" s="90">
        <v>37535</v>
      </c>
      <c r="B2044" s="1" t="s">
        <v>6842</v>
      </c>
      <c r="C2044" s="91" t="s">
        <v>9578</v>
      </c>
      <c r="D2044" s="89" t="s">
        <v>24696</v>
      </c>
    </row>
    <row r="2045" spans="1:4">
      <c r="A2045" s="90">
        <v>37533</v>
      </c>
      <c r="B2045" s="1" t="s">
        <v>6843</v>
      </c>
      <c r="C2045" s="91" t="s">
        <v>9578</v>
      </c>
      <c r="D2045" s="89" t="s">
        <v>24696</v>
      </c>
    </row>
    <row r="2046" spans="1:4">
      <c r="A2046" s="90">
        <v>37537</v>
      </c>
      <c r="B2046" s="1" t="s">
        <v>6844</v>
      </c>
      <c r="C2046" s="91" t="s">
        <v>9578</v>
      </c>
      <c r="D2046" s="89" t="s">
        <v>26483</v>
      </c>
    </row>
    <row r="2047" spans="1:4">
      <c r="A2047" s="90">
        <v>37536</v>
      </c>
      <c r="B2047" s="1" t="s">
        <v>6845</v>
      </c>
      <c r="C2047" s="91" t="s">
        <v>9578</v>
      </c>
      <c r="D2047" s="89" t="s">
        <v>26483</v>
      </c>
    </row>
    <row r="2048" spans="1:4">
      <c r="A2048" s="90">
        <v>37532</v>
      </c>
      <c r="B2048" s="1" t="s">
        <v>6846</v>
      </c>
      <c r="C2048" s="91" t="s">
        <v>9578</v>
      </c>
      <c r="D2048" s="89" t="s">
        <v>26483</v>
      </c>
    </row>
    <row r="2049" spans="1:4">
      <c r="A2049" s="90">
        <v>2696</v>
      </c>
      <c r="B2049" s="1" t="s">
        <v>6847</v>
      </c>
      <c r="C2049" s="91" t="s">
        <v>9573</v>
      </c>
      <c r="D2049" s="89" t="s">
        <v>26018</v>
      </c>
    </row>
    <row r="2050" spans="1:4">
      <c r="A2050" s="90">
        <v>40928</v>
      </c>
      <c r="B2050" s="1" t="s">
        <v>6848</v>
      </c>
      <c r="C2050" s="91" t="s">
        <v>9582</v>
      </c>
      <c r="D2050" s="89" t="s">
        <v>26019</v>
      </c>
    </row>
    <row r="2051" spans="1:4">
      <c r="A2051" s="90">
        <v>4083</v>
      </c>
      <c r="B2051" s="1" t="s">
        <v>6849</v>
      </c>
      <c r="C2051" s="91" t="s">
        <v>9573</v>
      </c>
      <c r="D2051" s="89" t="s">
        <v>26484</v>
      </c>
    </row>
    <row r="2052" spans="1:4">
      <c r="A2052" s="90">
        <v>40818</v>
      </c>
      <c r="B2052" s="1" t="s">
        <v>108</v>
      </c>
      <c r="C2052" s="91" t="s">
        <v>9582</v>
      </c>
      <c r="D2052" s="89" t="s">
        <v>26485</v>
      </c>
    </row>
    <row r="2053" spans="1:4">
      <c r="A2053" s="90">
        <v>2705</v>
      </c>
      <c r="B2053" s="1" t="s">
        <v>6850</v>
      </c>
      <c r="C2053" s="91" t="s">
        <v>9591</v>
      </c>
      <c r="D2053" s="89" t="s">
        <v>23907</v>
      </c>
    </row>
    <row r="2054" spans="1:4">
      <c r="A2054" s="90">
        <v>14250</v>
      </c>
      <c r="B2054" s="1" t="s">
        <v>21689</v>
      </c>
      <c r="C2054" s="91" t="s">
        <v>9591</v>
      </c>
      <c r="D2054" s="89" t="s">
        <v>24203</v>
      </c>
    </row>
    <row r="2055" spans="1:4">
      <c r="A2055" s="90">
        <v>11683</v>
      </c>
      <c r="B2055" s="1" t="s">
        <v>6851</v>
      </c>
      <c r="C2055" s="91" t="s">
        <v>9574</v>
      </c>
      <c r="D2055" s="89" t="s">
        <v>24721</v>
      </c>
    </row>
    <row r="2056" spans="1:4">
      <c r="A2056" s="90">
        <v>11684</v>
      </c>
      <c r="B2056" s="1" t="s">
        <v>6852</v>
      </c>
      <c r="C2056" s="91" t="s">
        <v>9574</v>
      </c>
      <c r="D2056" s="89" t="s">
        <v>24530</v>
      </c>
    </row>
    <row r="2057" spans="1:4">
      <c r="A2057" s="90">
        <v>6141</v>
      </c>
      <c r="B2057" s="1" t="s">
        <v>6853</v>
      </c>
      <c r="C2057" s="91" t="s">
        <v>9574</v>
      </c>
      <c r="D2057" s="89" t="s">
        <v>24700</v>
      </c>
    </row>
    <row r="2058" spans="1:4">
      <c r="A2058" s="90">
        <v>11681</v>
      </c>
      <c r="B2058" s="1" t="s">
        <v>6854</v>
      </c>
      <c r="C2058" s="91" t="s">
        <v>9574</v>
      </c>
      <c r="D2058" s="89" t="s">
        <v>24392</v>
      </c>
    </row>
    <row r="2059" spans="1:4">
      <c r="A2059" s="90">
        <v>2706</v>
      </c>
      <c r="B2059" s="1" t="s">
        <v>6855</v>
      </c>
      <c r="C2059" s="91" t="s">
        <v>9573</v>
      </c>
      <c r="D2059" s="89" t="s">
        <v>26454</v>
      </c>
    </row>
    <row r="2060" spans="1:4">
      <c r="A2060" s="90">
        <v>40811</v>
      </c>
      <c r="B2060" s="1" t="s">
        <v>6856</v>
      </c>
      <c r="C2060" s="91" t="s">
        <v>9582</v>
      </c>
      <c r="D2060" s="89" t="s">
        <v>26486</v>
      </c>
    </row>
    <row r="2061" spans="1:4">
      <c r="A2061" s="90">
        <v>2707</v>
      </c>
      <c r="B2061" s="1" t="s">
        <v>6857</v>
      </c>
      <c r="C2061" s="91" t="s">
        <v>9573</v>
      </c>
      <c r="D2061" s="89" t="s">
        <v>26487</v>
      </c>
    </row>
    <row r="2062" spans="1:4">
      <c r="A2062" s="90">
        <v>40813</v>
      </c>
      <c r="B2062" s="1" t="s">
        <v>6858</v>
      </c>
      <c r="C2062" s="91" t="s">
        <v>9582</v>
      </c>
      <c r="D2062" s="89" t="s">
        <v>26488</v>
      </c>
    </row>
    <row r="2063" spans="1:4">
      <c r="A2063" s="90">
        <v>2708</v>
      </c>
      <c r="B2063" s="1" t="s">
        <v>6859</v>
      </c>
      <c r="C2063" s="91" t="s">
        <v>9573</v>
      </c>
      <c r="D2063" s="89" t="s">
        <v>26489</v>
      </c>
    </row>
    <row r="2064" spans="1:4">
      <c r="A2064" s="90">
        <v>40814</v>
      </c>
      <c r="B2064" s="1" t="s">
        <v>6860</v>
      </c>
      <c r="C2064" s="91" t="s">
        <v>9582</v>
      </c>
      <c r="D2064" s="89" t="s">
        <v>26490</v>
      </c>
    </row>
    <row r="2065" spans="1:4">
      <c r="A2065" s="90">
        <v>34779</v>
      </c>
      <c r="B2065" s="1" t="s">
        <v>6861</v>
      </c>
      <c r="C2065" s="91" t="s">
        <v>9573</v>
      </c>
      <c r="D2065" s="89" t="s">
        <v>26491</v>
      </c>
    </row>
    <row r="2066" spans="1:4">
      <c r="A2066" s="90">
        <v>40936</v>
      </c>
      <c r="B2066" s="1" t="s">
        <v>6862</v>
      </c>
      <c r="C2066" s="91" t="s">
        <v>9582</v>
      </c>
      <c r="D2066" s="89" t="s">
        <v>26492</v>
      </c>
    </row>
    <row r="2067" spans="1:4">
      <c r="A2067" s="90">
        <v>34780</v>
      </c>
      <c r="B2067" s="1" t="s">
        <v>6863</v>
      </c>
      <c r="C2067" s="91" t="s">
        <v>9573</v>
      </c>
      <c r="D2067" s="89" t="s">
        <v>26493</v>
      </c>
    </row>
    <row r="2068" spans="1:4">
      <c r="A2068" s="90">
        <v>40937</v>
      </c>
      <c r="B2068" s="1" t="s">
        <v>6864</v>
      </c>
      <c r="C2068" s="91" t="s">
        <v>9582</v>
      </c>
      <c r="D2068" s="89" t="s">
        <v>26494</v>
      </c>
    </row>
    <row r="2069" spans="1:4">
      <c r="A2069" s="90">
        <v>34782</v>
      </c>
      <c r="B2069" s="1" t="s">
        <v>6865</v>
      </c>
      <c r="C2069" s="91" t="s">
        <v>9573</v>
      </c>
      <c r="D2069" s="89" t="s">
        <v>26495</v>
      </c>
    </row>
    <row r="2070" spans="1:4">
      <c r="A2070" s="90">
        <v>40938</v>
      </c>
      <c r="B2070" s="1" t="s">
        <v>6866</v>
      </c>
      <c r="C2070" s="91" t="s">
        <v>9582</v>
      </c>
      <c r="D2070" s="89" t="s">
        <v>26496</v>
      </c>
    </row>
    <row r="2071" spans="1:4">
      <c r="A2071" s="90">
        <v>34783</v>
      </c>
      <c r="B2071" s="1" t="s">
        <v>6867</v>
      </c>
      <c r="C2071" s="91" t="s">
        <v>9573</v>
      </c>
      <c r="D2071" s="89" t="s">
        <v>26497</v>
      </c>
    </row>
    <row r="2072" spans="1:4">
      <c r="A2072" s="90">
        <v>40939</v>
      </c>
      <c r="B2072" s="1" t="s">
        <v>6868</v>
      </c>
      <c r="C2072" s="91" t="s">
        <v>9582</v>
      </c>
      <c r="D2072" s="89" t="s">
        <v>26498</v>
      </c>
    </row>
    <row r="2073" spans="1:4">
      <c r="A2073" s="90">
        <v>34785</v>
      </c>
      <c r="B2073" s="1" t="s">
        <v>6869</v>
      </c>
      <c r="C2073" s="91" t="s">
        <v>9573</v>
      </c>
      <c r="D2073" s="89" t="s">
        <v>26499</v>
      </c>
    </row>
    <row r="2074" spans="1:4">
      <c r="A2074" s="90">
        <v>40940</v>
      </c>
      <c r="B2074" s="1" t="s">
        <v>6870</v>
      </c>
      <c r="C2074" s="91" t="s">
        <v>9582</v>
      </c>
      <c r="D2074" s="89" t="s">
        <v>26500</v>
      </c>
    </row>
    <row r="2075" spans="1:4">
      <c r="A2075" s="90">
        <v>38403</v>
      </c>
      <c r="B2075" s="1" t="s">
        <v>6871</v>
      </c>
      <c r="C2075" s="91" t="s">
        <v>9574</v>
      </c>
      <c r="D2075" s="89" t="s">
        <v>26501</v>
      </c>
    </row>
    <row r="2076" spans="1:4">
      <c r="A2076" s="90">
        <v>37774</v>
      </c>
      <c r="B2076" s="1" t="s">
        <v>6872</v>
      </c>
      <c r="C2076" s="91" t="s">
        <v>9574</v>
      </c>
      <c r="D2076" s="89" t="s">
        <v>26502</v>
      </c>
    </row>
    <row r="2077" spans="1:4">
      <c r="A2077" s="90">
        <v>38630</v>
      </c>
      <c r="B2077" s="1" t="s">
        <v>6873</v>
      </c>
      <c r="C2077" s="91" t="s">
        <v>9574</v>
      </c>
      <c r="D2077" s="89" t="s">
        <v>26503</v>
      </c>
    </row>
    <row r="2078" spans="1:4">
      <c r="A2078" s="90">
        <v>38629</v>
      </c>
      <c r="B2078" s="1" t="s">
        <v>6874</v>
      </c>
      <c r="C2078" s="91" t="s">
        <v>9574</v>
      </c>
      <c r="D2078" s="89" t="s">
        <v>26504</v>
      </c>
    </row>
    <row r="2079" spans="1:4">
      <c r="A2079" s="90">
        <v>38476</v>
      </c>
      <c r="B2079" s="1" t="s">
        <v>6875</v>
      </c>
      <c r="C2079" s="91" t="s">
        <v>9574</v>
      </c>
      <c r="D2079" s="89" t="s">
        <v>26505</v>
      </c>
    </row>
    <row r="2080" spans="1:4">
      <c r="A2080" s="90">
        <v>38477</v>
      </c>
      <c r="B2080" s="1" t="s">
        <v>6876</v>
      </c>
      <c r="C2080" s="91" t="s">
        <v>9574</v>
      </c>
      <c r="D2080" s="89" t="s">
        <v>26506</v>
      </c>
    </row>
    <row r="2081" spans="1:4">
      <c r="A2081" s="90">
        <v>40635</v>
      </c>
      <c r="B2081" s="1" t="s">
        <v>6877</v>
      </c>
      <c r="C2081" s="91" t="s">
        <v>9574</v>
      </c>
      <c r="D2081" s="89" t="s">
        <v>26507</v>
      </c>
    </row>
    <row r="2082" spans="1:4">
      <c r="A2082" s="90">
        <v>36483</v>
      </c>
      <c r="B2082" s="1" t="s">
        <v>6878</v>
      </c>
      <c r="C2082" s="91" t="s">
        <v>9574</v>
      </c>
      <c r="D2082" s="89" t="s">
        <v>26508</v>
      </c>
    </row>
    <row r="2083" spans="1:4">
      <c r="A2083" s="90">
        <v>14525</v>
      </c>
      <c r="B2083" s="1" t="s">
        <v>6879</v>
      </c>
      <c r="C2083" s="91" t="s">
        <v>9574</v>
      </c>
      <c r="D2083" s="89" t="s">
        <v>26509</v>
      </c>
    </row>
    <row r="2084" spans="1:4">
      <c r="A2084" s="90">
        <v>36482</v>
      </c>
      <c r="B2084" s="1" t="s">
        <v>6880</v>
      </c>
      <c r="C2084" s="91" t="s">
        <v>9574</v>
      </c>
      <c r="D2084" s="89" t="s">
        <v>26510</v>
      </c>
    </row>
    <row r="2085" spans="1:4">
      <c r="A2085" s="90">
        <v>36408</v>
      </c>
      <c r="B2085" s="1" t="s">
        <v>6881</v>
      </c>
      <c r="C2085" s="91" t="s">
        <v>9574</v>
      </c>
      <c r="D2085" s="89" t="s">
        <v>26511</v>
      </c>
    </row>
    <row r="2086" spans="1:4">
      <c r="A2086" s="90">
        <v>2723</v>
      </c>
      <c r="B2086" s="1" t="s">
        <v>6882</v>
      </c>
      <c r="C2086" s="91" t="s">
        <v>9574</v>
      </c>
      <c r="D2086" s="89" t="s">
        <v>26512</v>
      </c>
    </row>
    <row r="2087" spans="1:4">
      <c r="A2087" s="90">
        <v>36481</v>
      </c>
      <c r="B2087" s="1" t="s">
        <v>6883</v>
      </c>
      <c r="C2087" s="91" t="s">
        <v>9574</v>
      </c>
      <c r="D2087" s="89" t="s">
        <v>26513</v>
      </c>
    </row>
    <row r="2088" spans="1:4">
      <c r="A2088" s="90">
        <v>10685</v>
      </c>
      <c r="B2088" s="1" t="s">
        <v>6884</v>
      </c>
      <c r="C2088" s="91" t="s">
        <v>9574</v>
      </c>
      <c r="D2088" s="89" t="s">
        <v>26514</v>
      </c>
    </row>
    <row r="2089" spans="1:4">
      <c r="A2089" s="90">
        <v>40636</v>
      </c>
      <c r="B2089" s="1" t="s">
        <v>6885</v>
      </c>
      <c r="C2089" s="91" t="s">
        <v>9574</v>
      </c>
      <c r="D2089" s="89" t="s">
        <v>26515</v>
      </c>
    </row>
    <row r="2090" spans="1:4">
      <c r="A2090" s="90">
        <v>4111</v>
      </c>
      <c r="B2090" s="1" t="s">
        <v>6886</v>
      </c>
      <c r="C2090" s="91" t="s">
        <v>9574</v>
      </c>
      <c r="D2090" s="89" t="s">
        <v>26516</v>
      </c>
    </row>
    <row r="2091" spans="1:4">
      <c r="A2091" s="90">
        <v>26021</v>
      </c>
      <c r="B2091" s="1" t="s">
        <v>6887</v>
      </c>
      <c r="C2091" s="91" t="s">
        <v>9574</v>
      </c>
      <c r="D2091" s="89" t="s">
        <v>26517</v>
      </c>
    </row>
    <row r="2092" spans="1:4">
      <c r="A2092" s="90">
        <v>12</v>
      </c>
      <c r="B2092" s="1" t="s">
        <v>6888</v>
      </c>
      <c r="C2092" s="91" t="s">
        <v>9574</v>
      </c>
      <c r="D2092" s="89" t="s">
        <v>24396</v>
      </c>
    </row>
    <row r="2093" spans="1:4">
      <c r="A2093" s="90">
        <v>37554</v>
      </c>
      <c r="B2093" s="1" t="s">
        <v>6889</v>
      </c>
      <c r="C2093" s="91" t="s">
        <v>9574</v>
      </c>
      <c r="D2093" s="89" t="s">
        <v>25053</v>
      </c>
    </row>
    <row r="2094" spans="1:4">
      <c r="A2094" s="90">
        <v>37555</v>
      </c>
      <c r="B2094" s="1" t="s">
        <v>6890</v>
      </c>
      <c r="C2094" s="91" t="s">
        <v>9574</v>
      </c>
      <c r="D2094" s="89" t="s">
        <v>26518</v>
      </c>
    </row>
    <row r="2095" spans="1:4">
      <c r="A2095" s="90">
        <v>10902</v>
      </c>
      <c r="B2095" s="1" t="s">
        <v>6891</v>
      </c>
      <c r="C2095" s="91" t="s">
        <v>9574</v>
      </c>
      <c r="D2095" s="89" t="s">
        <v>24857</v>
      </c>
    </row>
    <row r="2096" spans="1:4">
      <c r="A2096" s="90">
        <v>20965</v>
      </c>
      <c r="B2096" s="1" t="s">
        <v>6892</v>
      </c>
      <c r="C2096" s="91" t="s">
        <v>9574</v>
      </c>
      <c r="D2096" s="89" t="s">
        <v>26519</v>
      </c>
    </row>
    <row r="2097" spans="1:4">
      <c r="A2097" s="90">
        <v>20966</v>
      </c>
      <c r="B2097" s="1" t="s">
        <v>6893</v>
      </c>
      <c r="C2097" s="91" t="s">
        <v>9574</v>
      </c>
      <c r="D2097" s="89" t="s">
        <v>24807</v>
      </c>
    </row>
    <row r="2098" spans="1:4">
      <c r="A2098" s="90">
        <v>10903</v>
      </c>
      <c r="B2098" s="1" t="s">
        <v>6894</v>
      </c>
      <c r="C2098" s="91" t="s">
        <v>9574</v>
      </c>
      <c r="D2098" s="89" t="s">
        <v>26520</v>
      </c>
    </row>
    <row r="2099" spans="1:4">
      <c r="A2099" s="90">
        <v>20967</v>
      </c>
      <c r="B2099" s="1" t="s">
        <v>6895</v>
      </c>
      <c r="C2099" s="91" t="s">
        <v>9574</v>
      </c>
      <c r="D2099" s="89" t="s">
        <v>26520</v>
      </c>
    </row>
    <row r="2100" spans="1:4">
      <c r="A2100" s="90">
        <v>20968</v>
      </c>
      <c r="B2100" s="1" t="s">
        <v>6896</v>
      </c>
      <c r="C2100" s="91" t="s">
        <v>9574</v>
      </c>
      <c r="D2100" s="89" t="s">
        <v>26521</v>
      </c>
    </row>
    <row r="2101" spans="1:4">
      <c r="A2101" s="90">
        <v>11359</v>
      </c>
      <c r="B2101" s="1" t="s">
        <v>6897</v>
      </c>
      <c r="C2101" s="91" t="s">
        <v>9574</v>
      </c>
      <c r="D2101" s="89" t="s">
        <v>26522</v>
      </c>
    </row>
    <row r="2102" spans="1:4">
      <c r="A2102" s="90">
        <v>39017</v>
      </c>
      <c r="B2102" s="1" t="s">
        <v>77</v>
      </c>
      <c r="C2102" s="91" t="s">
        <v>9574</v>
      </c>
      <c r="D2102" s="89" t="s">
        <v>24201</v>
      </c>
    </row>
    <row r="2103" spans="1:4">
      <c r="A2103" s="90">
        <v>39315</v>
      </c>
      <c r="B2103" s="1" t="s">
        <v>76</v>
      </c>
      <c r="C2103" s="91" t="s">
        <v>9574</v>
      </c>
      <c r="D2103" s="89" t="s">
        <v>23985</v>
      </c>
    </row>
    <row r="2104" spans="1:4">
      <c r="A2104" s="90">
        <v>39016</v>
      </c>
      <c r="B2104" s="1" t="s">
        <v>6898</v>
      </c>
      <c r="C2104" s="91" t="s">
        <v>9574</v>
      </c>
      <c r="D2104" s="89" t="s">
        <v>23985</v>
      </c>
    </row>
    <row r="2105" spans="1:4">
      <c r="A2105" s="90">
        <v>40432</v>
      </c>
      <c r="B2105" s="1" t="s">
        <v>6899</v>
      </c>
      <c r="C2105" s="91" t="s">
        <v>9574</v>
      </c>
      <c r="D2105" s="89" t="s">
        <v>24564</v>
      </c>
    </row>
    <row r="2106" spans="1:4">
      <c r="A2106" s="90">
        <v>39481</v>
      </c>
      <c r="B2106" s="1" t="s">
        <v>6900</v>
      </c>
      <c r="C2106" s="91" t="s">
        <v>9574</v>
      </c>
      <c r="D2106" s="89" t="s">
        <v>25092</v>
      </c>
    </row>
    <row r="2107" spans="1:4">
      <c r="A2107" s="90">
        <v>40433</v>
      </c>
      <c r="B2107" s="1" t="s">
        <v>6901</v>
      </c>
      <c r="C2107" s="91" t="s">
        <v>9574</v>
      </c>
      <c r="D2107" s="89" t="s">
        <v>24925</v>
      </c>
    </row>
    <row r="2108" spans="1:4">
      <c r="A2108" s="90">
        <v>20219</v>
      </c>
      <c r="B2108" s="1" t="s">
        <v>6902</v>
      </c>
      <c r="C2108" s="91" t="s">
        <v>9574</v>
      </c>
      <c r="D2108" s="89" t="s">
        <v>26523</v>
      </c>
    </row>
    <row r="2109" spans="1:4">
      <c r="A2109" s="90">
        <v>36484</v>
      </c>
      <c r="B2109" s="1" t="s">
        <v>6903</v>
      </c>
      <c r="C2109" s="91" t="s">
        <v>9574</v>
      </c>
      <c r="D2109" s="89" t="s">
        <v>26524</v>
      </c>
    </row>
    <row r="2110" spans="1:4">
      <c r="A2110" s="90">
        <v>38367</v>
      </c>
      <c r="B2110" s="1" t="s">
        <v>6904</v>
      </c>
      <c r="C2110" s="91" t="s">
        <v>9574</v>
      </c>
      <c r="D2110" s="89" t="s">
        <v>24509</v>
      </c>
    </row>
    <row r="2111" spans="1:4">
      <c r="A2111" s="90">
        <v>38368</v>
      </c>
      <c r="B2111" s="1" t="s">
        <v>6905</v>
      </c>
      <c r="C2111" s="91" t="s">
        <v>9574</v>
      </c>
      <c r="D2111" s="89" t="s">
        <v>26040</v>
      </c>
    </row>
    <row r="2112" spans="1:4">
      <c r="A2112" s="90">
        <v>38091</v>
      </c>
      <c r="B2112" s="1" t="s">
        <v>6906</v>
      </c>
      <c r="C2112" s="91" t="s">
        <v>9574</v>
      </c>
      <c r="D2112" s="89" t="s">
        <v>26525</v>
      </c>
    </row>
    <row r="2113" spans="1:4">
      <c r="A2113" s="90">
        <v>38095</v>
      </c>
      <c r="B2113" s="1" t="s">
        <v>6907</v>
      </c>
      <c r="C2113" s="91" t="s">
        <v>9574</v>
      </c>
      <c r="D2113" s="89" t="s">
        <v>24196</v>
      </c>
    </row>
    <row r="2114" spans="1:4">
      <c r="A2114" s="90">
        <v>38092</v>
      </c>
      <c r="B2114" s="1" t="s">
        <v>6908</v>
      </c>
      <c r="C2114" s="91" t="s">
        <v>9574</v>
      </c>
      <c r="D2114" s="89" t="s">
        <v>25075</v>
      </c>
    </row>
    <row r="2115" spans="1:4">
      <c r="A2115" s="90">
        <v>38093</v>
      </c>
      <c r="B2115" s="1" t="s">
        <v>6909</v>
      </c>
      <c r="C2115" s="91" t="s">
        <v>9574</v>
      </c>
      <c r="D2115" s="89" t="s">
        <v>26263</v>
      </c>
    </row>
    <row r="2116" spans="1:4">
      <c r="A2116" s="90">
        <v>38096</v>
      </c>
      <c r="B2116" s="1" t="s">
        <v>6910</v>
      </c>
      <c r="C2116" s="91" t="s">
        <v>9574</v>
      </c>
      <c r="D2116" s="89" t="s">
        <v>24151</v>
      </c>
    </row>
    <row r="2117" spans="1:4">
      <c r="A2117" s="90">
        <v>38094</v>
      </c>
      <c r="B2117" s="1" t="s">
        <v>6911</v>
      </c>
      <c r="C2117" s="91" t="s">
        <v>9574</v>
      </c>
      <c r="D2117" s="89" t="s">
        <v>23904</v>
      </c>
    </row>
    <row r="2118" spans="1:4">
      <c r="A2118" s="90">
        <v>38097</v>
      </c>
      <c r="B2118" s="1" t="s">
        <v>6912</v>
      </c>
      <c r="C2118" s="91" t="s">
        <v>9574</v>
      </c>
      <c r="D2118" s="89" t="s">
        <v>24230</v>
      </c>
    </row>
    <row r="2119" spans="1:4">
      <c r="A2119" s="90">
        <v>38098</v>
      </c>
      <c r="B2119" s="1" t="s">
        <v>6913</v>
      </c>
      <c r="C2119" s="91" t="s">
        <v>9574</v>
      </c>
      <c r="D2119" s="89" t="s">
        <v>24230</v>
      </c>
    </row>
    <row r="2120" spans="1:4">
      <c r="A2120" s="90">
        <v>11186</v>
      </c>
      <c r="B2120" s="1" t="s">
        <v>6914</v>
      </c>
      <c r="C2120" s="91" t="s">
        <v>9576</v>
      </c>
      <c r="D2120" s="89" t="s">
        <v>26526</v>
      </c>
    </row>
    <row r="2121" spans="1:4">
      <c r="A2121" s="90">
        <v>11558</v>
      </c>
      <c r="B2121" s="1" t="s">
        <v>6915</v>
      </c>
      <c r="C2121" s="91" t="s">
        <v>9583</v>
      </c>
      <c r="D2121" s="89" t="s">
        <v>26527</v>
      </c>
    </row>
    <row r="2122" spans="1:4">
      <c r="A2122" s="90">
        <v>11557</v>
      </c>
      <c r="B2122" s="1" t="s">
        <v>6916</v>
      </c>
      <c r="C2122" s="91" t="s">
        <v>9583</v>
      </c>
      <c r="D2122" s="89" t="s">
        <v>26528</v>
      </c>
    </row>
    <row r="2123" spans="1:4">
      <c r="A2123" s="90">
        <v>2759</v>
      </c>
      <c r="B2123" s="1" t="s">
        <v>6917</v>
      </c>
      <c r="C2123" s="91" t="s">
        <v>9574</v>
      </c>
      <c r="D2123" s="89" t="s">
        <v>25456</v>
      </c>
    </row>
    <row r="2124" spans="1:4">
      <c r="A2124" s="90">
        <v>38124</v>
      </c>
      <c r="B2124" s="1" t="s">
        <v>6918</v>
      </c>
      <c r="C2124" s="91" t="s">
        <v>9574</v>
      </c>
      <c r="D2124" s="89" t="s">
        <v>26529</v>
      </c>
    </row>
    <row r="2125" spans="1:4">
      <c r="A2125" s="90">
        <v>38380</v>
      </c>
      <c r="B2125" s="1" t="s">
        <v>6919</v>
      </c>
      <c r="C2125" s="91" t="s">
        <v>9574</v>
      </c>
      <c r="D2125" s="89" t="s">
        <v>26530</v>
      </c>
    </row>
    <row r="2126" spans="1:4">
      <c r="A2126" s="90">
        <v>20059</v>
      </c>
      <c r="B2126" s="1" t="s">
        <v>6920</v>
      </c>
      <c r="C2126" s="91" t="s">
        <v>9574</v>
      </c>
      <c r="D2126" s="89" t="s">
        <v>24224</v>
      </c>
    </row>
    <row r="2127" spans="1:4">
      <c r="A2127" s="90">
        <v>42429</v>
      </c>
      <c r="B2127" s="1" t="s">
        <v>25200</v>
      </c>
      <c r="C2127" s="91" t="s">
        <v>9574</v>
      </c>
      <c r="D2127" s="89" t="s">
        <v>26531</v>
      </c>
    </row>
    <row r="2128" spans="1:4">
      <c r="A2128" s="90">
        <v>38538</v>
      </c>
      <c r="B2128" s="1" t="s">
        <v>6921</v>
      </c>
      <c r="C2128" s="91" t="s">
        <v>9577</v>
      </c>
      <c r="D2128" s="89" t="s">
        <v>26532</v>
      </c>
    </row>
    <row r="2129" spans="1:4">
      <c r="A2129" s="90">
        <v>38539</v>
      </c>
      <c r="B2129" s="1" t="s">
        <v>6922</v>
      </c>
      <c r="C2129" s="91" t="s">
        <v>9577</v>
      </c>
      <c r="D2129" s="89" t="s">
        <v>24948</v>
      </c>
    </row>
    <row r="2130" spans="1:4">
      <c r="A2130" s="90">
        <v>38540</v>
      </c>
      <c r="B2130" s="1" t="s">
        <v>6923</v>
      </c>
      <c r="C2130" s="91" t="s">
        <v>9577</v>
      </c>
      <c r="D2130" s="89" t="s">
        <v>26533</v>
      </c>
    </row>
    <row r="2131" spans="1:4">
      <c r="A2131" s="90">
        <v>38384</v>
      </c>
      <c r="B2131" s="1" t="s">
        <v>6924</v>
      </c>
      <c r="C2131" s="91" t="s">
        <v>9574</v>
      </c>
      <c r="D2131" s="89" t="s">
        <v>24317</v>
      </c>
    </row>
    <row r="2132" spans="1:4">
      <c r="A2132" s="90">
        <v>13</v>
      </c>
      <c r="B2132" s="1" t="s">
        <v>163</v>
      </c>
      <c r="C2132" s="91" t="s">
        <v>9578</v>
      </c>
      <c r="D2132" s="89" t="s">
        <v>24462</v>
      </c>
    </row>
    <row r="2133" spans="1:4">
      <c r="A2133" s="90">
        <v>2762</v>
      </c>
      <c r="B2133" s="1" t="s">
        <v>6925</v>
      </c>
      <c r="C2133" s="91" t="s">
        <v>9577</v>
      </c>
      <c r="D2133" s="89" t="s">
        <v>24360</v>
      </c>
    </row>
    <row r="2134" spans="1:4">
      <c r="A2134" s="90">
        <v>21142</v>
      </c>
      <c r="B2134" s="1" t="s">
        <v>6926</v>
      </c>
      <c r="C2134" s="91" t="s">
        <v>9574</v>
      </c>
      <c r="D2134" s="89" t="s">
        <v>24904</v>
      </c>
    </row>
    <row r="2135" spans="1:4">
      <c r="A2135" s="90">
        <v>12865</v>
      </c>
      <c r="B2135" s="1" t="s">
        <v>6927</v>
      </c>
      <c r="C2135" s="91" t="s">
        <v>9573</v>
      </c>
      <c r="D2135" s="89" t="s">
        <v>24335</v>
      </c>
    </row>
    <row r="2136" spans="1:4">
      <c r="A2136" s="90">
        <v>41074</v>
      </c>
      <c r="B2136" s="1" t="s">
        <v>6928</v>
      </c>
      <c r="C2136" s="91" t="s">
        <v>9582</v>
      </c>
      <c r="D2136" s="89" t="s">
        <v>26534</v>
      </c>
    </row>
    <row r="2137" spans="1:4">
      <c r="A2137" s="90">
        <v>4223</v>
      </c>
      <c r="B2137" s="1" t="s">
        <v>6929</v>
      </c>
      <c r="C2137" s="91" t="s">
        <v>9579</v>
      </c>
      <c r="D2137" s="89" t="s">
        <v>26535</v>
      </c>
    </row>
    <row r="2138" spans="1:4">
      <c r="A2138" s="90">
        <v>37372</v>
      </c>
      <c r="B2138" s="1" t="s">
        <v>25201</v>
      </c>
      <c r="C2138" s="91" t="s">
        <v>9573</v>
      </c>
      <c r="D2138" s="89" t="s">
        <v>25088</v>
      </c>
    </row>
    <row r="2139" spans="1:4">
      <c r="A2139" s="90">
        <v>40863</v>
      </c>
      <c r="B2139" s="1" t="s">
        <v>25202</v>
      </c>
      <c r="C2139" s="91" t="s">
        <v>9582</v>
      </c>
      <c r="D2139" s="89" t="s">
        <v>25831</v>
      </c>
    </row>
    <row r="2140" spans="1:4">
      <c r="A2140" s="90">
        <v>38475</v>
      </c>
      <c r="B2140" s="1" t="s">
        <v>6930</v>
      </c>
      <c r="C2140" s="91" t="s">
        <v>9574</v>
      </c>
      <c r="D2140" s="89" t="s">
        <v>24543</v>
      </c>
    </row>
    <row r="2141" spans="1:4">
      <c r="A2141" s="90">
        <v>38474</v>
      </c>
      <c r="B2141" s="1" t="s">
        <v>6931</v>
      </c>
      <c r="C2141" s="91" t="s">
        <v>9574</v>
      </c>
      <c r="D2141" s="89" t="s">
        <v>24626</v>
      </c>
    </row>
    <row r="2142" spans="1:4">
      <c r="A2142" s="90">
        <v>10886</v>
      </c>
      <c r="B2142" s="1" t="s">
        <v>190</v>
      </c>
      <c r="C2142" s="91" t="s">
        <v>9574</v>
      </c>
      <c r="D2142" s="89" t="s">
        <v>26536</v>
      </c>
    </row>
    <row r="2143" spans="1:4">
      <c r="A2143" s="90">
        <v>10888</v>
      </c>
      <c r="B2143" s="1" t="s">
        <v>6932</v>
      </c>
      <c r="C2143" s="91" t="s">
        <v>9574</v>
      </c>
      <c r="D2143" s="89" t="s">
        <v>26537</v>
      </c>
    </row>
    <row r="2144" spans="1:4">
      <c r="A2144" s="90">
        <v>10889</v>
      </c>
      <c r="B2144" s="1" t="s">
        <v>6933</v>
      </c>
      <c r="C2144" s="91" t="s">
        <v>9574</v>
      </c>
      <c r="D2144" s="89" t="s">
        <v>26538</v>
      </c>
    </row>
    <row r="2145" spans="1:4">
      <c r="A2145" s="90">
        <v>10890</v>
      </c>
      <c r="B2145" s="1" t="s">
        <v>6934</v>
      </c>
      <c r="C2145" s="91" t="s">
        <v>9574</v>
      </c>
      <c r="D2145" s="89" t="s">
        <v>26539</v>
      </c>
    </row>
    <row r="2146" spans="1:4">
      <c r="A2146" s="90">
        <v>10891</v>
      </c>
      <c r="B2146" s="1" t="s">
        <v>194</v>
      </c>
      <c r="C2146" s="91" t="s">
        <v>9574</v>
      </c>
      <c r="D2146" s="89" t="s">
        <v>26540</v>
      </c>
    </row>
    <row r="2147" spans="1:4">
      <c r="A2147" s="90">
        <v>10892</v>
      </c>
      <c r="B2147" s="1" t="s">
        <v>6935</v>
      </c>
      <c r="C2147" s="91" t="s">
        <v>9574</v>
      </c>
      <c r="D2147" s="89" t="s">
        <v>26541</v>
      </c>
    </row>
    <row r="2148" spans="1:4">
      <c r="A2148" s="90">
        <v>20977</v>
      </c>
      <c r="B2148" s="1" t="s">
        <v>6936</v>
      </c>
      <c r="C2148" s="91" t="s">
        <v>9574</v>
      </c>
      <c r="D2148" s="89" t="s">
        <v>26542</v>
      </c>
    </row>
    <row r="2149" spans="1:4">
      <c r="A2149" s="90">
        <v>3073</v>
      </c>
      <c r="B2149" s="1" t="s">
        <v>6937</v>
      </c>
      <c r="C2149" s="91" t="s">
        <v>9574</v>
      </c>
      <c r="D2149" s="89" t="s">
        <v>26543</v>
      </c>
    </row>
    <row r="2150" spans="1:4">
      <c r="A2150" s="90">
        <v>3068</v>
      </c>
      <c r="B2150" s="1" t="s">
        <v>6938</v>
      </c>
      <c r="C2150" s="91" t="s">
        <v>9574</v>
      </c>
      <c r="D2150" s="89" t="s">
        <v>25055</v>
      </c>
    </row>
    <row r="2151" spans="1:4">
      <c r="A2151" s="90">
        <v>3074</v>
      </c>
      <c r="B2151" s="1" t="s">
        <v>6939</v>
      </c>
      <c r="C2151" s="91" t="s">
        <v>9574</v>
      </c>
      <c r="D2151" s="89" t="s">
        <v>26544</v>
      </c>
    </row>
    <row r="2152" spans="1:4">
      <c r="A2152" s="90">
        <v>3076</v>
      </c>
      <c r="B2152" s="1" t="s">
        <v>6940</v>
      </c>
      <c r="C2152" s="91" t="s">
        <v>9574</v>
      </c>
      <c r="D2152" s="89" t="s">
        <v>26545</v>
      </c>
    </row>
    <row r="2153" spans="1:4">
      <c r="A2153" s="90">
        <v>3072</v>
      </c>
      <c r="B2153" s="1" t="s">
        <v>6941</v>
      </c>
      <c r="C2153" s="91" t="s">
        <v>9574</v>
      </c>
      <c r="D2153" s="89" t="s">
        <v>26546</v>
      </c>
    </row>
    <row r="2154" spans="1:4">
      <c r="A2154" s="90">
        <v>3075</v>
      </c>
      <c r="B2154" s="1" t="s">
        <v>6942</v>
      </c>
      <c r="C2154" s="91" t="s">
        <v>9574</v>
      </c>
      <c r="D2154" s="89" t="s">
        <v>24736</v>
      </c>
    </row>
    <row r="2155" spans="1:4">
      <c r="A2155" s="90">
        <v>10780</v>
      </c>
      <c r="B2155" s="1" t="s">
        <v>6943</v>
      </c>
      <c r="C2155" s="91" t="s">
        <v>9574</v>
      </c>
      <c r="D2155" s="89" t="s">
        <v>24629</v>
      </c>
    </row>
    <row r="2156" spans="1:4">
      <c r="A2156" s="90">
        <v>10781</v>
      </c>
      <c r="B2156" s="1" t="s">
        <v>6944</v>
      </c>
      <c r="C2156" s="91" t="s">
        <v>9574</v>
      </c>
      <c r="D2156" s="89" t="s">
        <v>24525</v>
      </c>
    </row>
    <row r="2157" spans="1:4">
      <c r="A2157" s="90">
        <v>20106</v>
      </c>
      <c r="B2157" s="1" t="s">
        <v>6945</v>
      </c>
      <c r="C2157" s="91" t="s">
        <v>9574</v>
      </c>
      <c r="D2157" s="89" t="s">
        <v>24123</v>
      </c>
    </row>
    <row r="2158" spans="1:4">
      <c r="A2158" s="90">
        <v>20107</v>
      </c>
      <c r="B2158" s="1" t="s">
        <v>6946</v>
      </c>
      <c r="C2158" s="91" t="s">
        <v>9574</v>
      </c>
      <c r="D2158" s="89" t="s">
        <v>23883</v>
      </c>
    </row>
    <row r="2159" spans="1:4">
      <c r="A2159" s="90">
        <v>20108</v>
      </c>
      <c r="B2159" s="1" t="s">
        <v>6947</v>
      </c>
      <c r="C2159" s="91" t="s">
        <v>9574</v>
      </c>
      <c r="D2159" s="89" t="s">
        <v>25770</v>
      </c>
    </row>
    <row r="2160" spans="1:4">
      <c r="A2160" s="90">
        <v>20109</v>
      </c>
      <c r="B2160" s="1" t="s">
        <v>6948</v>
      </c>
      <c r="C2160" s="91" t="s">
        <v>9574</v>
      </c>
      <c r="D2160" s="89" t="s">
        <v>24629</v>
      </c>
    </row>
    <row r="2161" spans="1:4">
      <c r="A2161" s="90">
        <v>34795</v>
      </c>
      <c r="B2161" s="1" t="s">
        <v>6949</v>
      </c>
      <c r="C2161" s="91" t="s">
        <v>9576</v>
      </c>
      <c r="D2161" s="89" t="s">
        <v>26547</v>
      </c>
    </row>
    <row r="2162" spans="1:4">
      <c r="A2162" s="90">
        <v>34796</v>
      </c>
      <c r="B2162" s="1" t="s">
        <v>6950</v>
      </c>
      <c r="C2162" s="91" t="s">
        <v>9577</v>
      </c>
      <c r="D2162" s="89" t="s">
        <v>26548</v>
      </c>
    </row>
    <row r="2163" spans="1:4">
      <c r="A2163" s="90">
        <v>11474</v>
      </c>
      <c r="B2163" s="1" t="s">
        <v>6951</v>
      </c>
      <c r="C2163" s="91" t="s">
        <v>9574</v>
      </c>
      <c r="D2163" s="89" t="s">
        <v>24577</v>
      </c>
    </row>
    <row r="2164" spans="1:4">
      <c r="A2164" s="90">
        <v>11470</v>
      </c>
      <c r="B2164" s="1" t="s">
        <v>6952</v>
      </c>
      <c r="C2164" s="91" t="s">
        <v>9574</v>
      </c>
      <c r="D2164" s="89" t="s">
        <v>23971</v>
      </c>
    </row>
    <row r="2165" spans="1:4">
      <c r="A2165" s="90">
        <v>11480</v>
      </c>
      <c r="B2165" s="1" t="s">
        <v>6953</v>
      </c>
      <c r="C2165" s="91" t="s">
        <v>9589</v>
      </c>
      <c r="D2165" s="89" t="s">
        <v>26549</v>
      </c>
    </row>
    <row r="2166" spans="1:4">
      <c r="A2166" s="90">
        <v>38154</v>
      </c>
      <c r="B2166" s="1" t="s">
        <v>6954</v>
      </c>
      <c r="C2166" s="91" t="s">
        <v>9589</v>
      </c>
      <c r="D2166" s="89" t="s">
        <v>23916</v>
      </c>
    </row>
    <row r="2167" spans="1:4">
      <c r="A2167" s="90">
        <v>11482</v>
      </c>
      <c r="B2167" s="1" t="s">
        <v>6955</v>
      </c>
      <c r="C2167" s="91" t="s">
        <v>9589</v>
      </c>
      <c r="D2167" s="89" t="s">
        <v>26550</v>
      </c>
    </row>
    <row r="2168" spans="1:4">
      <c r="A2168" s="90">
        <v>3084</v>
      </c>
      <c r="B2168" s="1" t="s">
        <v>6956</v>
      </c>
      <c r="C2168" s="91" t="s">
        <v>9589</v>
      </c>
      <c r="D2168" s="89" t="s">
        <v>26551</v>
      </c>
    </row>
    <row r="2169" spans="1:4">
      <c r="A2169" s="90">
        <v>3103</v>
      </c>
      <c r="B2169" s="1" t="s">
        <v>6957</v>
      </c>
      <c r="C2169" s="91" t="s">
        <v>9574</v>
      </c>
      <c r="D2169" s="89" t="s">
        <v>26552</v>
      </c>
    </row>
    <row r="2170" spans="1:4">
      <c r="A2170" s="90">
        <v>11481</v>
      </c>
      <c r="B2170" s="1" t="s">
        <v>6958</v>
      </c>
      <c r="C2170" s="91" t="s">
        <v>9574</v>
      </c>
      <c r="D2170" s="89" t="s">
        <v>24514</v>
      </c>
    </row>
    <row r="2171" spans="1:4">
      <c r="A2171" s="90">
        <v>3097</v>
      </c>
      <c r="B2171" s="1" t="s">
        <v>6959</v>
      </c>
      <c r="C2171" s="91" t="s">
        <v>9589</v>
      </c>
      <c r="D2171" s="89" t="s">
        <v>26553</v>
      </c>
    </row>
    <row r="2172" spans="1:4">
      <c r="A2172" s="90">
        <v>38153</v>
      </c>
      <c r="B2172" s="1" t="s">
        <v>6960</v>
      </c>
      <c r="C2172" s="91" t="s">
        <v>9589</v>
      </c>
      <c r="D2172" s="89" t="s">
        <v>26554</v>
      </c>
    </row>
    <row r="2173" spans="1:4">
      <c r="A2173" s="90">
        <v>3099</v>
      </c>
      <c r="B2173" s="1" t="s">
        <v>6961</v>
      </c>
      <c r="C2173" s="91" t="s">
        <v>9589</v>
      </c>
      <c r="D2173" s="89" t="s">
        <v>26555</v>
      </c>
    </row>
    <row r="2174" spans="1:4">
      <c r="A2174" s="90">
        <v>3080</v>
      </c>
      <c r="B2174" s="1" t="s">
        <v>6962</v>
      </c>
      <c r="C2174" s="91" t="s">
        <v>9589</v>
      </c>
      <c r="D2174" s="89" t="s">
        <v>26556</v>
      </c>
    </row>
    <row r="2175" spans="1:4">
      <c r="A2175" s="90">
        <v>3081</v>
      </c>
      <c r="B2175" s="1" t="s">
        <v>6963</v>
      </c>
      <c r="C2175" s="91" t="s">
        <v>9589</v>
      </c>
      <c r="D2175" s="89" t="s">
        <v>26557</v>
      </c>
    </row>
    <row r="2176" spans="1:4">
      <c r="A2176" s="90">
        <v>38151</v>
      </c>
      <c r="B2176" s="1" t="s">
        <v>6964</v>
      </c>
      <c r="C2176" s="91" t="s">
        <v>9589</v>
      </c>
      <c r="D2176" s="89" t="s">
        <v>24749</v>
      </c>
    </row>
    <row r="2177" spans="1:4">
      <c r="A2177" s="90">
        <v>11479</v>
      </c>
      <c r="B2177" s="1" t="s">
        <v>6965</v>
      </c>
      <c r="C2177" s="91" t="s">
        <v>9574</v>
      </c>
      <c r="D2177" s="89" t="s">
        <v>26558</v>
      </c>
    </row>
    <row r="2178" spans="1:4">
      <c r="A2178" s="90">
        <v>38152</v>
      </c>
      <c r="B2178" s="1" t="s">
        <v>6966</v>
      </c>
      <c r="C2178" s="91" t="s">
        <v>9589</v>
      </c>
      <c r="D2178" s="89" t="s">
        <v>26559</v>
      </c>
    </row>
    <row r="2179" spans="1:4">
      <c r="A2179" s="90">
        <v>11478</v>
      </c>
      <c r="B2179" s="1" t="s">
        <v>6967</v>
      </c>
      <c r="C2179" s="91" t="s">
        <v>9574</v>
      </c>
      <c r="D2179" s="89" t="s">
        <v>26560</v>
      </c>
    </row>
    <row r="2180" spans="1:4">
      <c r="A2180" s="90">
        <v>3090</v>
      </c>
      <c r="B2180" s="1" t="s">
        <v>6968</v>
      </c>
      <c r="C2180" s="91" t="s">
        <v>9589</v>
      </c>
      <c r="D2180" s="89" t="s">
        <v>26561</v>
      </c>
    </row>
    <row r="2181" spans="1:4">
      <c r="A2181" s="90">
        <v>3093</v>
      </c>
      <c r="B2181" s="1" t="s">
        <v>6969</v>
      </c>
      <c r="C2181" s="91" t="s">
        <v>9589</v>
      </c>
      <c r="D2181" s="89" t="s">
        <v>26562</v>
      </c>
    </row>
    <row r="2182" spans="1:4">
      <c r="A2182" s="90">
        <v>11476</v>
      </c>
      <c r="B2182" s="1" t="s">
        <v>6970</v>
      </c>
      <c r="C2182" s="91" t="s">
        <v>9574</v>
      </c>
      <c r="D2182" s="89" t="s">
        <v>24831</v>
      </c>
    </row>
    <row r="2183" spans="1:4">
      <c r="A2183" s="90">
        <v>3082</v>
      </c>
      <c r="B2183" s="1" t="s">
        <v>6971</v>
      </c>
      <c r="C2183" s="91" t="s">
        <v>9589</v>
      </c>
      <c r="D2183" s="89" t="s">
        <v>26563</v>
      </c>
    </row>
    <row r="2184" spans="1:4">
      <c r="A2184" s="90">
        <v>11484</v>
      </c>
      <c r="B2184" s="1" t="s">
        <v>6972</v>
      </c>
      <c r="C2184" s="91" t="s">
        <v>9574</v>
      </c>
      <c r="D2184" s="89" t="s">
        <v>26564</v>
      </c>
    </row>
    <row r="2185" spans="1:4">
      <c r="A2185" s="90">
        <v>38155</v>
      </c>
      <c r="B2185" s="1" t="s">
        <v>6973</v>
      </c>
      <c r="C2185" s="91" t="s">
        <v>9574</v>
      </c>
      <c r="D2185" s="89" t="s">
        <v>26565</v>
      </c>
    </row>
    <row r="2186" spans="1:4">
      <c r="A2186" s="90">
        <v>11468</v>
      </c>
      <c r="B2186" s="1" t="s">
        <v>6974</v>
      </c>
      <c r="C2186" s="91" t="s">
        <v>9574</v>
      </c>
      <c r="D2186" s="89" t="s">
        <v>24076</v>
      </c>
    </row>
    <row r="2187" spans="1:4">
      <c r="A2187" s="90">
        <v>11469</v>
      </c>
      <c r="B2187" s="1" t="s">
        <v>6975</v>
      </c>
      <c r="C2187" s="91" t="s">
        <v>9574</v>
      </c>
      <c r="D2187" s="89" t="s">
        <v>24805</v>
      </c>
    </row>
    <row r="2188" spans="1:4">
      <c r="A2188" s="90">
        <v>11477</v>
      </c>
      <c r="B2188" s="1" t="s">
        <v>6976</v>
      </c>
      <c r="C2188" s="91" t="s">
        <v>9589</v>
      </c>
      <c r="D2188" s="89" t="s">
        <v>24951</v>
      </c>
    </row>
    <row r="2189" spans="1:4">
      <c r="A2189" s="90">
        <v>40311</v>
      </c>
      <c r="B2189" s="1" t="s">
        <v>6977</v>
      </c>
      <c r="C2189" s="91" t="s">
        <v>9589</v>
      </c>
      <c r="D2189" s="89" t="s">
        <v>24588</v>
      </c>
    </row>
    <row r="2190" spans="1:4">
      <c r="A2190" s="90">
        <v>38165</v>
      </c>
      <c r="B2190" s="1" t="s">
        <v>6978</v>
      </c>
      <c r="C2190" s="91" t="s">
        <v>9589</v>
      </c>
      <c r="D2190" s="89" t="s">
        <v>26566</v>
      </c>
    </row>
    <row r="2191" spans="1:4">
      <c r="A2191" s="90">
        <v>3096</v>
      </c>
      <c r="B2191" s="1" t="s">
        <v>6979</v>
      </c>
      <c r="C2191" s="91" t="s">
        <v>9589</v>
      </c>
      <c r="D2191" s="89" t="s">
        <v>26567</v>
      </c>
    </row>
    <row r="2192" spans="1:4">
      <c r="A2192" s="90">
        <v>11456</v>
      </c>
      <c r="B2192" s="1" t="s">
        <v>6980</v>
      </c>
      <c r="C2192" s="91" t="s">
        <v>9574</v>
      </c>
      <c r="D2192" s="89" t="s">
        <v>26568</v>
      </c>
    </row>
    <row r="2193" spans="1:4">
      <c r="A2193" s="90">
        <v>3119</v>
      </c>
      <c r="B2193" s="1" t="s">
        <v>6981</v>
      </c>
      <c r="C2193" s="91" t="s">
        <v>9574</v>
      </c>
      <c r="D2193" s="89" t="s">
        <v>24069</v>
      </c>
    </row>
    <row r="2194" spans="1:4">
      <c r="A2194" s="90">
        <v>3122</v>
      </c>
      <c r="B2194" s="1" t="s">
        <v>6982</v>
      </c>
      <c r="C2194" s="91" t="s">
        <v>9574</v>
      </c>
      <c r="D2194" s="89" t="s">
        <v>24051</v>
      </c>
    </row>
    <row r="2195" spans="1:4">
      <c r="A2195" s="90">
        <v>3121</v>
      </c>
      <c r="B2195" s="1" t="s">
        <v>6983</v>
      </c>
      <c r="C2195" s="91" t="s">
        <v>9574</v>
      </c>
      <c r="D2195" s="89" t="s">
        <v>24190</v>
      </c>
    </row>
    <row r="2196" spans="1:4">
      <c r="A2196" s="90">
        <v>3120</v>
      </c>
      <c r="B2196" s="1" t="s">
        <v>6984</v>
      </c>
      <c r="C2196" s="91" t="s">
        <v>9574</v>
      </c>
      <c r="D2196" s="89" t="s">
        <v>26569</v>
      </c>
    </row>
    <row r="2197" spans="1:4">
      <c r="A2197" s="90">
        <v>11455</v>
      </c>
      <c r="B2197" s="1" t="s">
        <v>6985</v>
      </c>
      <c r="C2197" s="91" t="s">
        <v>9574</v>
      </c>
      <c r="D2197" s="89" t="s">
        <v>24627</v>
      </c>
    </row>
    <row r="2198" spans="1:4">
      <c r="A2198" s="90">
        <v>3111</v>
      </c>
      <c r="B2198" s="1" t="s">
        <v>6986</v>
      </c>
      <c r="C2198" s="91" t="s">
        <v>9574</v>
      </c>
      <c r="D2198" s="89" t="s">
        <v>25114</v>
      </c>
    </row>
    <row r="2199" spans="1:4">
      <c r="A2199" s="90">
        <v>3108</v>
      </c>
      <c r="B2199" s="1" t="s">
        <v>6987</v>
      </c>
      <c r="C2199" s="91" t="s">
        <v>9574</v>
      </c>
      <c r="D2199" s="89" t="s">
        <v>26570</v>
      </c>
    </row>
    <row r="2200" spans="1:4">
      <c r="A2200" s="90">
        <v>3105</v>
      </c>
      <c r="B2200" s="1" t="s">
        <v>6988</v>
      </c>
      <c r="C2200" s="91" t="s">
        <v>9574</v>
      </c>
      <c r="D2200" s="89" t="s">
        <v>25009</v>
      </c>
    </row>
    <row r="2201" spans="1:4">
      <c r="A2201" s="90">
        <v>38178</v>
      </c>
      <c r="B2201" s="1" t="s">
        <v>6989</v>
      </c>
      <c r="C2201" s="91" t="s">
        <v>9574</v>
      </c>
      <c r="D2201" s="89" t="s">
        <v>26571</v>
      </c>
    </row>
    <row r="2202" spans="1:4">
      <c r="A2202" s="90">
        <v>11458</v>
      </c>
      <c r="B2202" s="1" t="s">
        <v>6990</v>
      </c>
      <c r="C2202" s="91" t="s">
        <v>9574</v>
      </c>
      <c r="D2202" s="89" t="s">
        <v>24592</v>
      </c>
    </row>
    <row r="2203" spans="1:4">
      <c r="A2203" s="90">
        <v>42481</v>
      </c>
      <c r="B2203" s="1" t="s">
        <v>25203</v>
      </c>
      <c r="C2203" s="91" t="s">
        <v>9576</v>
      </c>
      <c r="D2203" s="89" t="s">
        <v>25034</v>
      </c>
    </row>
    <row r="2204" spans="1:4">
      <c r="A2204" s="90">
        <v>11461</v>
      </c>
      <c r="B2204" s="1" t="s">
        <v>6991</v>
      </c>
      <c r="C2204" s="91" t="s">
        <v>9574</v>
      </c>
      <c r="D2204" s="89" t="s">
        <v>26292</v>
      </c>
    </row>
    <row r="2205" spans="1:4">
      <c r="A2205" s="90">
        <v>3106</v>
      </c>
      <c r="B2205" s="1" t="s">
        <v>6992</v>
      </c>
      <c r="C2205" s="91" t="s">
        <v>9574</v>
      </c>
      <c r="D2205" s="89" t="s">
        <v>26572</v>
      </c>
    </row>
    <row r="2206" spans="1:4">
      <c r="A2206" s="90">
        <v>3107</v>
      </c>
      <c r="B2206" s="1" t="s">
        <v>6993</v>
      </c>
      <c r="C2206" s="91" t="s">
        <v>9574</v>
      </c>
      <c r="D2206" s="89" t="s">
        <v>25785</v>
      </c>
    </row>
    <row r="2207" spans="1:4">
      <c r="A2207" s="90">
        <v>25951</v>
      </c>
      <c r="B2207" s="1" t="s">
        <v>6994</v>
      </c>
      <c r="C2207" s="91" t="s">
        <v>9578</v>
      </c>
      <c r="D2207" s="89" t="s">
        <v>25107</v>
      </c>
    </row>
    <row r="2208" spans="1:4">
      <c r="A2208" s="90">
        <v>3123</v>
      </c>
      <c r="B2208" s="1" t="s">
        <v>6995</v>
      </c>
      <c r="C2208" s="91" t="s">
        <v>9578</v>
      </c>
      <c r="D2208" s="89" t="s">
        <v>24079</v>
      </c>
    </row>
    <row r="2209" spans="1:4">
      <c r="A2209" s="90">
        <v>38125</v>
      </c>
      <c r="B2209" s="1" t="s">
        <v>6996</v>
      </c>
      <c r="C2209" s="91" t="s">
        <v>9578</v>
      </c>
      <c r="D2209" s="89" t="s">
        <v>24139</v>
      </c>
    </row>
    <row r="2210" spans="1:4">
      <c r="A2210" s="90">
        <v>39014</v>
      </c>
      <c r="B2210" s="1" t="s">
        <v>6997</v>
      </c>
      <c r="C2210" s="91" t="s">
        <v>9578</v>
      </c>
      <c r="D2210" s="89" t="s">
        <v>24402</v>
      </c>
    </row>
    <row r="2211" spans="1:4">
      <c r="A2211" s="90">
        <v>11894</v>
      </c>
      <c r="B2211" s="1" t="s">
        <v>6998</v>
      </c>
      <c r="C2211" s="91" t="s">
        <v>9574</v>
      </c>
      <c r="D2211" s="89" t="s">
        <v>26573</v>
      </c>
    </row>
    <row r="2212" spans="1:4">
      <c r="A2212" s="90">
        <v>39365</v>
      </c>
      <c r="B2212" s="1" t="s">
        <v>6999</v>
      </c>
      <c r="C2212" s="91" t="s">
        <v>9574</v>
      </c>
      <c r="D2212" s="89" t="s">
        <v>26574</v>
      </c>
    </row>
    <row r="2213" spans="1:4">
      <c r="A2213" s="90">
        <v>39366</v>
      </c>
      <c r="B2213" s="1" t="s">
        <v>7000</v>
      </c>
      <c r="C2213" s="91" t="s">
        <v>9574</v>
      </c>
      <c r="D2213" s="89" t="s">
        <v>26575</v>
      </c>
    </row>
    <row r="2214" spans="1:4">
      <c r="A2214" s="90">
        <v>39367</v>
      </c>
      <c r="B2214" s="1" t="s">
        <v>7001</v>
      </c>
      <c r="C2214" s="91" t="s">
        <v>9574</v>
      </c>
      <c r="D2214" s="89" t="s">
        <v>26576</v>
      </c>
    </row>
    <row r="2215" spans="1:4">
      <c r="A2215" s="90">
        <v>37394</v>
      </c>
      <c r="B2215" s="1" t="s">
        <v>7002</v>
      </c>
      <c r="C2215" s="91" t="s">
        <v>9592</v>
      </c>
      <c r="D2215" s="89" t="s">
        <v>26577</v>
      </c>
    </row>
    <row r="2216" spans="1:4">
      <c r="A2216" s="90">
        <v>14146</v>
      </c>
      <c r="B2216" s="1" t="s">
        <v>7003</v>
      </c>
      <c r="C2216" s="91" t="s">
        <v>9592</v>
      </c>
      <c r="D2216" s="89" t="s">
        <v>26578</v>
      </c>
    </row>
    <row r="2217" spans="1:4">
      <c r="A2217" s="90">
        <v>38134</v>
      </c>
      <c r="B2217" s="1" t="s">
        <v>7004</v>
      </c>
      <c r="C2217" s="91" t="s">
        <v>9578</v>
      </c>
      <c r="D2217" s="89" t="s">
        <v>26325</v>
      </c>
    </row>
    <row r="2218" spans="1:4">
      <c r="A2218" s="90">
        <v>38132</v>
      </c>
      <c r="B2218" s="1" t="s">
        <v>7005</v>
      </c>
      <c r="C2218" s="91" t="s">
        <v>9578</v>
      </c>
      <c r="D2218" s="89" t="s">
        <v>26579</v>
      </c>
    </row>
    <row r="2219" spans="1:4">
      <c r="A2219" s="90">
        <v>38133</v>
      </c>
      <c r="B2219" s="1" t="s">
        <v>7006</v>
      </c>
      <c r="C2219" s="91" t="s">
        <v>9578</v>
      </c>
      <c r="D2219" s="89" t="s">
        <v>26580</v>
      </c>
    </row>
    <row r="2220" spans="1:4">
      <c r="A2220" s="90">
        <v>938</v>
      </c>
      <c r="B2220" s="1" t="s">
        <v>7007</v>
      </c>
      <c r="C2220" s="91" t="s">
        <v>9577</v>
      </c>
      <c r="D2220" s="89" t="s">
        <v>24202</v>
      </c>
    </row>
    <row r="2221" spans="1:4">
      <c r="A2221" s="90">
        <v>937</v>
      </c>
      <c r="B2221" s="1" t="s">
        <v>7008</v>
      </c>
      <c r="C2221" s="91" t="s">
        <v>9577</v>
      </c>
      <c r="D2221" s="89" t="s">
        <v>26292</v>
      </c>
    </row>
    <row r="2222" spans="1:4">
      <c r="A2222" s="90">
        <v>939</v>
      </c>
      <c r="B2222" s="1" t="s">
        <v>7009</v>
      </c>
      <c r="C2222" s="91" t="s">
        <v>9577</v>
      </c>
      <c r="D2222" s="89" t="s">
        <v>26581</v>
      </c>
    </row>
    <row r="2223" spans="1:4">
      <c r="A2223" s="90">
        <v>944</v>
      </c>
      <c r="B2223" s="1" t="s">
        <v>7010</v>
      </c>
      <c r="C2223" s="91" t="s">
        <v>9577</v>
      </c>
      <c r="D2223" s="89" t="s">
        <v>24035</v>
      </c>
    </row>
    <row r="2224" spans="1:4">
      <c r="A2224" s="90">
        <v>940</v>
      </c>
      <c r="B2224" s="1" t="s">
        <v>7011</v>
      </c>
      <c r="C2224" s="91" t="s">
        <v>9577</v>
      </c>
      <c r="D2224" s="89" t="s">
        <v>25716</v>
      </c>
    </row>
    <row r="2225" spans="1:4">
      <c r="A2225" s="90">
        <v>936</v>
      </c>
      <c r="B2225" s="1" t="s">
        <v>21690</v>
      </c>
      <c r="C2225" s="91" t="s">
        <v>9577</v>
      </c>
      <c r="D2225" s="89" t="s">
        <v>24046</v>
      </c>
    </row>
    <row r="2226" spans="1:4">
      <c r="A2226" s="90">
        <v>935</v>
      </c>
      <c r="B2226" s="1" t="s">
        <v>7012</v>
      </c>
      <c r="C2226" s="91" t="s">
        <v>9577</v>
      </c>
      <c r="D2226" s="89" t="s">
        <v>24202</v>
      </c>
    </row>
    <row r="2227" spans="1:4">
      <c r="A2227" s="90">
        <v>406</v>
      </c>
      <c r="B2227" s="1" t="s">
        <v>7013</v>
      </c>
      <c r="C2227" s="91" t="s">
        <v>9574</v>
      </c>
      <c r="D2227" s="89" t="s">
        <v>26582</v>
      </c>
    </row>
    <row r="2228" spans="1:4">
      <c r="A2228" s="90">
        <v>42529</v>
      </c>
      <c r="B2228" s="1" t="s">
        <v>25204</v>
      </c>
      <c r="C2228" s="91" t="s">
        <v>9577</v>
      </c>
      <c r="D2228" s="89" t="s">
        <v>24928</v>
      </c>
    </row>
    <row r="2229" spans="1:4">
      <c r="A2229" s="90">
        <v>39634</v>
      </c>
      <c r="B2229" s="1" t="s">
        <v>7014</v>
      </c>
      <c r="C2229" s="91" t="s">
        <v>9577</v>
      </c>
      <c r="D2229" s="89" t="s">
        <v>24922</v>
      </c>
    </row>
    <row r="2230" spans="1:4">
      <c r="A2230" s="90">
        <v>39701</v>
      </c>
      <c r="B2230" s="1" t="s">
        <v>7015</v>
      </c>
      <c r="C2230" s="91" t="s">
        <v>9574</v>
      </c>
      <c r="D2230" s="89" t="s">
        <v>26583</v>
      </c>
    </row>
    <row r="2231" spans="1:4">
      <c r="A2231" s="90">
        <v>12815</v>
      </c>
      <c r="B2231" s="1" t="s">
        <v>240</v>
      </c>
      <c r="C2231" s="91" t="s">
        <v>9574</v>
      </c>
      <c r="D2231" s="89" t="s">
        <v>26089</v>
      </c>
    </row>
    <row r="2232" spans="1:4">
      <c r="A2232" s="90">
        <v>407</v>
      </c>
      <c r="B2232" s="1" t="s">
        <v>7016</v>
      </c>
      <c r="C2232" s="91" t="s">
        <v>9578</v>
      </c>
      <c r="D2232" s="89" t="s">
        <v>26584</v>
      </c>
    </row>
    <row r="2233" spans="1:4">
      <c r="A2233" s="90">
        <v>39431</v>
      </c>
      <c r="B2233" s="1" t="s">
        <v>7017</v>
      </c>
      <c r="C2233" s="91" t="s">
        <v>9577</v>
      </c>
      <c r="D2233" s="89" t="s">
        <v>23985</v>
      </c>
    </row>
    <row r="2234" spans="1:4">
      <c r="A2234" s="90">
        <v>39432</v>
      </c>
      <c r="B2234" s="1" t="s">
        <v>7018</v>
      </c>
      <c r="C2234" s="91" t="s">
        <v>9577</v>
      </c>
      <c r="D2234" s="89" t="s">
        <v>24635</v>
      </c>
    </row>
    <row r="2235" spans="1:4">
      <c r="A2235" s="90">
        <v>20111</v>
      </c>
      <c r="B2235" s="1" t="s">
        <v>7019</v>
      </c>
      <c r="C2235" s="91" t="s">
        <v>9574</v>
      </c>
      <c r="D2235" s="89" t="s">
        <v>25081</v>
      </c>
    </row>
    <row r="2236" spans="1:4">
      <c r="A2236" s="90">
        <v>21127</v>
      </c>
      <c r="B2236" s="1" t="s">
        <v>7020</v>
      </c>
      <c r="C2236" s="91" t="s">
        <v>9574</v>
      </c>
      <c r="D2236" s="89" t="s">
        <v>24065</v>
      </c>
    </row>
    <row r="2237" spans="1:4">
      <c r="A2237" s="90">
        <v>404</v>
      </c>
      <c r="B2237" s="1" t="s">
        <v>7021</v>
      </c>
      <c r="C2237" s="91" t="s">
        <v>9577</v>
      </c>
      <c r="D2237" s="89" t="s">
        <v>24158</v>
      </c>
    </row>
    <row r="2238" spans="1:4">
      <c r="A2238" s="90">
        <v>14151</v>
      </c>
      <c r="B2238" s="1" t="s">
        <v>7022</v>
      </c>
      <c r="C2238" s="91" t="s">
        <v>9574</v>
      </c>
      <c r="D2238" s="89" t="s">
        <v>26585</v>
      </c>
    </row>
    <row r="2239" spans="1:4">
      <c r="A2239" s="90">
        <v>14153</v>
      </c>
      <c r="B2239" s="1" t="s">
        <v>7023</v>
      </c>
      <c r="C2239" s="91" t="s">
        <v>9574</v>
      </c>
      <c r="D2239" s="89" t="s">
        <v>26586</v>
      </c>
    </row>
    <row r="2240" spans="1:4">
      <c r="A2240" s="90">
        <v>14152</v>
      </c>
      <c r="B2240" s="1" t="s">
        <v>7024</v>
      </c>
      <c r="C2240" s="91" t="s">
        <v>9574</v>
      </c>
      <c r="D2240" s="89" t="s">
        <v>26587</v>
      </c>
    </row>
    <row r="2241" spans="1:4">
      <c r="A2241" s="90">
        <v>14154</v>
      </c>
      <c r="B2241" s="1" t="s">
        <v>7025</v>
      </c>
      <c r="C2241" s="91" t="s">
        <v>9574</v>
      </c>
      <c r="D2241" s="89" t="s">
        <v>26588</v>
      </c>
    </row>
    <row r="2242" spans="1:4">
      <c r="A2242" s="90">
        <v>42015</v>
      </c>
      <c r="B2242" s="1" t="s">
        <v>7026</v>
      </c>
      <c r="C2242" s="91" t="s">
        <v>9577</v>
      </c>
      <c r="D2242" s="89" t="s">
        <v>24006</v>
      </c>
    </row>
    <row r="2243" spans="1:4">
      <c r="A2243" s="90">
        <v>3146</v>
      </c>
      <c r="B2243" s="1" t="s">
        <v>161</v>
      </c>
      <c r="C2243" s="91" t="s">
        <v>9574</v>
      </c>
      <c r="D2243" s="89" t="s">
        <v>24218</v>
      </c>
    </row>
    <row r="2244" spans="1:4">
      <c r="A2244" s="90">
        <v>3143</v>
      </c>
      <c r="B2244" s="1" t="s">
        <v>7027</v>
      </c>
      <c r="C2244" s="91" t="s">
        <v>9574</v>
      </c>
      <c r="D2244" s="89" t="s">
        <v>24667</v>
      </c>
    </row>
    <row r="2245" spans="1:4">
      <c r="A2245" s="90">
        <v>3148</v>
      </c>
      <c r="B2245" s="1" t="s">
        <v>170</v>
      </c>
      <c r="C2245" s="91" t="s">
        <v>9574</v>
      </c>
      <c r="D2245" s="89" t="s">
        <v>24040</v>
      </c>
    </row>
    <row r="2246" spans="1:4">
      <c r="A2246" s="90">
        <v>4310</v>
      </c>
      <c r="B2246" s="1" t="s">
        <v>7028</v>
      </c>
      <c r="C2246" s="91" t="s">
        <v>9574</v>
      </c>
      <c r="D2246" s="89" t="s">
        <v>25557</v>
      </c>
    </row>
    <row r="2247" spans="1:4">
      <c r="A2247" s="90">
        <v>4311</v>
      </c>
      <c r="B2247" s="1" t="s">
        <v>7029</v>
      </c>
      <c r="C2247" s="91" t="s">
        <v>9574</v>
      </c>
      <c r="D2247" s="89" t="s">
        <v>25105</v>
      </c>
    </row>
    <row r="2248" spans="1:4">
      <c r="A2248" s="90">
        <v>4312</v>
      </c>
      <c r="B2248" s="1" t="s">
        <v>7030</v>
      </c>
      <c r="C2248" s="91" t="s">
        <v>9574</v>
      </c>
      <c r="D2248" s="89" t="s">
        <v>24239</v>
      </c>
    </row>
    <row r="2249" spans="1:4">
      <c r="A2249" s="90">
        <v>11162</v>
      </c>
      <c r="B2249" s="1" t="s">
        <v>7031</v>
      </c>
      <c r="C2249" s="91" t="s">
        <v>9574</v>
      </c>
      <c r="D2249" s="89" t="s">
        <v>24115</v>
      </c>
    </row>
    <row r="2250" spans="1:4">
      <c r="A2250" s="90">
        <v>13261</v>
      </c>
      <c r="B2250" s="1" t="s">
        <v>7032</v>
      </c>
      <c r="C2250" s="91" t="s">
        <v>9574</v>
      </c>
      <c r="D2250" s="89" t="s">
        <v>25080</v>
      </c>
    </row>
    <row r="2251" spans="1:4">
      <c r="A2251" s="90">
        <v>3255</v>
      </c>
      <c r="B2251" s="1" t="s">
        <v>7033</v>
      </c>
      <c r="C2251" s="91" t="s">
        <v>9574</v>
      </c>
      <c r="D2251" s="89" t="s">
        <v>25804</v>
      </c>
    </row>
    <row r="2252" spans="1:4">
      <c r="A2252" s="90">
        <v>3254</v>
      </c>
      <c r="B2252" s="1" t="s">
        <v>7034</v>
      </c>
      <c r="C2252" s="91" t="s">
        <v>9574</v>
      </c>
      <c r="D2252" s="89" t="s">
        <v>24722</v>
      </c>
    </row>
    <row r="2253" spans="1:4">
      <c r="A2253" s="90">
        <v>3259</v>
      </c>
      <c r="B2253" s="1" t="s">
        <v>7035</v>
      </c>
      <c r="C2253" s="91" t="s">
        <v>9574</v>
      </c>
      <c r="D2253" s="89" t="s">
        <v>24467</v>
      </c>
    </row>
    <row r="2254" spans="1:4">
      <c r="A2254" s="90">
        <v>3258</v>
      </c>
      <c r="B2254" s="1" t="s">
        <v>7036</v>
      </c>
      <c r="C2254" s="91" t="s">
        <v>9574</v>
      </c>
      <c r="D2254" s="89" t="s">
        <v>24390</v>
      </c>
    </row>
    <row r="2255" spans="1:4">
      <c r="A2255" s="90">
        <v>3251</v>
      </c>
      <c r="B2255" s="1" t="s">
        <v>7037</v>
      </c>
      <c r="C2255" s="91" t="s">
        <v>9574</v>
      </c>
      <c r="D2255" s="89" t="s">
        <v>25786</v>
      </c>
    </row>
    <row r="2256" spans="1:4">
      <c r="A2256" s="90">
        <v>3256</v>
      </c>
      <c r="B2256" s="1" t="s">
        <v>7038</v>
      </c>
      <c r="C2256" s="91" t="s">
        <v>9574</v>
      </c>
      <c r="D2256" s="89" t="s">
        <v>24237</v>
      </c>
    </row>
    <row r="2257" spans="1:4">
      <c r="A2257" s="90">
        <v>3261</v>
      </c>
      <c r="B2257" s="1" t="s">
        <v>7039</v>
      </c>
      <c r="C2257" s="91" t="s">
        <v>9574</v>
      </c>
      <c r="D2257" s="89" t="s">
        <v>24582</v>
      </c>
    </row>
    <row r="2258" spans="1:4">
      <c r="A2258" s="90">
        <v>3260</v>
      </c>
      <c r="B2258" s="1" t="s">
        <v>7040</v>
      </c>
      <c r="C2258" s="91" t="s">
        <v>9574</v>
      </c>
      <c r="D2258" s="89" t="s">
        <v>24469</v>
      </c>
    </row>
    <row r="2259" spans="1:4">
      <c r="A2259" s="90">
        <v>3272</v>
      </c>
      <c r="B2259" s="1" t="s">
        <v>7041</v>
      </c>
      <c r="C2259" s="91" t="s">
        <v>9574</v>
      </c>
      <c r="D2259" s="89" t="s">
        <v>24236</v>
      </c>
    </row>
    <row r="2260" spans="1:4">
      <c r="A2260" s="90">
        <v>3265</v>
      </c>
      <c r="B2260" s="1" t="s">
        <v>7042</v>
      </c>
      <c r="C2260" s="91" t="s">
        <v>9574</v>
      </c>
      <c r="D2260" s="89" t="s">
        <v>26589</v>
      </c>
    </row>
    <row r="2261" spans="1:4">
      <c r="A2261" s="90">
        <v>3262</v>
      </c>
      <c r="B2261" s="1" t="s">
        <v>7043</v>
      </c>
      <c r="C2261" s="91" t="s">
        <v>9574</v>
      </c>
      <c r="D2261" s="89" t="s">
        <v>26590</v>
      </c>
    </row>
    <row r="2262" spans="1:4">
      <c r="A2262" s="90">
        <v>3264</v>
      </c>
      <c r="B2262" s="1" t="s">
        <v>7044</v>
      </c>
      <c r="C2262" s="91" t="s">
        <v>9574</v>
      </c>
      <c r="D2262" s="89" t="s">
        <v>24011</v>
      </c>
    </row>
    <row r="2263" spans="1:4">
      <c r="A2263" s="90">
        <v>3267</v>
      </c>
      <c r="B2263" s="1" t="s">
        <v>7045</v>
      </c>
      <c r="C2263" s="91" t="s">
        <v>9574</v>
      </c>
      <c r="D2263" s="89" t="s">
        <v>26591</v>
      </c>
    </row>
    <row r="2264" spans="1:4">
      <c r="A2264" s="90">
        <v>3266</v>
      </c>
      <c r="B2264" s="1" t="s">
        <v>7046</v>
      </c>
      <c r="C2264" s="91" t="s">
        <v>9574</v>
      </c>
      <c r="D2264" s="89" t="s">
        <v>26592</v>
      </c>
    </row>
    <row r="2265" spans="1:4">
      <c r="A2265" s="90">
        <v>3263</v>
      </c>
      <c r="B2265" s="1" t="s">
        <v>7047</v>
      </c>
      <c r="C2265" s="91" t="s">
        <v>9574</v>
      </c>
      <c r="D2265" s="89" t="s">
        <v>24823</v>
      </c>
    </row>
    <row r="2266" spans="1:4">
      <c r="A2266" s="90">
        <v>3268</v>
      </c>
      <c r="B2266" s="1" t="s">
        <v>7048</v>
      </c>
      <c r="C2266" s="91" t="s">
        <v>9574</v>
      </c>
      <c r="D2266" s="89" t="s">
        <v>26593</v>
      </c>
    </row>
    <row r="2267" spans="1:4">
      <c r="A2267" s="90">
        <v>3271</v>
      </c>
      <c r="B2267" s="1" t="s">
        <v>7049</v>
      </c>
      <c r="C2267" s="91" t="s">
        <v>9574</v>
      </c>
      <c r="D2267" s="89" t="s">
        <v>26594</v>
      </c>
    </row>
    <row r="2268" spans="1:4">
      <c r="A2268" s="90">
        <v>3270</v>
      </c>
      <c r="B2268" s="1" t="s">
        <v>7050</v>
      </c>
      <c r="C2268" s="91" t="s">
        <v>9574</v>
      </c>
      <c r="D2268" s="89" t="s">
        <v>26595</v>
      </c>
    </row>
    <row r="2269" spans="1:4">
      <c r="A2269" s="90">
        <v>3275</v>
      </c>
      <c r="B2269" s="1" t="s">
        <v>7051</v>
      </c>
      <c r="C2269" s="91" t="s">
        <v>9576</v>
      </c>
      <c r="D2269" s="89" t="s">
        <v>26596</v>
      </c>
    </row>
    <row r="2270" spans="1:4">
      <c r="A2270" s="90">
        <v>39512</v>
      </c>
      <c r="B2270" s="1" t="s">
        <v>7052</v>
      </c>
      <c r="C2270" s="91" t="s">
        <v>9576</v>
      </c>
      <c r="D2270" s="89" t="s">
        <v>26597</v>
      </c>
    </row>
    <row r="2271" spans="1:4">
      <c r="A2271" s="90">
        <v>39511</v>
      </c>
      <c r="B2271" s="1" t="s">
        <v>7053</v>
      </c>
      <c r="C2271" s="91" t="s">
        <v>9576</v>
      </c>
      <c r="D2271" s="89" t="s">
        <v>26598</v>
      </c>
    </row>
    <row r="2272" spans="1:4">
      <c r="A2272" s="90">
        <v>39513</v>
      </c>
      <c r="B2272" s="1" t="s">
        <v>7054</v>
      </c>
      <c r="C2272" s="91" t="s">
        <v>9576</v>
      </c>
      <c r="D2272" s="89" t="s">
        <v>26599</v>
      </c>
    </row>
    <row r="2273" spans="1:4">
      <c r="A2273" s="90">
        <v>3286</v>
      </c>
      <c r="B2273" s="1" t="s">
        <v>7055</v>
      </c>
      <c r="C2273" s="91" t="s">
        <v>9576</v>
      </c>
      <c r="D2273" s="89" t="s">
        <v>24587</v>
      </c>
    </row>
    <row r="2274" spans="1:4">
      <c r="A2274" s="90">
        <v>3287</v>
      </c>
      <c r="B2274" s="1" t="s">
        <v>7056</v>
      </c>
      <c r="C2274" s="91" t="s">
        <v>9576</v>
      </c>
      <c r="D2274" s="89" t="s">
        <v>26600</v>
      </c>
    </row>
    <row r="2275" spans="1:4">
      <c r="A2275" s="90">
        <v>3283</v>
      </c>
      <c r="B2275" s="1" t="s">
        <v>7057</v>
      </c>
      <c r="C2275" s="91" t="s">
        <v>9576</v>
      </c>
      <c r="D2275" s="89" t="s">
        <v>26601</v>
      </c>
    </row>
    <row r="2276" spans="1:4">
      <c r="A2276" s="90">
        <v>11587</v>
      </c>
      <c r="B2276" s="1" t="s">
        <v>7058</v>
      </c>
      <c r="C2276" s="91" t="s">
        <v>9576</v>
      </c>
      <c r="D2276" s="89" t="s">
        <v>24610</v>
      </c>
    </row>
    <row r="2277" spans="1:4">
      <c r="A2277" s="90">
        <v>36225</v>
      </c>
      <c r="B2277" s="1" t="s">
        <v>7059</v>
      </c>
      <c r="C2277" s="91" t="s">
        <v>9576</v>
      </c>
      <c r="D2277" s="89" t="s">
        <v>24254</v>
      </c>
    </row>
    <row r="2278" spans="1:4">
      <c r="A2278" s="90">
        <v>36230</v>
      </c>
      <c r="B2278" s="1" t="s">
        <v>7060</v>
      </c>
      <c r="C2278" s="91" t="s">
        <v>9576</v>
      </c>
      <c r="D2278" s="89" t="s">
        <v>26177</v>
      </c>
    </row>
    <row r="2279" spans="1:4">
      <c r="A2279" s="90">
        <v>36238</v>
      </c>
      <c r="B2279" s="1" t="s">
        <v>7061</v>
      </c>
      <c r="C2279" s="91" t="s">
        <v>9576</v>
      </c>
      <c r="D2279" s="89" t="s">
        <v>26602</v>
      </c>
    </row>
    <row r="2280" spans="1:4">
      <c r="A2280" s="90">
        <v>11887</v>
      </c>
      <c r="B2280" s="1" t="s">
        <v>7062</v>
      </c>
      <c r="C2280" s="91" t="s">
        <v>9574</v>
      </c>
      <c r="D2280" s="89" t="s">
        <v>26603</v>
      </c>
    </row>
    <row r="2281" spans="1:4">
      <c r="A2281" s="90">
        <v>11883</v>
      </c>
      <c r="B2281" s="1" t="s">
        <v>7063</v>
      </c>
      <c r="C2281" s="91" t="s">
        <v>9574</v>
      </c>
      <c r="D2281" s="89" t="s">
        <v>26604</v>
      </c>
    </row>
    <row r="2282" spans="1:4">
      <c r="A2282" s="90">
        <v>11884</v>
      </c>
      <c r="B2282" s="1" t="s">
        <v>7064</v>
      </c>
      <c r="C2282" s="91" t="s">
        <v>9574</v>
      </c>
      <c r="D2282" s="89" t="s">
        <v>26605</v>
      </c>
    </row>
    <row r="2283" spans="1:4">
      <c r="A2283" s="90">
        <v>11885</v>
      </c>
      <c r="B2283" s="1" t="s">
        <v>7065</v>
      </c>
      <c r="C2283" s="91" t="s">
        <v>9574</v>
      </c>
      <c r="D2283" s="89" t="s">
        <v>26606</v>
      </c>
    </row>
    <row r="2284" spans="1:4">
      <c r="A2284" s="90">
        <v>11886</v>
      </c>
      <c r="B2284" s="1" t="s">
        <v>7066</v>
      </c>
      <c r="C2284" s="91" t="s">
        <v>9574</v>
      </c>
      <c r="D2284" s="89" t="s">
        <v>26607</v>
      </c>
    </row>
    <row r="2285" spans="1:4">
      <c r="A2285" s="90">
        <v>11888</v>
      </c>
      <c r="B2285" s="1" t="s">
        <v>7067</v>
      </c>
      <c r="C2285" s="91" t="s">
        <v>9574</v>
      </c>
      <c r="D2285" s="89" t="s">
        <v>26608</v>
      </c>
    </row>
    <row r="2286" spans="1:4">
      <c r="A2286" s="90">
        <v>3277</v>
      </c>
      <c r="B2286" s="1" t="s">
        <v>7068</v>
      </c>
      <c r="C2286" s="91" t="s">
        <v>9574</v>
      </c>
      <c r="D2286" s="89" t="s">
        <v>26609</v>
      </c>
    </row>
    <row r="2287" spans="1:4">
      <c r="A2287" s="90">
        <v>3281</v>
      </c>
      <c r="B2287" s="1" t="s">
        <v>7069</v>
      </c>
      <c r="C2287" s="91" t="s">
        <v>9574</v>
      </c>
      <c r="D2287" s="89" t="s">
        <v>26610</v>
      </c>
    </row>
    <row r="2288" spans="1:4">
      <c r="A2288" s="90">
        <v>39363</v>
      </c>
      <c r="B2288" s="1" t="s">
        <v>7070</v>
      </c>
      <c r="C2288" s="91" t="s">
        <v>9574</v>
      </c>
      <c r="D2288" s="89" t="s">
        <v>26611</v>
      </c>
    </row>
    <row r="2289" spans="1:4">
      <c r="A2289" s="90">
        <v>39361</v>
      </c>
      <c r="B2289" s="1" t="s">
        <v>7071</v>
      </c>
      <c r="C2289" s="91" t="s">
        <v>9574</v>
      </c>
      <c r="D2289" s="89" t="s">
        <v>26612</v>
      </c>
    </row>
    <row r="2290" spans="1:4">
      <c r="A2290" s="90">
        <v>39362</v>
      </c>
      <c r="B2290" s="1" t="s">
        <v>7072</v>
      </c>
      <c r="C2290" s="91" t="s">
        <v>9574</v>
      </c>
      <c r="D2290" s="89" t="s">
        <v>26613</v>
      </c>
    </row>
    <row r="2291" spans="1:4">
      <c r="A2291" s="90">
        <v>39364</v>
      </c>
      <c r="B2291" s="1" t="s">
        <v>7073</v>
      </c>
      <c r="C2291" s="91" t="s">
        <v>9574</v>
      </c>
      <c r="D2291" s="89" t="s">
        <v>26614</v>
      </c>
    </row>
    <row r="2292" spans="1:4">
      <c r="A2292" s="90">
        <v>14576</v>
      </c>
      <c r="B2292" s="1" t="s">
        <v>7074</v>
      </c>
      <c r="C2292" s="91" t="s">
        <v>9574</v>
      </c>
      <c r="D2292" s="89" t="s">
        <v>26615</v>
      </c>
    </row>
    <row r="2293" spans="1:4">
      <c r="A2293" s="90">
        <v>13877</v>
      </c>
      <c r="B2293" s="1" t="s">
        <v>7075</v>
      </c>
      <c r="C2293" s="91" t="s">
        <v>9574</v>
      </c>
      <c r="D2293" s="89" t="s">
        <v>26616</v>
      </c>
    </row>
    <row r="2294" spans="1:4">
      <c r="A2294" s="90">
        <v>7307</v>
      </c>
      <c r="B2294" s="1" t="s">
        <v>164</v>
      </c>
      <c r="C2294" s="91" t="s">
        <v>9579</v>
      </c>
      <c r="D2294" s="89" t="s">
        <v>24453</v>
      </c>
    </row>
    <row r="2295" spans="1:4">
      <c r="A2295" s="90">
        <v>38122</v>
      </c>
      <c r="B2295" s="1" t="s">
        <v>7076</v>
      </c>
      <c r="C2295" s="91" t="s">
        <v>9579</v>
      </c>
      <c r="D2295" s="89" t="s">
        <v>24449</v>
      </c>
    </row>
    <row r="2296" spans="1:4">
      <c r="A2296" s="90">
        <v>6086</v>
      </c>
      <c r="B2296" s="1" t="s">
        <v>7077</v>
      </c>
      <c r="C2296" s="91" t="s">
        <v>9593</v>
      </c>
      <c r="D2296" s="89" t="s">
        <v>26617</v>
      </c>
    </row>
    <row r="2297" spans="1:4">
      <c r="A2297" s="90">
        <v>38633</v>
      </c>
      <c r="B2297" s="1" t="s">
        <v>7078</v>
      </c>
      <c r="C2297" s="91" t="s">
        <v>9574</v>
      </c>
      <c r="D2297" s="89" t="s">
        <v>23849</v>
      </c>
    </row>
    <row r="2298" spans="1:4">
      <c r="A2298" s="90">
        <v>12344</v>
      </c>
      <c r="B2298" s="1" t="s">
        <v>7079</v>
      </c>
      <c r="C2298" s="91" t="s">
        <v>9574</v>
      </c>
      <c r="D2298" s="89" t="s">
        <v>24899</v>
      </c>
    </row>
    <row r="2299" spans="1:4">
      <c r="A2299" s="90">
        <v>12343</v>
      </c>
      <c r="B2299" s="1" t="s">
        <v>7080</v>
      </c>
      <c r="C2299" s="91" t="s">
        <v>9574</v>
      </c>
      <c r="D2299" s="89" t="s">
        <v>24847</v>
      </c>
    </row>
    <row r="2300" spans="1:4">
      <c r="A2300" s="90">
        <v>3295</v>
      </c>
      <c r="B2300" s="1" t="s">
        <v>7081</v>
      </c>
      <c r="C2300" s="91" t="s">
        <v>9574</v>
      </c>
      <c r="D2300" s="89" t="s">
        <v>24452</v>
      </c>
    </row>
    <row r="2301" spans="1:4">
      <c r="A2301" s="90">
        <v>3302</v>
      </c>
      <c r="B2301" s="1" t="s">
        <v>7082</v>
      </c>
      <c r="C2301" s="91" t="s">
        <v>9574</v>
      </c>
      <c r="D2301" s="89" t="s">
        <v>26618</v>
      </c>
    </row>
    <row r="2302" spans="1:4">
      <c r="A2302" s="90">
        <v>3297</v>
      </c>
      <c r="B2302" s="1" t="s">
        <v>7083</v>
      </c>
      <c r="C2302" s="91" t="s">
        <v>9574</v>
      </c>
      <c r="D2302" s="89" t="s">
        <v>24414</v>
      </c>
    </row>
    <row r="2303" spans="1:4">
      <c r="A2303" s="90">
        <v>3294</v>
      </c>
      <c r="B2303" s="1" t="s">
        <v>7084</v>
      </c>
      <c r="C2303" s="91" t="s">
        <v>9574</v>
      </c>
      <c r="D2303" s="89" t="s">
        <v>24478</v>
      </c>
    </row>
    <row r="2304" spans="1:4">
      <c r="A2304" s="90">
        <v>3292</v>
      </c>
      <c r="B2304" s="1" t="s">
        <v>7085</v>
      </c>
      <c r="C2304" s="91" t="s">
        <v>9574</v>
      </c>
      <c r="D2304" s="89" t="s">
        <v>24283</v>
      </c>
    </row>
    <row r="2305" spans="1:4">
      <c r="A2305" s="90">
        <v>3298</v>
      </c>
      <c r="B2305" s="1" t="s">
        <v>7086</v>
      </c>
      <c r="C2305" s="91" t="s">
        <v>9574</v>
      </c>
      <c r="D2305" s="89" t="s">
        <v>26619</v>
      </c>
    </row>
    <row r="2306" spans="1:4">
      <c r="A2306" s="90">
        <v>11596</v>
      </c>
      <c r="B2306" s="1" t="s">
        <v>7087</v>
      </c>
      <c r="C2306" s="91" t="s">
        <v>9574</v>
      </c>
      <c r="D2306" s="89" t="s">
        <v>26620</v>
      </c>
    </row>
    <row r="2307" spans="1:4">
      <c r="A2307" s="90">
        <v>34802</v>
      </c>
      <c r="B2307" s="1" t="s">
        <v>25205</v>
      </c>
      <c r="C2307" s="91" t="s">
        <v>9574</v>
      </c>
      <c r="D2307" s="89" t="s">
        <v>26621</v>
      </c>
    </row>
    <row r="2308" spans="1:4">
      <c r="A2308" s="90">
        <v>11588</v>
      </c>
      <c r="B2308" s="1" t="s">
        <v>25206</v>
      </c>
      <c r="C2308" s="91" t="s">
        <v>9574</v>
      </c>
      <c r="D2308" s="89" t="s">
        <v>26622</v>
      </c>
    </row>
    <row r="2309" spans="1:4">
      <c r="A2309" s="90">
        <v>34383</v>
      </c>
      <c r="B2309" s="1" t="s">
        <v>25207</v>
      </c>
      <c r="C2309" s="91" t="s">
        <v>9574</v>
      </c>
      <c r="D2309" s="89" t="s">
        <v>26623</v>
      </c>
    </row>
    <row r="2310" spans="1:4">
      <c r="A2310" s="90">
        <v>40451</v>
      </c>
      <c r="B2310" s="1" t="s">
        <v>25208</v>
      </c>
      <c r="C2310" s="91" t="s">
        <v>9576</v>
      </c>
      <c r="D2310" s="89" t="s">
        <v>24241</v>
      </c>
    </row>
    <row r="2311" spans="1:4">
      <c r="A2311" s="90">
        <v>40453</v>
      </c>
      <c r="B2311" s="1" t="s">
        <v>25209</v>
      </c>
      <c r="C2311" s="91" t="s">
        <v>9576</v>
      </c>
      <c r="D2311" s="89" t="s">
        <v>24895</v>
      </c>
    </row>
    <row r="2312" spans="1:4">
      <c r="A2312" s="90">
        <v>40452</v>
      </c>
      <c r="B2312" s="1" t="s">
        <v>25210</v>
      </c>
      <c r="C2312" s="91" t="s">
        <v>9576</v>
      </c>
      <c r="D2312" s="89" t="s">
        <v>26624</v>
      </c>
    </row>
    <row r="2313" spans="1:4">
      <c r="A2313" s="90">
        <v>11594</v>
      </c>
      <c r="B2313" s="1" t="s">
        <v>25211</v>
      </c>
      <c r="C2313" s="91" t="s">
        <v>9574</v>
      </c>
      <c r="D2313" s="89" t="s">
        <v>26625</v>
      </c>
    </row>
    <row r="2314" spans="1:4">
      <c r="A2314" s="90">
        <v>3311</v>
      </c>
      <c r="B2314" s="1" t="s">
        <v>25212</v>
      </c>
      <c r="C2314" s="91" t="s">
        <v>9575</v>
      </c>
      <c r="D2314" s="89" t="s">
        <v>26625</v>
      </c>
    </row>
    <row r="2315" spans="1:4">
      <c r="A2315" s="90">
        <v>11599</v>
      </c>
      <c r="B2315" s="1" t="s">
        <v>7090</v>
      </c>
      <c r="C2315" s="91" t="s">
        <v>9574</v>
      </c>
      <c r="D2315" s="89" t="s">
        <v>26626</v>
      </c>
    </row>
    <row r="2316" spans="1:4">
      <c r="A2316" s="90">
        <v>11593</v>
      </c>
      <c r="B2316" s="1" t="s">
        <v>25213</v>
      </c>
      <c r="C2316" s="91" t="s">
        <v>9574</v>
      </c>
      <c r="D2316" s="89" t="s">
        <v>26627</v>
      </c>
    </row>
    <row r="2317" spans="1:4">
      <c r="A2317" s="90">
        <v>3314</v>
      </c>
      <c r="B2317" s="1" t="s">
        <v>25214</v>
      </c>
      <c r="C2317" s="91" t="s">
        <v>9575</v>
      </c>
      <c r="D2317" s="89" t="s">
        <v>26628</v>
      </c>
    </row>
    <row r="2318" spans="1:4">
      <c r="A2318" s="90">
        <v>11597</v>
      </c>
      <c r="B2318" s="1" t="s">
        <v>7091</v>
      </c>
      <c r="C2318" s="91" t="s">
        <v>9574</v>
      </c>
      <c r="D2318" s="89" t="s">
        <v>26629</v>
      </c>
    </row>
    <row r="2319" spans="1:4">
      <c r="A2319" s="90">
        <v>3309</v>
      </c>
      <c r="B2319" s="1" t="s">
        <v>7092</v>
      </c>
      <c r="C2319" s="91" t="s">
        <v>9575</v>
      </c>
      <c r="D2319" s="89" t="s">
        <v>26620</v>
      </c>
    </row>
    <row r="2320" spans="1:4">
      <c r="A2320" s="90">
        <v>34612</v>
      </c>
      <c r="B2320" s="1" t="s">
        <v>25215</v>
      </c>
      <c r="C2320" s="91" t="s">
        <v>9574</v>
      </c>
      <c r="D2320" s="89" t="s">
        <v>26630</v>
      </c>
    </row>
    <row r="2321" spans="1:4">
      <c r="A2321" s="90">
        <v>34635</v>
      </c>
      <c r="B2321" s="1" t="s">
        <v>25216</v>
      </c>
      <c r="C2321" s="91" t="s">
        <v>9574</v>
      </c>
      <c r="D2321" s="89" t="s">
        <v>26631</v>
      </c>
    </row>
    <row r="2322" spans="1:4">
      <c r="A2322" s="90">
        <v>34633</v>
      </c>
      <c r="B2322" s="1" t="s">
        <v>25217</v>
      </c>
      <c r="C2322" s="91" t="s">
        <v>9574</v>
      </c>
      <c r="D2322" s="89" t="s">
        <v>26632</v>
      </c>
    </row>
    <row r="2323" spans="1:4">
      <c r="A2323" s="90">
        <v>40440</v>
      </c>
      <c r="B2323" s="1" t="s">
        <v>25218</v>
      </c>
      <c r="C2323" s="91" t="s">
        <v>9575</v>
      </c>
      <c r="D2323" s="89" t="s">
        <v>26633</v>
      </c>
    </row>
    <row r="2324" spans="1:4">
      <c r="A2324" s="90">
        <v>40441</v>
      </c>
      <c r="B2324" s="1" t="s">
        <v>25219</v>
      </c>
      <c r="C2324" s="91" t="s">
        <v>9575</v>
      </c>
      <c r="D2324" s="89" t="s">
        <v>26634</v>
      </c>
    </row>
    <row r="2325" spans="1:4">
      <c r="A2325" s="90">
        <v>40449</v>
      </c>
      <c r="B2325" s="1" t="s">
        <v>25220</v>
      </c>
      <c r="C2325" s="91" t="s">
        <v>9575</v>
      </c>
      <c r="D2325" s="89" t="s">
        <v>26635</v>
      </c>
    </row>
    <row r="2326" spans="1:4">
      <c r="A2326" s="90">
        <v>34800</v>
      </c>
      <c r="B2326" s="1" t="s">
        <v>25221</v>
      </c>
      <c r="C2326" s="91" t="s">
        <v>9575</v>
      </c>
      <c r="D2326" s="89" t="s">
        <v>26636</v>
      </c>
    </row>
    <row r="2327" spans="1:4">
      <c r="A2327" s="90">
        <v>11592</v>
      </c>
      <c r="B2327" s="1" t="s">
        <v>25222</v>
      </c>
      <c r="C2327" s="91" t="s">
        <v>9574</v>
      </c>
      <c r="D2327" s="89" t="s">
        <v>26628</v>
      </c>
    </row>
    <row r="2328" spans="1:4">
      <c r="A2328" s="90">
        <v>40438</v>
      </c>
      <c r="B2328" s="1" t="s">
        <v>7093</v>
      </c>
      <c r="C2328" s="91" t="s">
        <v>9575</v>
      </c>
      <c r="D2328" s="89" t="s">
        <v>26637</v>
      </c>
    </row>
    <row r="2329" spans="1:4">
      <c r="A2329" s="90">
        <v>40436</v>
      </c>
      <c r="B2329" s="1" t="s">
        <v>7094</v>
      </c>
      <c r="C2329" s="91" t="s">
        <v>9575</v>
      </c>
      <c r="D2329" s="89" t="s">
        <v>26638</v>
      </c>
    </row>
    <row r="2330" spans="1:4">
      <c r="A2330" s="90">
        <v>4315</v>
      </c>
      <c r="B2330" s="1" t="s">
        <v>7095</v>
      </c>
      <c r="C2330" s="91" t="s">
        <v>9574</v>
      </c>
      <c r="D2330" s="89" t="s">
        <v>24959</v>
      </c>
    </row>
    <row r="2331" spans="1:4">
      <c r="A2331" s="90">
        <v>42482</v>
      </c>
      <c r="B2331" s="1" t="s">
        <v>25223</v>
      </c>
      <c r="C2331" s="91" t="s">
        <v>9574</v>
      </c>
      <c r="D2331" s="89" t="s">
        <v>24049</v>
      </c>
    </row>
    <row r="2332" spans="1:4">
      <c r="A2332" s="90">
        <v>402</v>
      </c>
      <c r="B2332" s="1" t="s">
        <v>7096</v>
      </c>
      <c r="C2332" s="91" t="s">
        <v>9574</v>
      </c>
      <c r="D2332" s="89" t="s">
        <v>25496</v>
      </c>
    </row>
    <row r="2333" spans="1:4">
      <c r="A2333" s="90">
        <v>4226</v>
      </c>
      <c r="B2333" s="1" t="s">
        <v>7097</v>
      </c>
      <c r="C2333" s="91" t="s">
        <v>9578</v>
      </c>
      <c r="D2333" s="89" t="s">
        <v>24170</v>
      </c>
    </row>
    <row r="2334" spans="1:4">
      <c r="A2334" s="90">
        <v>4222</v>
      </c>
      <c r="B2334" s="1" t="s">
        <v>7098</v>
      </c>
      <c r="C2334" s="91" t="s">
        <v>9579</v>
      </c>
      <c r="D2334" s="89" t="s">
        <v>24072</v>
      </c>
    </row>
    <row r="2335" spans="1:4">
      <c r="A2335" s="90">
        <v>34804</v>
      </c>
      <c r="B2335" s="1" t="s">
        <v>25224</v>
      </c>
      <c r="C2335" s="91" t="s">
        <v>9576</v>
      </c>
      <c r="D2335" s="89" t="s">
        <v>26639</v>
      </c>
    </row>
    <row r="2336" spans="1:4">
      <c r="A2336" s="90">
        <v>4013</v>
      </c>
      <c r="B2336" s="1" t="s">
        <v>7099</v>
      </c>
      <c r="C2336" s="91" t="s">
        <v>9576</v>
      </c>
      <c r="D2336" s="89" t="s">
        <v>25777</v>
      </c>
    </row>
    <row r="2337" spans="1:4">
      <c r="A2337" s="90">
        <v>4011</v>
      </c>
      <c r="B2337" s="1" t="s">
        <v>110</v>
      </c>
      <c r="C2337" s="91" t="s">
        <v>9576</v>
      </c>
      <c r="D2337" s="89" t="s">
        <v>24155</v>
      </c>
    </row>
    <row r="2338" spans="1:4">
      <c r="A2338" s="90">
        <v>4021</v>
      </c>
      <c r="B2338" s="1" t="s">
        <v>7100</v>
      </c>
      <c r="C2338" s="91" t="s">
        <v>9576</v>
      </c>
      <c r="D2338" s="89" t="s">
        <v>24029</v>
      </c>
    </row>
    <row r="2339" spans="1:4">
      <c r="A2339" s="90">
        <v>4019</v>
      </c>
      <c r="B2339" s="1" t="s">
        <v>7101</v>
      </c>
      <c r="C2339" s="91" t="s">
        <v>9576</v>
      </c>
      <c r="D2339" s="89" t="s">
        <v>23890</v>
      </c>
    </row>
    <row r="2340" spans="1:4">
      <c r="A2340" s="90">
        <v>4012</v>
      </c>
      <c r="B2340" s="1" t="s">
        <v>7102</v>
      </c>
      <c r="C2340" s="91" t="s">
        <v>9576</v>
      </c>
      <c r="D2340" s="89" t="s">
        <v>26640</v>
      </c>
    </row>
    <row r="2341" spans="1:4">
      <c r="A2341" s="90">
        <v>4020</v>
      </c>
      <c r="B2341" s="1" t="s">
        <v>7103</v>
      </c>
      <c r="C2341" s="91" t="s">
        <v>9576</v>
      </c>
      <c r="D2341" s="89" t="s">
        <v>24694</v>
      </c>
    </row>
    <row r="2342" spans="1:4">
      <c r="A2342" s="90">
        <v>4018</v>
      </c>
      <c r="B2342" s="1" t="s">
        <v>7104</v>
      </c>
      <c r="C2342" s="91" t="s">
        <v>9576</v>
      </c>
      <c r="D2342" s="89" t="s">
        <v>24889</v>
      </c>
    </row>
    <row r="2343" spans="1:4">
      <c r="A2343" s="90">
        <v>36498</v>
      </c>
      <c r="B2343" s="1" t="s">
        <v>7105</v>
      </c>
      <c r="C2343" s="91" t="s">
        <v>9574</v>
      </c>
      <c r="D2343" s="89" t="s">
        <v>26641</v>
      </c>
    </row>
    <row r="2344" spans="1:4">
      <c r="A2344" s="90">
        <v>12872</v>
      </c>
      <c r="B2344" s="1" t="s">
        <v>7106</v>
      </c>
      <c r="C2344" s="91" t="s">
        <v>9573</v>
      </c>
      <c r="D2344" s="89" t="s">
        <v>25622</v>
      </c>
    </row>
    <row r="2345" spans="1:4">
      <c r="A2345" s="90">
        <v>41075</v>
      </c>
      <c r="B2345" s="1" t="s">
        <v>7107</v>
      </c>
      <c r="C2345" s="91" t="s">
        <v>9582</v>
      </c>
      <c r="D2345" s="89" t="s">
        <v>25623</v>
      </c>
    </row>
    <row r="2346" spans="1:4">
      <c r="A2346" s="90">
        <v>3315</v>
      </c>
      <c r="B2346" s="1" t="s">
        <v>7108</v>
      </c>
      <c r="C2346" s="91" t="s">
        <v>9578</v>
      </c>
      <c r="D2346" s="89" t="s">
        <v>24107</v>
      </c>
    </row>
    <row r="2347" spans="1:4">
      <c r="A2347" s="90">
        <v>36870</v>
      </c>
      <c r="B2347" s="1" t="s">
        <v>7109</v>
      </c>
      <c r="C2347" s="91" t="s">
        <v>9578</v>
      </c>
      <c r="D2347" s="89" t="s">
        <v>24107</v>
      </c>
    </row>
    <row r="2348" spans="1:4">
      <c r="A2348" s="90">
        <v>5092</v>
      </c>
      <c r="B2348" s="1" t="s">
        <v>7110</v>
      </c>
      <c r="C2348" s="91" t="s">
        <v>9583</v>
      </c>
      <c r="D2348" s="89" t="s">
        <v>25646</v>
      </c>
    </row>
    <row r="2349" spans="1:4">
      <c r="A2349" s="90">
        <v>11462</v>
      </c>
      <c r="B2349" s="1" t="s">
        <v>7111</v>
      </c>
      <c r="C2349" s="91" t="s">
        <v>9583</v>
      </c>
      <c r="D2349" s="89" t="s">
        <v>24827</v>
      </c>
    </row>
    <row r="2350" spans="1:4">
      <c r="A2350" s="90">
        <v>36529</v>
      </c>
      <c r="B2350" s="1" t="s">
        <v>7112</v>
      </c>
      <c r="C2350" s="91" t="s">
        <v>9574</v>
      </c>
      <c r="D2350" s="89" t="s">
        <v>26642</v>
      </c>
    </row>
    <row r="2351" spans="1:4">
      <c r="A2351" s="90">
        <v>3318</v>
      </c>
      <c r="B2351" s="1" t="s">
        <v>7113</v>
      </c>
      <c r="C2351" s="91" t="s">
        <v>9574</v>
      </c>
      <c r="D2351" s="89" t="s">
        <v>26643</v>
      </c>
    </row>
    <row r="2352" spans="1:4">
      <c r="A2352" s="90">
        <v>38968</v>
      </c>
      <c r="B2352" s="1" t="s">
        <v>7114</v>
      </c>
      <c r="C2352" s="91" t="s">
        <v>9576</v>
      </c>
      <c r="D2352" s="89" t="s">
        <v>26644</v>
      </c>
    </row>
    <row r="2353" spans="1:4">
      <c r="A2353" s="90">
        <v>3324</v>
      </c>
      <c r="B2353" s="1" t="s">
        <v>7115</v>
      </c>
      <c r="C2353" s="91" t="s">
        <v>9576</v>
      </c>
      <c r="D2353" s="89" t="s">
        <v>24379</v>
      </c>
    </row>
    <row r="2354" spans="1:4">
      <c r="A2354" s="90">
        <v>3322</v>
      </c>
      <c r="B2354" s="1" t="s">
        <v>7116</v>
      </c>
      <c r="C2354" s="91" t="s">
        <v>9576</v>
      </c>
      <c r="D2354" s="89" t="s">
        <v>23890</v>
      </c>
    </row>
    <row r="2355" spans="1:4">
      <c r="A2355" s="90">
        <v>5076</v>
      </c>
      <c r="B2355" s="1" t="s">
        <v>7117</v>
      </c>
      <c r="C2355" s="91" t="s">
        <v>9578</v>
      </c>
      <c r="D2355" s="89" t="s">
        <v>24348</v>
      </c>
    </row>
    <row r="2356" spans="1:4">
      <c r="A2356" s="90">
        <v>5077</v>
      </c>
      <c r="B2356" s="1" t="s">
        <v>7118</v>
      </c>
      <c r="C2356" s="91" t="s">
        <v>9578</v>
      </c>
      <c r="D2356" s="89" t="s">
        <v>24813</v>
      </c>
    </row>
    <row r="2357" spans="1:4">
      <c r="A2357" s="90">
        <v>11837</v>
      </c>
      <c r="B2357" s="1" t="s">
        <v>7119</v>
      </c>
      <c r="C2357" s="91" t="s">
        <v>9574</v>
      </c>
      <c r="D2357" s="89" t="s">
        <v>24533</v>
      </c>
    </row>
    <row r="2358" spans="1:4">
      <c r="A2358" s="90">
        <v>38055</v>
      </c>
      <c r="B2358" s="1" t="s">
        <v>7120</v>
      </c>
      <c r="C2358" s="91" t="s">
        <v>9574</v>
      </c>
      <c r="D2358" s="89" t="s">
        <v>24138</v>
      </c>
    </row>
    <row r="2359" spans="1:4">
      <c r="A2359" s="90">
        <v>415</v>
      </c>
      <c r="B2359" s="1" t="s">
        <v>7121</v>
      </c>
      <c r="C2359" s="91" t="s">
        <v>9574</v>
      </c>
      <c r="D2359" s="89" t="s">
        <v>23924</v>
      </c>
    </row>
    <row r="2360" spans="1:4">
      <c r="A2360" s="90">
        <v>416</v>
      </c>
      <c r="B2360" s="1" t="s">
        <v>7122</v>
      </c>
      <c r="C2360" s="91" t="s">
        <v>9574</v>
      </c>
      <c r="D2360" s="89" t="s">
        <v>25480</v>
      </c>
    </row>
    <row r="2361" spans="1:4">
      <c r="A2361" s="90">
        <v>425</v>
      </c>
      <c r="B2361" s="1" t="s">
        <v>7123</v>
      </c>
      <c r="C2361" s="91" t="s">
        <v>9574</v>
      </c>
      <c r="D2361" s="89" t="s">
        <v>25716</v>
      </c>
    </row>
    <row r="2362" spans="1:4">
      <c r="A2362" s="90">
        <v>426</v>
      </c>
      <c r="B2362" s="1" t="s">
        <v>7124</v>
      </c>
      <c r="C2362" s="91" t="s">
        <v>9574</v>
      </c>
      <c r="D2362" s="89" t="s">
        <v>26645</v>
      </c>
    </row>
    <row r="2363" spans="1:4">
      <c r="A2363" s="90">
        <v>38056</v>
      </c>
      <c r="B2363" s="1" t="s">
        <v>7125</v>
      </c>
      <c r="C2363" s="91" t="s">
        <v>9574</v>
      </c>
      <c r="D2363" s="89" t="s">
        <v>26005</v>
      </c>
    </row>
    <row r="2364" spans="1:4">
      <c r="A2364" s="90">
        <v>1564</v>
      </c>
      <c r="B2364" s="1" t="s">
        <v>7126</v>
      </c>
      <c r="C2364" s="91" t="s">
        <v>9574</v>
      </c>
      <c r="D2364" s="89" t="s">
        <v>23878</v>
      </c>
    </row>
    <row r="2365" spans="1:4">
      <c r="A2365" s="90">
        <v>11032</v>
      </c>
      <c r="B2365" s="1" t="s">
        <v>7127</v>
      </c>
      <c r="C2365" s="91" t="s">
        <v>9574</v>
      </c>
      <c r="D2365" s="89" t="s">
        <v>24376</v>
      </c>
    </row>
    <row r="2366" spans="1:4">
      <c r="A2366" s="90">
        <v>36786</v>
      </c>
      <c r="B2366" s="1" t="s">
        <v>7128</v>
      </c>
      <c r="C2366" s="91" t="s">
        <v>9594</v>
      </c>
      <c r="D2366" s="89" t="s">
        <v>26646</v>
      </c>
    </row>
    <row r="2367" spans="1:4">
      <c r="A2367" s="90">
        <v>36785</v>
      </c>
      <c r="B2367" s="1" t="s">
        <v>7129</v>
      </c>
      <c r="C2367" s="91" t="s">
        <v>9594</v>
      </c>
      <c r="D2367" s="89" t="s">
        <v>26647</v>
      </c>
    </row>
    <row r="2368" spans="1:4">
      <c r="A2368" s="90">
        <v>36782</v>
      </c>
      <c r="B2368" s="1" t="s">
        <v>7130</v>
      </c>
      <c r="C2368" s="91" t="s">
        <v>9594</v>
      </c>
      <c r="D2368" s="89" t="s">
        <v>26648</v>
      </c>
    </row>
    <row r="2369" spans="1:4">
      <c r="A2369" s="90">
        <v>25930</v>
      </c>
      <c r="B2369" s="1" t="s">
        <v>7131</v>
      </c>
      <c r="C2369" s="91" t="s">
        <v>9594</v>
      </c>
      <c r="D2369" s="89" t="s">
        <v>26649</v>
      </c>
    </row>
    <row r="2370" spans="1:4">
      <c r="A2370" s="90">
        <v>4824</v>
      </c>
      <c r="B2370" s="1" t="s">
        <v>7132</v>
      </c>
      <c r="C2370" s="91" t="s">
        <v>9578</v>
      </c>
      <c r="D2370" s="89" t="s">
        <v>24207</v>
      </c>
    </row>
    <row r="2371" spans="1:4">
      <c r="A2371" s="90">
        <v>11795</v>
      </c>
      <c r="B2371" s="1" t="s">
        <v>7133</v>
      </c>
      <c r="C2371" s="91" t="s">
        <v>9576</v>
      </c>
      <c r="D2371" s="89" t="s">
        <v>26650</v>
      </c>
    </row>
    <row r="2372" spans="1:4">
      <c r="A2372" s="90">
        <v>134</v>
      </c>
      <c r="B2372" s="1" t="s">
        <v>114</v>
      </c>
      <c r="C2372" s="91" t="s">
        <v>9578</v>
      </c>
      <c r="D2372" s="89" t="s">
        <v>24883</v>
      </c>
    </row>
    <row r="2373" spans="1:4">
      <c r="A2373" s="90">
        <v>4229</v>
      </c>
      <c r="B2373" s="1" t="s">
        <v>7134</v>
      </c>
      <c r="C2373" s="91" t="s">
        <v>9578</v>
      </c>
      <c r="D2373" s="89" t="s">
        <v>23901</v>
      </c>
    </row>
    <row r="2374" spans="1:4">
      <c r="A2374" s="90">
        <v>37402</v>
      </c>
      <c r="B2374" s="1" t="s">
        <v>7135</v>
      </c>
      <c r="C2374" s="91" t="s">
        <v>9574</v>
      </c>
      <c r="D2374" s="89" t="s">
        <v>24521</v>
      </c>
    </row>
    <row r="2375" spans="1:4">
      <c r="A2375" s="90">
        <v>11244</v>
      </c>
      <c r="B2375" s="1" t="s">
        <v>7136</v>
      </c>
      <c r="C2375" s="91" t="s">
        <v>9574</v>
      </c>
      <c r="D2375" s="89" t="s">
        <v>26651</v>
      </c>
    </row>
    <row r="2376" spans="1:4">
      <c r="A2376" s="90">
        <v>11245</v>
      </c>
      <c r="B2376" s="1" t="s">
        <v>7137</v>
      </c>
      <c r="C2376" s="91" t="s">
        <v>9574</v>
      </c>
      <c r="D2376" s="89" t="s">
        <v>26652</v>
      </c>
    </row>
    <row r="2377" spans="1:4">
      <c r="A2377" s="90">
        <v>11235</v>
      </c>
      <c r="B2377" s="1" t="s">
        <v>7138</v>
      </c>
      <c r="C2377" s="91" t="s">
        <v>9574</v>
      </c>
      <c r="D2377" s="89" t="s">
        <v>26653</v>
      </c>
    </row>
    <row r="2378" spans="1:4">
      <c r="A2378" s="90">
        <v>11236</v>
      </c>
      <c r="B2378" s="1" t="s">
        <v>7139</v>
      </c>
      <c r="C2378" s="91" t="s">
        <v>9574</v>
      </c>
      <c r="D2378" s="89" t="s">
        <v>26654</v>
      </c>
    </row>
    <row r="2379" spans="1:4">
      <c r="A2379" s="90">
        <v>11731</v>
      </c>
      <c r="B2379" s="1" t="s">
        <v>7140</v>
      </c>
      <c r="C2379" s="91" t="s">
        <v>9574</v>
      </c>
      <c r="D2379" s="89" t="s">
        <v>23961</v>
      </c>
    </row>
    <row r="2380" spans="1:4">
      <c r="A2380" s="90">
        <v>11732</v>
      </c>
      <c r="B2380" s="1" t="s">
        <v>7141</v>
      </c>
      <c r="C2380" s="91" t="s">
        <v>9574</v>
      </c>
      <c r="D2380" s="89" t="s">
        <v>24885</v>
      </c>
    </row>
    <row r="2381" spans="1:4">
      <c r="A2381" s="90">
        <v>36494</v>
      </c>
      <c r="B2381" s="1" t="s">
        <v>7142</v>
      </c>
      <c r="C2381" s="91" t="s">
        <v>9574</v>
      </c>
      <c r="D2381" s="89" t="s">
        <v>26655</v>
      </c>
    </row>
    <row r="2382" spans="1:4">
      <c r="A2382" s="90">
        <v>36493</v>
      </c>
      <c r="B2382" s="1" t="s">
        <v>7143</v>
      </c>
      <c r="C2382" s="91" t="s">
        <v>9574</v>
      </c>
      <c r="D2382" s="89" t="s">
        <v>26656</v>
      </c>
    </row>
    <row r="2383" spans="1:4">
      <c r="A2383" s="90">
        <v>36492</v>
      </c>
      <c r="B2383" s="1" t="s">
        <v>7144</v>
      </c>
      <c r="C2383" s="91" t="s">
        <v>9574</v>
      </c>
      <c r="D2383" s="89" t="s">
        <v>26657</v>
      </c>
    </row>
    <row r="2384" spans="1:4">
      <c r="A2384" s="90">
        <v>13333</v>
      </c>
      <c r="B2384" s="1" t="s">
        <v>7145</v>
      </c>
      <c r="C2384" s="91" t="s">
        <v>9574</v>
      </c>
      <c r="D2384" s="89" t="s">
        <v>26658</v>
      </c>
    </row>
    <row r="2385" spans="1:4">
      <c r="A2385" s="90">
        <v>13533</v>
      </c>
      <c r="B2385" s="1" t="s">
        <v>7146</v>
      </c>
      <c r="C2385" s="91" t="s">
        <v>9574</v>
      </c>
      <c r="D2385" s="89" t="s">
        <v>26659</v>
      </c>
    </row>
    <row r="2386" spans="1:4">
      <c r="A2386" s="90">
        <v>36499</v>
      </c>
      <c r="B2386" s="1" t="s">
        <v>7147</v>
      </c>
      <c r="C2386" s="91" t="s">
        <v>9574</v>
      </c>
      <c r="D2386" s="89" t="s">
        <v>26660</v>
      </c>
    </row>
    <row r="2387" spans="1:4">
      <c r="A2387" s="90">
        <v>39585</v>
      </c>
      <c r="B2387" s="1" t="s">
        <v>7148</v>
      </c>
      <c r="C2387" s="91" t="s">
        <v>9574</v>
      </c>
      <c r="D2387" s="89" t="s">
        <v>26661</v>
      </c>
    </row>
    <row r="2388" spans="1:4">
      <c r="A2388" s="90">
        <v>39586</v>
      </c>
      <c r="B2388" s="1" t="s">
        <v>7149</v>
      </c>
      <c r="C2388" s="91" t="s">
        <v>9574</v>
      </c>
      <c r="D2388" s="89" t="s">
        <v>26662</v>
      </c>
    </row>
    <row r="2389" spans="1:4">
      <c r="A2389" s="90">
        <v>39587</v>
      </c>
      <c r="B2389" s="1" t="s">
        <v>7150</v>
      </c>
      <c r="C2389" s="91" t="s">
        <v>9574</v>
      </c>
      <c r="D2389" s="89" t="s">
        <v>26663</v>
      </c>
    </row>
    <row r="2390" spans="1:4">
      <c r="A2390" s="90">
        <v>39588</v>
      </c>
      <c r="B2390" s="1" t="s">
        <v>7151</v>
      </c>
      <c r="C2390" s="91" t="s">
        <v>9574</v>
      </c>
      <c r="D2390" s="89" t="s">
        <v>26664</v>
      </c>
    </row>
    <row r="2391" spans="1:4">
      <c r="A2391" s="90">
        <v>39584</v>
      </c>
      <c r="B2391" s="1" t="s">
        <v>7152</v>
      </c>
      <c r="C2391" s="91" t="s">
        <v>9574</v>
      </c>
      <c r="D2391" s="89" t="s">
        <v>26665</v>
      </c>
    </row>
    <row r="2392" spans="1:4">
      <c r="A2392" s="90">
        <v>39590</v>
      </c>
      <c r="B2392" s="1" t="s">
        <v>7153</v>
      </c>
      <c r="C2392" s="91" t="s">
        <v>9574</v>
      </c>
      <c r="D2392" s="89" t="s">
        <v>26666</v>
      </c>
    </row>
    <row r="2393" spans="1:4">
      <c r="A2393" s="90">
        <v>39592</v>
      </c>
      <c r="B2393" s="1" t="s">
        <v>7154</v>
      </c>
      <c r="C2393" s="91" t="s">
        <v>9574</v>
      </c>
      <c r="D2393" s="89" t="s">
        <v>26667</v>
      </c>
    </row>
    <row r="2394" spans="1:4">
      <c r="A2394" s="90">
        <v>39593</v>
      </c>
      <c r="B2394" s="1" t="s">
        <v>7155</v>
      </c>
      <c r="C2394" s="91" t="s">
        <v>9574</v>
      </c>
      <c r="D2394" s="89" t="s">
        <v>26663</v>
      </c>
    </row>
    <row r="2395" spans="1:4">
      <c r="A2395" s="90">
        <v>14254</v>
      </c>
      <c r="B2395" s="1" t="s">
        <v>7156</v>
      </c>
      <c r="C2395" s="91" t="s">
        <v>9574</v>
      </c>
      <c r="D2395" s="89" t="s">
        <v>26668</v>
      </c>
    </row>
    <row r="2396" spans="1:4">
      <c r="A2396" s="90">
        <v>25987</v>
      </c>
      <c r="B2396" s="1" t="s">
        <v>7157</v>
      </c>
      <c r="C2396" s="91" t="s">
        <v>9574</v>
      </c>
      <c r="D2396" s="89" t="s">
        <v>26669</v>
      </c>
    </row>
    <row r="2397" spans="1:4">
      <c r="A2397" s="90">
        <v>25019</v>
      </c>
      <c r="B2397" s="1" t="s">
        <v>7158</v>
      </c>
      <c r="C2397" s="91" t="s">
        <v>9574</v>
      </c>
      <c r="D2397" s="89" t="s">
        <v>26670</v>
      </c>
    </row>
    <row r="2398" spans="1:4">
      <c r="A2398" s="90">
        <v>36501</v>
      </c>
      <c r="B2398" s="1" t="s">
        <v>7159</v>
      </c>
      <c r="C2398" s="91" t="s">
        <v>9574</v>
      </c>
      <c r="D2398" s="89" t="s">
        <v>26671</v>
      </c>
    </row>
    <row r="2399" spans="1:4">
      <c r="A2399" s="90">
        <v>25986</v>
      </c>
      <c r="B2399" s="1" t="s">
        <v>7160</v>
      </c>
      <c r="C2399" s="91" t="s">
        <v>9574</v>
      </c>
      <c r="D2399" s="89" t="s">
        <v>26672</v>
      </c>
    </row>
    <row r="2400" spans="1:4">
      <c r="A2400" s="90">
        <v>36500</v>
      </c>
      <c r="B2400" s="1" t="s">
        <v>7161</v>
      </c>
      <c r="C2400" s="91" t="s">
        <v>9574</v>
      </c>
      <c r="D2400" s="89" t="s">
        <v>26673</v>
      </c>
    </row>
    <row r="2401" spans="1:4">
      <c r="A2401" s="90">
        <v>20017</v>
      </c>
      <c r="B2401" s="1" t="s">
        <v>7162</v>
      </c>
      <c r="C2401" s="91" t="s">
        <v>9577</v>
      </c>
      <c r="D2401" s="89" t="s">
        <v>24866</v>
      </c>
    </row>
    <row r="2402" spans="1:4">
      <c r="A2402" s="90">
        <v>20007</v>
      </c>
      <c r="B2402" s="1" t="s">
        <v>7163</v>
      </c>
      <c r="C2402" s="91" t="s">
        <v>9577</v>
      </c>
      <c r="D2402" s="89" t="s">
        <v>26179</v>
      </c>
    </row>
    <row r="2403" spans="1:4">
      <c r="A2403" s="90">
        <v>39836</v>
      </c>
      <c r="B2403" s="1" t="s">
        <v>7164</v>
      </c>
      <c r="C2403" s="91" t="s">
        <v>9585</v>
      </c>
      <c r="D2403" s="89" t="s">
        <v>26674</v>
      </c>
    </row>
    <row r="2404" spans="1:4">
      <c r="A2404" s="90">
        <v>39830</v>
      </c>
      <c r="B2404" s="1" t="s">
        <v>7165</v>
      </c>
      <c r="C2404" s="91" t="s">
        <v>9585</v>
      </c>
      <c r="D2404" s="89" t="s">
        <v>26675</v>
      </c>
    </row>
    <row r="2405" spans="1:4">
      <c r="A2405" s="90">
        <v>39831</v>
      </c>
      <c r="B2405" s="1" t="s">
        <v>7166</v>
      </c>
      <c r="C2405" s="91" t="s">
        <v>9585</v>
      </c>
      <c r="D2405" s="89" t="s">
        <v>26676</v>
      </c>
    </row>
    <row r="2406" spans="1:4">
      <c r="A2406" s="90">
        <v>36888</v>
      </c>
      <c r="B2406" s="1" t="s">
        <v>25225</v>
      </c>
      <c r="C2406" s="91" t="s">
        <v>9577</v>
      </c>
      <c r="D2406" s="89" t="s">
        <v>24758</v>
      </c>
    </row>
    <row r="2407" spans="1:4">
      <c r="A2407" s="90">
        <v>40527</v>
      </c>
      <c r="B2407" s="1" t="s">
        <v>7167</v>
      </c>
      <c r="C2407" s="91" t="s">
        <v>9574</v>
      </c>
      <c r="D2407" s="89" t="s">
        <v>26677</v>
      </c>
    </row>
    <row r="2408" spans="1:4">
      <c r="A2408" s="90">
        <v>36497</v>
      </c>
      <c r="B2408" s="1" t="s">
        <v>7168</v>
      </c>
      <c r="C2408" s="91" t="s">
        <v>9574</v>
      </c>
      <c r="D2408" s="89" t="s">
        <v>26678</v>
      </c>
    </row>
    <row r="2409" spans="1:4">
      <c r="A2409" s="90">
        <v>36487</v>
      </c>
      <c r="B2409" s="1" t="s">
        <v>7169</v>
      </c>
      <c r="C2409" s="91" t="s">
        <v>9574</v>
      </c>
      <c r="D2409" s="89" t="s">
        <v>26679</v>
      </c>
    </row>
    <row r="2410" spans="1:4">
      <c r="A2410" s="90">
        <v>25952</v>
      </c>
      <c r="B2410" s="1" t="s">
        <v>7170</v>
      </c>
      <c r="C2410" s="91" t="s">
        <v>9574</v>
      </c>
      <c r="D2410" s="89" t="s">
        <v>26680</v>
      </c>
    </row>
    <row r="2411" spans="1:4">
      <c r="A2411" s="90">
        <v>25954</v>
      </c>
      <c r="B2411" s="1" t="s">
        <v>7171</v>
      </c>
      <c r="C2411" s="91" t="s">
        <v>9574</v>
      </c>
      <c r="D2411" s="89" t="s">
        <v>26681</v>
      </c>
    </row>
    <row r="2412" spans="1:4">
      <c r="A2412" s="90">
        <v>25953</v>
      </c>
      <c r="B2412" s="1" t="s">
        <v>7172</v>
      </c>
      <c r="C2412" s="91" t="s">
        <v>9574</v>
      </c>
      <c r="D2412" s="89" t="s">
        <v>26682</v>
      </c>
    </row>
    <row r="2413" spans="1:4">
      <c r="A2413" s="90">
        <v>37776</v>
      </c>
      <c r="B2413" s="1" t="s">
        <v>7173</v>
      </c>
      <c r="C2413" s="91" t="s">
        <v>9574</v>
      </c>
      <c r="D2413" s="89" t="s">
        <v>26683</v>
      </c>
    </row>
    <row r="2414" spans="1:4">
      <c r="A2414" s="90">
        <v>37775</v>
      </c>
      <c r="B2414" s="1" t="s">
        <v>7174</v>
      </c>
      <c r="C2414" s="91" t="s">
        <v>9574</v>
      </c>
      <c r="D2414" s="89" t="s">
        <v>26684</v>
      </c>
    </row>
    <row r="2415" spans="1:4">
      <c r="A2415" s="90">
        <v>36491</v>
      </c>
      <c r="B2415" s="1" t="s">
        <v>7175</v>
      </c>
      <c r="C2415" s="91" t="s">
        <v>9574</v>
      </c>
      <c r="D2415" s="89" t="s">
        <v>26685</v>
      </c>
    </row>
    <row r="2416" spans="1:4">
      <c r="A2416" s="90">
        <v>10712</v>
      </c>
      <c r="B2416" s="1" t="s">
        <v>7176</v>
      </c>
      <c r="C2416" s="91" t="s">
        <v>9574</v>
      </c>
      <c r="D2416" s="89" t="s">
        <v>26686</v>
      </c>
    </row>
    <row r="2417" spans="1:4">
      <c r="A2417" s="90">
        <v>3363</v>
      </c>
      <c r="B2417" s="1" t="s">
        <v>7177</v>
      </c>
      <c r="C2417" s="91" t="s">
        <v>9574</v>
      </c>
      <c r="D2417" s="89" t="s">
        <v>26687</v>
      </c>
    </row>
    <row r="2418" spans="1:4">
      <c r="A2418" s="90">
        <v>3365</v>
      </c>
      <c r="B2418" s="1" t="s">
        <v>7178</v>
      </c>
      <c r="C2418" s="91" t="s">
        <v>9574</v>
      </c>
      <c r="D2418" s="89" t="s">
        <v>26688</v>
      </c>
    </row>
    <row r="2419" spans="1:4">
      <c r="A2419" s="90">
        <v>7569</v>
      </c>
      <c r="B2419" s="1" t="s">
        <v>7179</v>
      </c>
      <c r="C2419" s="91" t="s">
        <v>9574</v>
      </c>
      <c r="D2419" s="89" t="s">
        <v>26689</v>
      </c>
    </row>
    <row r="2420" spans="1:4">
      <c r="A2420" s="90">
        <v>34349</v>
      </c>
      <c r="B2420" s="1" t="s">
        <v>7180</v>
      </c>
      <c r="C2420" s="91" t="s">
        <v>9574</v>
      </c>
      <c r="D2420" s="89" t="s">
        <v>24605</v>
      </c>
    </row>
    <row r="2421" spans="1:4">
      <c r="A2421" s="90">
        <v>11991</v>
      </c>
      <c r="B2421" s="1" t="s">
        <v>7183</v>
      </c>
      <c r="C2421" s="91" t="s">
        <v>9574</v>
      </c>
      <c r="D2421" s="89" t="s">
        <v>25814</v>
      </c>
    </row>
    <row r="2422" spans="1:4">
      <c r="A2422" s="90">
        <v>20062</v>
      </c>
      <c r="B2422" s="1" t="s">
        <v>7184</v>
      </c>
      <c r="C2422" s="91" t="s">
        <v>9574</v>
      </c>
      <c r="D2422" s="89" t="s">
        <v>24816</v>
      </c>
    </row>
    <row r="2423" spans="1:4">
      <c r="A2423" s="90">
        <v>11029</v>
      </c>
      <c r="B2423" s="1" t="s">
        <v>7185</v>
      </c>
      <c r="C2423" s="91" t="s">
        <v>9589</v>
      </c>
      <c r="D2423" s="89" t="s">
        <v>24918</v>
      </c>
    </row>
    <row r="2424" spans="1:4">
      <c r="A2424" s="90">
        <v>4316</v>
      </c>
      <c r="B2424" s="1" t="s">
        <v>7186</v>
      </c>
      <c r="C2424" s="91" t="s">
        <v>9574</v>
      </c>
      <c r="D2424" s="89" t="s">
        <v>24235</v>
      </c>
    </row>
    <row r="2425" spans="1:4">
      <c r="A2425" s="90">
        <v>4313</v>
      </c>
      <c r="B2425" s="1" t="s">
        <v>7187</v>
      </c>
      <c r="C2425" s="91" t="s">
        <v>9589</v>
      </c>
      <c r="D2425" s="89" t="s">
        <v>25075</v>
      </c>
    </row>
    <row r="2426" spans="1:4">
      <c r="A2426" s="90">
        <v>4317</v>
      </c>
      <c r="B2426" s="1" t="s">
        <v>7188</v>
      </c>
      <c r="C2426" s="91" t="s">
        <v>9574</v>
      </c>
      <c r="D2426" s="89" t="s">
        <v>25525</v>
      </c>
    </row>
    <row r="2427" spans="1:4">
      <c r="A2427" s="90">
        <v>4314</v>
      </c>
      <c r="B2427" s="1" t="s">
        <v>7189</v>
      </c>
      <c r="C2427" s="91" t="s">
        <v>9589</v>
      </c>
      <c r="D2427" s="89" t="s">
        <v>24205</v>
      </c>
    </row>
    <row r="2428" spans="1:4">
      <c r="A2428" s="90">
        <v>10561</v>
      </c>
      <c r="B2428" s="1" t="s">
        <v>7190</v>
      </c>
      <c r="C2428" s="91" t="s">
        <v>9578</v>
      </c>
      <c r="D2428" s="89" t="s">
        <v>24154</v>
      </c>
    </row>
    <row r="2429" spans="1:4">
      <c r="A2429" s="90">
        <v>10921</v>
      </c>
      <c r="B2429" s="1" t="s">
        <v>7191</v>
      </c>
      <c r="C2429" s="91" t="s">
        <v>9574</v>
      </c>
      <c r="D2429" s="89" t="s">
        <v>26690</v>
      </c>
    </row>
    <row r="2430" spans="1:4">
      <c r="A2430" s="90">
        <v>10922</v>
      </c>
      <c r="B2430" s="1" t="s">
        <v>7192</v>
      </c>
      <c r="C2430" s="91" t="s">
        <v>9574</v>
      </c>
      <c r="D2430" s="89" t="s">
        <v>26691</v>
      </c>
    </row>
    <row r="2431" spans="1:4">
      <c r="A2431" s="90">
        <v>10923</v>
      </c>
      <c r="B2431" s="1" t="s">
        <v>7193</v>
      </c>
      <c r="C2431" s="91" t="s">
        <v>9574</v>
      </c>
      <c r="D2431" s="89" t="s">
        <v>26692</v>
      </c>
    </row>
    <row r="2432" spans="1:4">
      <c r="A2432" s="90">
        <v>10924</v>
      </c>
      <c r="B2432" s="1" t="s">
        <v>7194</v>
      </c>
      <c r="C2432" s="91" t="s">
        <v>9574</v>
      </c>
      <c r="D2432" s="89" t="s">
        <v>26693</v>
      </c>
    </row>
    <row r="2433" spans="1:4">
      <c r="A2433" s="90">
        <v>37772</v>
      </c>
      <c r="B2433" s="1" t="s">
        <v>7195</v>
      </c>
      <c r="C2433" s="91" t="s">
        <v>9574</v>
      </c>
      <c r="D2433" s="89" t="s">
        <v>26694</v>
      </c>
    </row>
    <row r="2434" spans="1:4">
      <c r="A2434" s="90">
        <v>37771</v>
      </c>
      <c r="B2434" s="1" t="s">
        <v>7196</v>
      </c>
      <c r="C2434" s="91" t="s">
        <v>9574</v>
      </c>
      <c r="D2434" s="89" t="s">
        <v>26695</v>
      </c>
    </row>
    <row r="2435" spans="1:4">
      <c r="A2435" s="90">
        <v>12770</v>
      </c>
      <c r="B2435" s="1" t="s">
        <v>7197</v>
      </c>
      <c r="C2435" s="91" t="s">
        <v>9574</v>
      </c>
      <c r="D2435" s="89" t="s">
        <v>26696</v>
      </c>
    </row>
    <row r="2436" spans="1:4">
      <c r="A2436" s="90">
        <v>12772</v>
      </c>
      <c r="B2436" s="1" t="s">
        <v>7198</v>
      </c>
      <c r="C2436" s="91" t="s">
        <v>9574</v>
      </c>
      <c r="D2436" s="89" t="s">
        <v>26697</v>
      </c>
    </row>
    <row r="2437" spans="1:4">
      <c r="A2437" s="90">
        <v>12768</v>
      </c>
      <c r="B2437" s="1" t="s">
        <v>7199</v>
      </c>
      <c r="C2437" s="91" t="s">
        <v>9574</v>
      </c>
      <c r="D2437" s="89" t="s">
        <v>26698</v>
      </c>
    </row>
    <row r="2438" spans="1:4">
      <c r="A2438" s="90">
        <v>12775</v>
      </c>
      <c r="B2438" s="1" t="s">
        <v>7200</v>
      </c>
      <c r="C2438" s="91" t="s">
        <v>9574</v>
      </c>
      <c r="D2438" s="89" t="s">
        <v>26699</v>
      </c>
    </row>
    <row r="2439" spans="1:4">
      <c r="A2439" s="90">
        <v>12769</v>
      </c>
      <c r="B2439" s="1" t="s">
        <v>7201</v>
      </c>
      <c r="C2439" s="91" t="s">
        <v>9574</v>
      </c>
      <c r="D2439" s="89" t="s">
        <v>26700</v>
      </c>
    </row>
    <row r="2440" spans="1:4">
      <c r="A2440" s="90">
        <v>12773</v>
      </c>
      <c r="B2440" s="1" t="s">
        <v>7202</v>
      </c>
      <c r="C2440" s="91" t="s">
        <v>9574</v>
      </c>
      <c r="D2440" s="89" t="s">
        <v>26701</v>
      </c>
    </row>
    <row r="2441" spans="1:4">
      <c r="A2441" s="90">
        <v>12774</v>
      </c>
      <c r="B2441" s="1" t="s">
        <v>7203</v>
      </c>
      <c r="C2441" s="91" t="s">
        <v>9574</v>
      </c>
      <c r="D2441" s="89" t="s">
        <v>26702</v>
      </c>
    </row>
    <row r="2442" spans="1:4">
      <c r="A2442" s="90">
        <v>12776</v>
      </c>
      <c r="B2442" s="1" t="s">
        <v>7204</v>
      </c>
      <c r="C2442" s="91" t="s">
        <v>9574</v>
      </c>
      <c r="D2442" s="89" t="s">
        <v>26703</v>
      </c>
    </row>
    <row r="2443" spans="1:4">
      <c r="A2443" s="90">
        <v>12777</v>
      </c>
      <c r="B2443" s="1" t="s">
        <v>7205</v>
      </c>
      <c r="C2443" s="91" t="s">
        <v>9574</v>
      </c>
      <c r="D2443" s="89" t="s">
        <v>26704</v>
      </c>
    </row>
    <row r="2444" spans="1:4">
      <c r="A2444" s="90">
        <v>3391</v>
      </c>
      <c r="B2444" s="1" t="s">
        <v>7206</v>
      </c>
      <c r="C2444" s="91" t="s">
        <v>9574</v>
      </c>
      <c r="D2444" s="89" t="s">
        <v>26705</v>
      </c>
    </row>
    <row r="2445" spans="1:4">
      <c r="A2445" s="90">
        <v>3389</v>
      </c>
      <c r="B2445" s="1" t="s">
        <v>7207</v>
      </c>
      <c r="C2445" s="91" t="s">
        <v>9574</v>
      </c>
      <c r="D2445" s="89" t="s">
        <v>25443</v>
      </c>
    </row>
    <row r="2446" spans="1:4">
      <c r="A2446" s="90">
        <v>3390</v>
      </c>
      <c r="B2446" s="1" t="s">
        <v>7208</v>
      </c>
      <c r="C2446" s="91" t="s">
        <v>9574</v>
      </c>
      <c r="D2446" s="89" t="s">
        <v>26706</v>
      </c>
    </row>
    <row r="2447" spans="1:4">
      <c r="A2447" s="90">
        <v>12873</v>
      </c>
      <c r="B2447" s="1" t="s">
        <v>7209</v>
      </c>
      <c r="C2447" s="91" t="s">
        <v>9573</v>
      </c>
      <c r="D2447" s="89" t="s">
        <v>25622</v>
      </c>
    </row>
    <row r="2448" spans="1:4">
      <c r="A2448" s="90">
        <v>41076</v>
      </c>
      <c r="B2448" s="1" t="s">
        <v>7210</v>
      </c>
      <c r="C2448" s="91" t="s">
        <v>9582</v>
      </c>
      <c r="D2448" s="89" t="s">
        <v>25623</v>
      </c>
    </row>
    <row r="2449" spans="1:4">
      <c r="A2449" s="90">
        <v>140</v>
      </c>
      <c r="B2449" s="1" t="s">
        <v>7211</v>
      </c>
      <c r="C2449" s="91" t="s">
        <v>9578</v>
      </c>
      <c r="D2449" s="89" t="s">
        <v>26707</v>
      </c>
    </row>
    <row r="2450" spans="1:4">
      <c r="A2450" s="90">
        <v>151</v>
      </c>
      <c r="B2450" s="1" t="s">
        <v>7212</v>
      </c>
      <c r="C2450" s="91" t="s">
        <v>9579</v>
      </c>
      <c r="D2450" s="89" t="s">
        <v>26708</v>
      </c>
    </row>
    <row r="2451" spans="1:4">
      <c r="A2451" s="90">
        <v>7340</v>
      </c>
      <c r="B2451" s="1" t="s">
        <v>7213</v>
      </c>
      <c r="C2451" s="91" t="s">
        <v>9579</v>
      </c>
      <c r="D2451" s="89" t="s">
        <v>24698</v>
      </c>
    </row>
    <row r="2452" spans="1:4">
      <c r="A2452" s="90">
        <v>2701</v>
      </c>
      <c r="B2452" s="1" t="s">
        <v>7214</v>
      </c>
      <c r="C2452" s="91" t="s">
        <v>9573</v>
      </c>
      <c r="D2452" s="89" t="s">
        <v>26709</v>
      </c>
    </row>
    <row r="2453" spans="1:4">
      <c r="A2453" s="90">
        <v>40929</v>
      </c>
      <c r="B2453" s="1" t="s">
        <v>7215</v>
      </c>
      <c r="C2453" s="91" t="s">
        <v>9582</v>
      </c>
      <c r="D2453" s="89" t="s">
        <v>26710</v>
      </c>
    </row>
    <row r="2454" spans="1:4">
      <c r="A2454" s="90">
        <v>38114</v>
      </c>
      <c r="B2454" s="1" t="s">
        <v>7216</v>
      </c>
      <c r="C2454" s="91" t="s">
        <v>9574</v>
      </c>
      <c r="D2454" s="89" t="s">
        <v>24473</v>
      </c>
    </row>
    <row r="2455" spans="1:4">
      <c r="A2455" s="90">
        <v>38064</v>
      </c>
      <c r="B2455" s="1" t="s">
        <v>7217</v>
      </c>
      <c r="C2455" s="91" t="s">
        <v>9574</v>
      </c>
      <c r="D2455" s="89" t="s">
        <v>24806</v>
      </c>
    </row>
    <row r="2456" spans="1:4">
      <c r="A2456" s="90">
        <v>38115</v>
      </c>
      <c r="B2456" s="1" t="s">
        <v>7218</v>
      </c>
      <c r="C2456" s="91" t="s">
        <v>9574</v>
      </c>
      <c r="D2456" s="89" t="s">
        <v>26711</v>
      </c>
    </row>
    <row r="2457" spans="1:4">
      <c r="A2457" s="90">
        <v>38065</v>
      </c>
      <c r="B2457" s="1" t="s">
        <v>7219</v>
      </c>
      <c r="C2457" s="91" t="s">
        <v>9574</v>
      </c>
      <c r="D2457" s="89" t="s">
        <v>26712</v>
      </c>
    </row>
    <row r="2458" spans="1:4">
      <c r="A2458" s="90">
        <v>38078</v>
      </c>
      <c r="B2458" s="1" t="s">
        <v>7220</v>
      </c>
      <c r="C2458" s="91" t="s">
        <v>9574</v>
      </c>
      <c r="D2458" s="89" t="s">
        <v>26713</v>
      </c>
    </row>
    <row r="2459" spans="1:4">
      <c r="A2459" s="90">
        <v>38113</v>
      </c>
      <c r="B2459" s="1" t="s">
        <v>7221</v>
      </c>
      <c r="C2459" s="91" t="s">
        <v>9574</v>
      </c>
      <c r="D2459" s="89" t="s">
        <v>24386</v>
      </c>
    </row>
    <row r="2460" spans="1:4">
      <c r="A2460" s="90">
        <v>38063</v>
      </c>
      <c r="B2460" s="1" t="s">
        <v>7222</v>
      </c>
      <c r="C2460" s="91" t="s">
        <v>9574</v>
      </c>
      <c r="D2460" s="89" t="s">
        <v>24343</v>
      </c>
    </row>
    <row r="2461" spans="1:4">
      <c r="A2461" s="90">
        <v>38080</v>
      </c>
      <c r="B2461" s="1" t="s">
        <v>7223</v>
      </c>
      <c r="C2461" s="91" t="s">
        <v>9574</v>
      </c>
      <c r="D2461" s="89" t="s">
        <v>24494</v>
      </c>
    </row>
    <row r="2462" spans="1:4">
      <c r="A2462" s="90">
        <v>38069</v>
      </c>
      <c r="B2462" s="1" t="s">
        <v>7224</v>
      </c>
      <c r="C2462" s="91" t="s">
        <v>9574</v>
      </c>
      <c r="D2462" s="89" t="s">
        <v>26714</v>
      </c>
    </row>
    <row r="2463" spans="1:4">
      <c r="A2463" s="90">
        <v>38077</v>
      </c>
      <c r="B2463" s="1" t="s">
        <v>7225</v>
      </c>
      <c r="C2463" s="91" t="s">
        <v>9574</v>
      </c>
      <c r="D2463" s="89" t="s">
        <v>26461</v>
      </c>
    </row>
    <row r="2464" spans="1:4">
      <c r="A2464" s="90">
        <v>38073</v>
      </c>
      <c r="B2464" s="1" t="s">
        <v>7226</v>
      </c>
      <c r="C2464" s="91" t="s">
        <v>9574</v>
      </c>
      <c r="D2464" s="89" t="s">
        <v>24955</v>
      </c>
    </row>
    <row r="2465" spans="1:4">
      <c r="A2465" s="90">
        <v>38112</v>
      </c>
      <c r="B2465" s="1" t="s">
        <v>7227</v>
      </c>
      <c r="C2465" s="91" t="s">
        <v>9574</v>
      </c>
      <c r="D2465" s="89" t="s">
        <v>24632</v>
      </c>
    </row>
    <row r="2466" spans="1:4">
      <c r="A2466" s="90">
        <v>38062</v>
      </c>
      <c r="B2466" s="1" t="s">
        <v>7228</v>
      </c>
      <c r="C2466" s="91" t="s">
        <v>9574</v>
      </c>
      <c r="D2466" s="89" t="s">
        <v>26715</v>
      </c>
    </row>
    <row r="2467" spans="1:4">
      <c r="A2467" s="90">
        <v>12128</v>
      </c>
      <c r="B2467" s="1" t="s">
        <v>7229</v>
      </c>
      <c r="C2467" s="91" t="s">
        <v>9574</v>
      </c>
      <c r="D2467" s="89" t="s">
        <v>25020</v>
      </c>
    </row>
    <row r="2468" spans="1:4">
      <c r="A2468" s="90">
        <v>12129</v>
      </c>
      <c r="B2468" s="1" t="s">
        <v>7230</v>
      </c>
      <c r="C2468" s="91" t="s">
        <v>9574</v>
      </c>
      <c r="D2468" s="89" t="s">
        <v>24354</v>
      </c>
    </row>
    <row r="2469" spans="1:4">
      <c r="A2469" s="90">
        <v>38081</v>
      </c>
      <c r="B2469" s="1" t="s">
        <v>7231</v>
      </c>
      <c r="C2469" s="91" t="s">
        <v>9574</v>
      </c>
      <c r="D2469" s="89" t="s">
        <v>24165</v>
      </c>
    </row>
    <row r="2470" spans="1:4">
      <c r="A2470" s="90">
        <v>38070</v>
      </c>
      <c r="B2470" s="1" t="s">
        <v>7232</v>
      </c>
      <c r="C2470" s="91" t="s">
        <v>9574</v>
      </c>
      <c r="D2470" s="89" t="s">
        <v>24468</v>
      </c>
    </row>
    <row r="2471" spans="1:4">
      <c r="A2471" s="90">
        <v>38074</v>
      </c>
      <c r="B2471" s="1" t="s">
        <v>7233</v>
      </c>
      <c r="C2471" s="91" t="s">
        <v>9574</v>
      </c>
      <c r="D2471" s="89" t="s">
        <v>24845</v>
      </c>
    </row>
    <row r="2472" spans="1:4">
      <c r="A2472" s="90">
        <v>38079</v>
      </c>
      <c r="B2472" s="1" t="s">
        <v>7234</v>
      </c>
      <c r="C2472" s="91" t="s">
        <v>9574</v>
      </c>
      <c r="D2472" s="89" t="s">
        <v>26018</v>
      </c>
    </row>
    <row r="2473" spans="1:4">
      <c r="A2473" s="90">
        <v>38072</v>
      </c>
      <c r="B2473" s="1" t="s">
        <v>7235</v>
      </c>
      <c r="C2473" s="91" t="s">
        <v>9574</v>
      </c>
      <c r="D2473" s="89" t="s">
        <v>24401</v>
      </c>
    </row>
    <row r="2474" spans="1:4">
      <c r="A2474" s="90">
        <v>38068</v>
      </c>
      <c r="B2474" s="1" t="s">
        <v>7236</v>
      </c>
      <c r="C2474" s="91" t="s">
        <v>9574</v>
      </c>
      <c r="D2474" s="89" t="s">
        <v>26716</v>
      </c>
    </row>
    <row r="2475" spans="1:4">
      <c r="A2475" s="90">
        <v>38071</v>
      </c>
      <c r="B2475" s="1" t="s">
        <v>7237</v>
      </c>
      <c r="C2475" s="91" t="s">
        <v>9574</v>
      </c>
      <c r="D2475" s="89" t="s">
        <v>24892</v>
      </c>
    </row>
    <row r="2476" spans="1:4">
      <c r="A2476" s="90">
        <v>38412</v>
      </c>
      <c r="B2476" s="1" t="s">
        <v>7238</v>
      </c>
      <c r="C2476" s="91" t="s">
        <v>9574</v>
      </c>
      <c r="D2476" s="89" t="s">
        <v>26717</v>
      </c>
    </row>
    <row r="2477" spans="1:4">
      <c r="A2477" s="90">
        <v>3405</v>
      </c>
      <c r="B2477" s="1" t="s">
        <v>7239</v>
      </c>
      <c r="C2477" s="91" t="s">
        <v>9574</v>
      </c>
      <c r="D2477" s="89" t="s">
        <v>26718</v>
      </c>
    </row>
    <row r="2478" spans="1:4">
      <c r="A2478" s="90">
        <v>3394</v>
      </c>
      <c r="B2478" s="1" t="s">
        <v>7240</v>
      </c>
      <c r="C2478" s="91" t="s">
        <v>9574</v>
      </c>
      <c r="D2478" s="89" t="s">
        <v>26719</v>
      </c>
    </row>
    <row r="2479" spans="1:4">
      <c r="A2479" s="90">
        <v>3393</v>
      </c>
      <c r="B2479" s="1" t="s">
        <v>7241</v>
      </c>
      <c r="C2479" s="91" t="s">
        <v>9574</v>
      </c>
      <c r="D2479" s="89" t="s">
        <v>26720</v>
      </c>
    </row>
    <row r="2480" spans="1:4">
      <c r="A2480" s="90">
        <v>3406</v>
      </c>
      <c r="B2480" s="1" t="s">
        <v>7242</v>
      </c>
      <c r="C2480" s="91" t="s">
        <v>9574</v>
      </c>
      <c r="D2480" s="89" t="s">
        <v>26721</v>
      </c>
    </row>
    <row r="2481" spans="1:4">
      <c r="A2481" s="90">
        <v>3395</v>
      </c>
      <c r="B2481" s="1" t="s">
        <v>7243</v>
      </c>
      <c r="C2481" s="91" t="s">
        <v>9574</v>
      </c>
      <c r="D2481" s="89" t="s">
        <v>26722</v>
      </c>
    </row>
    <row r="2482" spans="1:4">
      <c r="A2482" s="90">
        <v>3398</v>
      </c>
      <c r="B2482" s="1" t="s">
        <v>7244</v>
      </c>
      <c r="C2482" s="91" t="s">
        <v>9574</v>
      </c>
      <c r="D2482" s="89" t="s">
        <v>24302</v>
      </c>
    </row>
    <row r="2483" spans="1:4">
      <c r="A2483" s="90">
        <v>34379</v>
      </c>
      <c r="B2483" s="1" t="s">
        <v>25226</v>
      </c>
      <c r="C2483" s="91" t="s">
        <v>9574</v>
      </c>
      <c r="D2483" s="89" t="s">
        <v>26723</v>
      </c>
    </row>
    <row r="2484" spans="1:4">
      <c r="A2484" s="90">
        <v>34378</v>
      </c>
      <c r="B2484" s="1" t="s">
        <v>25227</v>
      </c>
      <c r="C2484" s="91" t="s">
        <v>9574</v>
      </c>
      <c r="D2484" s="89" t="s">
        <v>26724</v>
      </c>
    </row>
    <row r="2485" spans="1:4">
      <c r="A2485" s="90">
        <v>34377</v>
      </c>
      <c r="B2485" s="1" t="s">
        <v>25228</v>
      </c>
      <c r="C2485" s="91" t="s">
        <v>9574</v>
      </c>
      <c r="D2485" s="89" t="s">
        <v>26725</v>
      </c>
    </row>
    <row r="2486" spans="1:4">
      <c r="A2486" s="90">
        <v>581</v>
      </c>
      <c r="B2486" s="1" t="s">
        <v>25229</v>
      </c>
      <c r="C2486" s="91" t="s">
        <v>9576</v>
      </c>
      <c r="D2486" s="89" t="s">
        <v>26726</v>
      </c>
    </row>
    <row r="2487" spans="1:4">
      <c r="A2487" s="90">
        <v>40662</v>
      </c>
      <c r="B2487" s="1" t="s">
        <v>7245</v>
      </c>
      <c r="C2487" s="91" t="s">
        <v>9574</v>
      </c>
      <c r="D2487" s="89" t="s">
        <v>26727</v>
      </c>
    </row>
    <row r="2488" spans="1:4">
      <c r="A2488" s="90">
        <v>3437</v>
      </c>
      <c r="B2488" s="1" t="s">
        <v>7246</v>
      </c>
      <c r="C2488" s="91" t="s">
        <v>9576</v>
      </c>
      <c r="D2488" s="89" t="s">
        <v>26728</v>
      </c>
    </row>
    <row r="2489" spans="1:4">
      <c r="A2489" s="90">
        <v>11183</v>
      </c>
      <c r="B2489" s="1" t="s">
        <v>7247</v>
      </c>
      <c r="C2489" s="91" t="s">
        <v>9574</v>
      </c>
      <c r="D2489" s="89" t="s">
        <v>26729</v>
      </c>
    </row>
    <row r="2490" spans="1:4">
      <c r="A2490" s="90">
        <v>11190</v>
      </c>
      <c r="B2490" s="1" t="s">
        <v>7248</v>
      </c>
      <c r="C2490" s="91" t="s">
        <v>9574</v>
      </c>
      <c r="D2490" s="89" t="s">
        <v>26730</v>
      </c>
    </row>
    <row r="2491" spans="1:4">
      <c r="A2491" s="90">
        <v>616</v>
      </c>
      <c r="B2491" s="1" t="s">
        <v>7249</v>
      </c>
      <c r="C2491" s="91" t="s">
        <v>9574</v>
      </c>
      <c r="D2491" s="89" t="s">
        <v>26731</v>
      </c>
    </row>
    <row r="2492" spans="1:4">
      <c r="A2492" s="90">
        <v>615</v>
      </c>
      <c r="B2492" s="1" t="s">
        <v>7249</v>
      </c>
      <c r="C2492" s="91" t="s">
        <v>9576</v>
      </c>
      <c r="D2492" s="89" t="s">
        <v>26732</v>
      </c>
    </row>
    <row r="2493" spans="1:4">
      <c r="A2493" s="90">
        <v>11192</v>
      </c>
      <c r="B2493" s="1" t="s">
        <v>7250</v>
      </c>
      <c r="C2493" s="91" t="s">
        <v>9574</v>
      </c>
      <c r="D2493" s="89" t="s">
        <v>26733</v>
      </c>
    </row>
    <row r="2494" spans="1:4">
      <c r="A2494" s="90">
        <v>11231</v>
      </c>
      <c r="B2494" s="1" t="s">
        <v>7250</v>
      </c>
      <c r="C2494" s="91" t="s">
        <v>9576</v>
      </c>
      <c r="D2494" s="89" t="s">
        <v>26734</v>
      </c>
    </row>
    <row r="2495" spans="1:4">
      <c r="A2495" s="90">
        <v>3428</v>
      </c>
      <c r="B2495" s="1" t="s">
        <v>7251</v>
      </c>
      <c r="C2495" s="91" t="s">
        <v>9576</v>
      </c>
      <c r="D2495" s="89" t="s">
        <v>26735</v>
      </c>
    </row>
    <row r="2496" spans="1:4">
      <c r="A2496" s="90">
        <v>3429</v>
      </c>
      <c r="B2496" s="1" t="s">
        <v>7252</v>
      </c>
      <c r="C2496" s="91" t="s">
        <v>9576</v>
      </c>
      <c r="D2496" s="89" t="s">
        <v>26736</v>
      </c>
    </row>
    <row r="2497" spans="1:4">
      <c r="A2497" s="90">
        <v>34371</v>
      </c>
      <c r="B2497" s="1" t="s">
        <v>25230</v>
      </c>
      <c r="C2497" s="91" t="s">
        <v>9574</v>
      </c>
      <c r="D2497" s="89" t="s">
        <v>26737</v>
      </c>
    </row>
    <row r="2498" spans="1:4">
      <c r="A2498" s="90">
        <v>34370</v>
      </c>
      <c r="B2498" s="1" t="s">
        <v>25231</v>
      </c>
      <c r="C2498" s="91" t="s">
        <v>9574</v>
      </c>
      <c r="D2498" s="89" t="s">
        <v>26738</v>
      </c>
    </row>
    <row r="2499" spans="1:4">
      <c r="A2499" s="90">
        <v>34372</v>
      </c>
      <c r="B2499" s="1" t="s">
        <v>25232</v>
      </c>
      <c r="C2499" s="91" t="s">
        <v>9574</v>
      </c>
      <c r="D2499" s="89" t="s">
        <v>26739</v>
      </c>
    </row>
    <row r="2500" spans="1:4">
      <c r="A2500" s="90">
        <v>34373</v>
      </c>
      <c r="B2500" s="1" t="s">
        <v>25233</v>
      </c>
      <c r="C2500" s="91" t="s">
        <v>9574</v>
      </c>
      <c r="D2500" s="89" t="s">
        <v>26740</v>
      </c>
    </row>
    <row r="2501" spans="1:4">
      <c r="A2501" s="90">
        <v>36896</v>
      </c>
      <c r="B2501" s="1" t="s">
        <v>25234</v>
      </c>
      <c r="C2501" s="91" t="s">
        <v>9574</v>
      </c>
      <c r="D2501" s="89" t="s">
        <v>26741</v>
      </c>
    </row>
    <row r="2502" spans="1:4">
      <c r="A2502" s="90">
        <v>34367</v>
      </c>
      <c r="B2502" s="1" t="s">
        <v>25235</v>
      </c>
      <c r="C2502" s="91" t="s">
        <v>9574</v>
      </c>
      <c r="D2502" s="89" t="s">
        <v>26742</v>
      </c>
    </row>
    <row r="2503" spans="1:4">
      <c r="A2503" s="90">
        <v>36884</v>
      </c>
      <c r="B2503" s="1" t="s">
        <v>25236</v>
      </c>
      <c r="C2503" s="91" t="s">
        <v>9576</v>
      </c>
      <c r="D2503" s="89" t="s">
        <v>26743</v>
      </c>
    </row>
    <row r="2504" spans="1:4">
      <c r="A2504" s="90">
        <v>36897</v>
      </c>
      <c r="B2504" s="1" t="s">
        <v>25236</v>
      </c>
      <c r="C2504" s="91" t="s">
        <v>9574</v>
      </c>
      <c r="D2504" s="89" t="s">
        <v>26744</v>
      </c>
    </row>
    <row r="2505" spans="1:4">
      <c r="A2505" s="90">
        <v>597</v>
      </c>
      <c r="B2505" s="1" t="s">
        <v>25237</v>
      </c>
      <c r="C2505" s="91" t="s">
        <v>9576</v>
      </c>
      <c r="D2505" s="89" t="s">
        <v>26745</v>
      </c>
    </row>
    <row r="2506" spans="1:4">
      <c r="A2506" s="90">
        <v>34369</v>
      </c>
      <c r="B2506" s="1" t="s">
        <v>25238</v>
      </c>
      <c r="C2506" s="91" t="s">
        <v>9574</v>
      </c>
      <c r="D2506" s="89" t="s">
        <v>26746</v>
      </c>
    </row>
    <row r="2507" spans="1:4">
      <c r="A2507" s="90">
        <v>34362</v>
      </c>
      <c r="B2507" s="1" t="s">
        <v>25239</v>
      </c>
      <c r="C2507" s="91" t="s">
        <v>9574</v>
      </c>
      <c r="D2507" s="89" t="s">
        <v>26747</v>
      </c>
    </row>
    <row r="2508" spans="1:4">
      <c r="A2508" s="90">
        <v>34363</v>
      </c>
      <c r="B2508" s="1" t="s">
        <v>25240</v>
      </c>
      <c r="C2508" s="91" t="s">
        <v>9574</v>
      </c>
      <c r="D2508" s="89" t="s">
        <v>26748</v>
      </c>
    </row>
    <row r="2509" spans="1:4">
      <c r="A2509" s="90">
        <v>34364</v>
      </c>
      <c r="B2509" s="1" t="s">
        <v>25241</v>
      </c>
      <c r="C2509" s="91" t="s">
        <v>9574</v>
      </c>
      <c r="D2509" s="89" t="s">
        <v>26749</v>
      </c>
    </row>
    <row r="2510" spans="1:4">
      <c r="A2510" s="90">
        <v>34365</v>
      </c>
      <c r="B2510" s="1" t="s">
        <v>25242</v>
      </c>
      <c r="C2510" s="91" t="s">
        <v>9574</v>
      </c>
      <c r="D2510" s="89" t="s">
        <v>26750</v>
      </c>
    </row>
    <row r="2511" spans="1:4">
      <c r="A2511" s="90">
        <v>11199</v>
      </c>
      <c r="B2511" s="1" t="s">
        <v>7253</v>
      </c>
      <c r="C2511" s="91" t="s">
        <v>9574</v>
      </c>
      <c r="D2511" s="89" t="s">
        <v>26751</v>
      </c>
    </row>
    <row r="2512" spans="1:4">
      <c r="A2512" s="90">
        <v>34801</v>
      </c>
      <c r="B2512" s="1" t="s">
        <v>7254</v>
      </c>
      <c r="C2512" s="91" t="s">
        <v>9574</v>
      </c>
      <c r="D2512" s="89" t="s">
        <v>26752</v>
      </c>
    </row>
    <row r="2513" spans="1:4">
      <c r="A2513" s="90">
        <v>34799</v>
      </c>
      <c r="B2513" s="1" t="s">
        <v>7255</v>
      </c>
      <c r="C2513" s="91" t="s">
        <v>9574</v>
      </c>
      <c r="D2513" s="89" t="s">
        <v>26753</v>
      </c>
    </row>
    <row r="2514" spans="1:4">
      <c r="A2514" s="90">
        <v>622</v>
      </c>
      <c r="B2514" s="1" t="s">
        <v>7256</v>
      </c>
      <c r="C2514" s="91" t="s">
        <v>9574</v>
      </c>
      <c r="D2514" s="89" t="s">
        <v>26754</v>
      </c>
    </row>
    <row r="2515" spans="1:4">
      <c r="A2515" s="90">
        <v>34805</v>
      </c>
      <c r="B2515" s="1" t="s">
        <v>7257</v>
      </c>
      <c r="C2515" s="91" t="s">
        <v>9576</v>
      </c>
      <c r="D2515" s="89" t="s">
        <v>26755</v>
      </c>
    </row>
    <row r="2516" spans="1:4">
      <c r="A2516" s="90">
        <v>34803</v>
      </c>
      <c r="B2516" s="1" t="s">
        <v>7258</v>
      </c>
      <c r="C2516" s="91" t="s">
        <v>9574</v>
      </c>
      <c r="D2516" s="89" t="s">
        <v>26756</v>
      </c>
    </row>
    <row r="2517" spans="1:4">
      <c r="A2517" s="90">
        <v>606</v>
      </c>
      <c r="B2517" s="1" t="s">
        <v>7259</v>
      </c>
      <c r="C2517" s="91" t="s">
        <v>9576</v>
      </c>
      <c r="D2517" s="89" t="s">
        <v>26757</v>
      </c>
    </row>
    <row r="2518" spans="1:4">
      <c r="A2518" s="90">
        <v>11227</v>
      </c>
      <c r="B2518" s="1" t="s">
        <v>7260</v>
      </c>
      <c r="C2518" s="91" t="s">
        <v>9574</v>
      </c>
      <c r="D2518" s="89" t="s">
        <v>26758</v>
      </c>
    </row>
    <row r="2519" spans="1:4">
      <c r="A2519" s="90">
        <v>11193</v>
      </c>
      <c r="B2519" s="1" t="s">
        <v>7261</v>
      </c>
      <c r="C2519" s="91" t="s">
        <v>9576</v>
      </c>
      <c r="D2519" s="89" t="s">
        <v>26759</v>
      </c>
    </row>
    <row r="2520" spans="1:4">
      <c r="A2520" s="90">
        <v>11194</v>
      </c>
      <c r="B2520" s="1" t="s">
        <v>7262</v>
      </c>
      <c r="C2520" s="91" t="s">
        <v>9576</v>
      </c>
      <c r="D2520" s="89" t="s">
        <v>26760</v>
      </c>
    </row>
    <row r="2521" spans="1:4">
      <c r="A2521" s="90">
        <v>605</v>
      </c>
      <c r="B2521" s="1" t="s">
        <v>7263</v>
      </c>
      <c r="C2521" s="91" t="s">
        <v>9576</v>
      </c>
      <c r="D2521" s="89" t="s">
        <v>26761</v>
      </c>
    </row>
    <row r="2522" spans="1:4">
      <c r="A2522" s="90">
        <v>11197</v>
      </c>
      <c r="B2522" s="1" t="s">
        <v>7264</v>
      </c>
      <c r="C2522" s="91" t="s">
        <v>9574</v>
      </c>
      <c r="D2522" s="89" t="s">
        <v>26762</v>
      </c>
    </row>
    <row r="2523" spans="1:4">
      <c r="A2523" s="90">
        <v>40659</v>
      </c>
      <c r="B2523" s="1" t="s">
        <v>7265</v>
      </c>
      <c r="C2523" s="91" t="s">
        <v>9576</v>
      </c>
      <c r="D2523" s="89" t="s">
        <v>26763</v>
      </c>
    </row>
    <row r="2524" spans="1:4">
      <c r="A2524" s="90">
        <v>40660</v>
      </c>
      <c r="B2524" s="1" t="s">
        <v>7266</v>
      </c>
      <c r="C2524" s="91" t="s">
        <v>9576</v>
      </c>
      <c r="D2524" s="89" t="s">
        <v>26764</v>
      </c>
    </row>
    <row r="2525" spans="1:4">
      <c r="A2525" s="90">
        <v>40661</v>
      </c>
      <c r="B2525" s="1" t="s">
        <v>7267</v>
      </c>
      <c r="C2525" s="91" t="s">
        <v>9576</v>
      </c>
      <c r="D2525" s="89" t="s">
        <v>26765</v>
      </c>
    </row>
    <row r="2526" spans="1:4">
      <c r="A2526" s="90">
        <v>3421</v>
      </c>
      <c r="B2526" s="1" t="s">
        <v>7268</v>
      </c>
      <c r="C2526" s="91" t="s">
        <v>9576</v>
      </c>
      <c r="D2526" s="89" t="s">
        <v>26766</v>
      </c>
    </row>
    <row r="2527" spans="1:4">
      <c r="A2527" s="90">
        <v>599</v>
      </c>
      <c r="B2527" s="1" t="s">
        <v>25243</v>
      </c>
      <c r="C2527" s="91" t="s">
        <v>9576</v>
      </c>
      <c r="D2527" s="89" t="s">
        <v>26767</v>
      </c>
    </row>
    <row r="2528" spans="1:4">
      <c r="A2528" s="90">
        <v>34380</v>
      </c>
      <c r="B2528" s="1" t="s">
        <v>25244</v>
      </c>
      <c r="C2528" s="91" t="s">
        <v>9574</v>
      </c>
      <c r="D2528" s="89" t="s">
        <v>26768</v>
      </c>
    </row>
    <row r="2529" spans="1:4">
      <c r="A2529" s="90">
        <v>34381</v>
      </c>
      <c r="B2529" s="1" t="s">
        <v>25245</v>
      </c>
      <c r="C2529" s="91" t="s">
        <v>9574</v>
      </c>
      <c r="D2529" s="89" t="s">
        <v>26769</v>
      </c>
    </row>
    <row r="2530" spans="1:4">
      <c r="A2530" s="90">
        <v>601</v>
      </c>
      <c r="B2530" s="1" t="s">
        <v>25245</v>
      </c>
      <c r="C2530" s="91" t="s">
        <v>9576</v>
      </c>
      <c r="D2530" s="89" t="s">
        <v>26770</v>
      </c>
    </row>
    <row r="2531" spans="1:4">
      <c r="A2531" s="90">
        <v>3423</v>
      </c>
      <c r="B2531" s="1" t="s">
        <v>7269</v>
      </c>
      <c r="C2531" s="91" t="s">
        <v>9576</v>
      </c>
      <c r="D2531" s="89" t="s">
        <v>26771</v>
      </c>
    </row>
    <row r="2532" spans="1:4">
      <c r="A2532" s="90">
        <v>34797</v>
      </c>
      <c r="B2532" s="1" t="s">
        <v>7270</v>
      </c>
      <c r="C2532" s="91" t="s">
        <v>9574</v>
      </c>
      <c r="D2532" s="89" t="s">
        <v>26772</v>
      </c>
    </row>
    <row r="2533" spans="1:4">
      <c r="A2533" s="90">
        <v>624</v>
      </c>
      <c r="B2533" s="1" t="s">
        <v>7271</v>
      </c>
      <c r="C2533" s="91" t="s">
        <v>9576</v>
      </c>
      <c r="D2533" s="89" t="s">
        <v>26773</v>
      </c>
    </row>
    <row r="2534" spans="1:4">
      <c r="A2534" s="90">
        <v>623</v>
      </c>
      <c r="B2534" s="1" t="s">
        <v>7272</v>
      </c>
      <c r="C2534" s="91" t="s">
        <v>9576</v>
      </c>
      <c r="D2534" s="89" t="s">
        <v>26774</v>
      </c>
    </row>
    <row r="2535" spans="1:4">
      <c r="A2535" s="90">
        <v>25964</v>
      </c>
      <c r="B2535" s="1" t="s">
        <v>7273</v>
      </c>
      <c r="C2535" s="91" t="s">
        <v>9573</v>
      </c>
      <c r="D2535" s="89" t="s">
        <v>25034</v>
      </c>
    </row>
    <row r="2536" spans="1:4">
      <c r="A2536" s="90">
        <v>41077</v>
      </c>
      <c r="B2536" s="1" t="s">
        <v>7274</v>
      </c>
      <c r="C2536" s="91" t="s">
        <v>9582</v>
      </c>
      <c r="D2536" s="89" t="s">
        <v>26775</v>
      </c>
    </row>
    <row r="2537" spans="1:4">
      <c r="A2537" s="90">
        <v>20159</v>
      </c>
      <c r="B2537" s="1" t="s">
        <v>7275</v>
      </c>
      <c r="C2537" s="91" t="s">
        <v>9574</v>
      </c>
      <c r="D2537" s="89" t="s">
        <v>23918</v>
      </c>
    </row>
    <row r="2538" spans="1:4">
      <c r="A2538" s="90">
        <v>37963</v>
      </c>
      <c r="B2538" s="1" t="s">
        <v>7276</v>
      </c>
      <c r="C2538" s="91" t="s">
        <v>9574</v>
      </c>
      <c r="D2538" s="89" t="s">
        <v>25717</v>
      </c>
    </row>
    <row r="2539" spans="1:4">
      <c r="A2539" s="90">
        <v>37964</v>
      </c>
      <c r="B2539" s="1" t="s">
        <v>7277</v>
      </c>
      <c r="C2539" s="91" t="s">
        <v>9574</v>
      </c>
      <c r="D2539" s="89" t="s">
        <v>23883</v>
      </c>
    </row>
    <row r="2540" spans="1:4">
      <c r="A2540" s="90">
        <v>37965</v>
      </c>
      <c r="B2540" s="1" t="s">
        <v>7278</v>
      </c>
      <c r="C2540" s="91" t="s">
        <v>9574</v>
      </c>
      <c r="D2540" s="89" t="s">
        <v>23888</v>
      </c>
    </row>
    <row r="2541" spans="1:4">
      <c r="A2541" s="90">
        <v>37966</v>
      </c>
      <c r="B2541" s="1" t="s">
        <v>7279</v>
      </c>
      <c r="C2541" s="91" t="s">
        <v>9574</v>
      </c>
      <c r="D2541" s="89" t="s">
        <v>26776</v>
      </c>
    </row>
    <row r="2542" spans="1:4">
      <c r="A2542" s="90">
        <v>37967</v>
      </c>
      <c r="B2542" s="1" t="s">
        <v>7280</v>
      </c>
      <c r="C2542" s="91" t="s">
        <v>9574</v>
      </c>
      <c r="D2542" s="89" t="s">
        <v>25116</v>
      </c>
    </row>
    <row r="2543" spans="1:4">
      <c r="A2543" s="90">
        <v>37968</v>
      </c>
      <c r="B2543" s="1" t="s">
        <v>7281</v>
      </c>
      <c r="C2543" s="91" t="s">
        <v>9574</v>
      </c>
      <c r="D2543" s="89" t="s">
        <v>26777</v>
      </c>
    </row>
    <row r="2544" spans="1:4">
      <c r="A2544" s="90">
        <v>37969</v>
      </c>
      <c r="B2544" s="1" t="s">
        <v>7282</v>
      </c>
      <c r="C2544" s="91" t="s">
        <v>9574</v>
      </c>
      <c r="D2544" s="89" t="s">
        <v>26778</v>
      </c>
    </row>
    <row r="2545" spans="1:4">
      <c r="A2545" s="90">
        <v>37970</v>
      </c>
      <c r="B2545" s="1" t="s">
        <v>7283</v>
      </c>
      <c r="C2545" s="91" t="s">
        <v>9574</v>
      </c>
      <c r="D2545" s="89" t="s">
        <v>26779</v>
      </c>
    </row>
    <row r="2546" spans="1:4">
      <c r="A2546" s="90">
        <v>21118</v>
      </c>
      <c r="B2546" s="1" t="s">
        <v>7284</v>
      </c>
      <c r="C2546" s="91" t="s">
        <v>9574</v>
      </c>
      <c r="D2546" s="89" t="s">
        <v>25726</v>
      </c>
    </row>
    <row r="2547" spans="1:4">
      <c r="A2547" s="90">
        <v>37956</v>
      </c>
      <c r="B2547" s="1" t="s">
        <v>7285</v>
      </c>
      <c r="C2547" s="91" t="s">
        <v>9574</v>
      </c>
      <c r="D2547" s="89" t="s">
        <v>24221</v>
      </c>
    </row>
    <row r="2548" spans="1:4">
      <c r="A2548" s="90">
        <v>37957</v>
      </c>
      <c r="B2548" s="1" t="s">
        <v>7286</v>
      </c>
      <c r="C2548" s="91" t="s">
        <v>9574</v>
      </c>
      <c r="D2548" s="89" t="s">
        <v>24343</v>
      </c>
    </row>
    <row r="2549" spans="1:4">
      <c r="A2549" s="90">
        <v>37958</v>
      </c>
      <c r="B2549" s="1" t="s">
        <v>7287</v>
      </c>
      <c r="C2549" s="91" t="s">
        <v>9574</v>
      </c>
      <c r="D2549" s="89" t="s">
        <v>26776</v>
      </c>
    </row>
    <row r="2550" spans="1:4">
      <c r="A2550" s="90">
        <v>37959</v>
      </c>
      <c r="B2550" s="1" t="s">
        <v>7288</v>
      </c>
      <c r="C2550" s="91" t="s">
        <v>9574</v>
      </c>
      <c r="D2550" s="89" t="s">
        <v>25116</v>
      </c>
    </row>
    <row r="2551" spans="1:4">
      <c r="A2551" s="90">
        <v>37960</v>
      </c>
      <c r="B2551" s="1" t="s">
        <v>7289</v>
      </c>
      <c r="C2551" s="91" t="s">
        <v>9574</v>
      </c>
      <c r="D2551" s="89" t="s">
        <v>26780</v>
      </c>
    </row>
    <row r="2552" spans="1:4">
      <c r="A2552" s="90">
        <v>37961</v>
      </c>
      <c r="B2552" s="1" t="s">
        <v>7290</v>
      </c>
      <c r="C2552" s="91" t="s">
        <v>9574</v>
      </c>
      <c r="D2552" s="89" t="s">
        <v>26781</v>
      </c>
    </row>
    <row r="2553" spans="1:4">
      <c r="A2553" s="90">
        <v>37962</v>
      </c>
      <c r="B2553" s="1" t="s">
        <v>7291</v>
      </c>
      <c r="C2553" s="91" t="s">
        <v>9574</v>
      </c>
      <c r="D2553" s="89" t="s">
        <v>26782</v>
      </c>
    </row>
    <row r="2554" spans="1:4">
      <c r="A2554" s="90">
        <v>3533</v>
      </c>
      <c r="B2554" s="1" t="s">
        <v>7292</v>
      </c>
      <c r="C2554" s="91" t="s">
        <v>9574</v>
      </c>
      <c r="D2554" s="89" t="s">
        <v>25723</v>
      </c>
    </row>
    <row r="2555" spans="1:4">
      <c r="A2555" s="90">
        <v>3538</v>
      </c>
      <c r="B2555" s="1" t="s">
        <v>7293</v>
      </c>
      <c r="C2555" s="91" t="s">
        <v>9574</v>
      </c>
      <c r="D2555" s="89" t="s">
        <v>24128</v>
      </c>
    </row>
    <row r="2556" spans="1:4">
      <c r="A2556" s="90">
        <v>3497</v>
      </c>
      <c r="B2556" s="1" t="s">
        <v>7294</v>
      </c>
      <c r="C2556" s="91" t="s">
        <v>9574</v>
      </c>
      <c r="D2556" s="89" t="s">
        <v>24482</v>
      </c>
    </row>
    <row r="2557" spans="1:4">
      <c r="A2557" s="90">
        <v>3498</v>
      </c>
      <c r="B2557" s="1" t="s">
        <v>7295</v>
      </c>
      <c r="C2557" s="91" t="s">
        <v>9574</v>
      </c>
      <c r="D2557" s="89" t="s">
        <v>26535</v>
      </c>
    </row>
    <row r="2558" spans="1:4">
      <c r="A2558" s="90">
        <v>3496</v>
      </c>
      <c r="B2558" s="1" t="s">
        <v>7296</v>
      </c>
      <c r="C2558" s="91" t="s">
        <v>9574</v>
      </c>
      <c r="D2558" s="89" t="s">
        <v>26783</v>
      </c>
    </row>
    <row r="2559" spans="1:4">
      <c r="A2559" s="90">
        <v>38429</v>
      </c>
      <c r="B2559" s="1" t="s">
        <v>7297</v>
      </c>
      <c r="C2559" s="91" t="s">
        <v>9574</v>
      </c>
      <c r="D2559" s="89" t="s">
        <v>24135</v>
      </c>
    </row>
    <row r="2560" spans="1:4">
      <c r="A2560" s="90">
        <v>38431</v>
      </c>
      <c r="B2560" s="1" t="s">
        <v>7298</v>
      </c>
      <c r="C2560" s="91" t="s">
        <v>9574</v>
      </c>
      <c r="D2560" s="89" t="s">
        <v>24719</v>
      </c>
    </row>
    <row r="2561" spans="1:4">
      <c r="A2561" s="90">
        <v>38430</v>
      </c>
      <c r="B2561" s="1" t="s">
        <v>7299</v>
      </c>
      <c r="C2561" s="91" t="s">
        <v>9574</v>
      </c>
      <c r="D2561" s="89" t="s">
        <v>24489</v>
      </c>
    </row>
    <row r="2562" spans="1:4">
      <c r="A2562" s="90">
        <v>36348</v>
      </c>
      <c r="B2562" s="1" t="s">
        <v>21914</v>
      </c>
      <c r="C2562" s="91" t="s">
        <v>9574</v>
      </c>
      <c r="D2562" s="89" t="s">
        <v>25089</v>
      </c>
    </row>
    <row r="2563" spans="1:4">
      <c r="A2563" s="90">
        <v>36349</v>
      </c>
      <c r="B2563" s="1" t="s">
        <v>21915</v>
      </c>
      <c r="C2563" s="91" t="s">
        <v>9574</v>
      </c>
      <c r="D2563" s="89" t="s">
        <v>25075</v>
      </c>
    </row>
    <row r="2564" spans="1:4">
      <c r="A2564" s="90">
        <v>38433</v>
      </c>
      <c r="B2564" s="1" t="s">
        <v>21916</v>
      </c>
      <c r="C2564" s="91" t="s">
        <v>9574</v>
      </c>
      <c r="D2564" s="89" t="s">
        <v>24568</v>
      </c>
    </row>
    <row r="2565" spans="1:4">
      <c r="A2565" s="90">
        <v>38440</v>
      </c>
      <c r="B2565" s="1" t="s">
        <v>21917</v>
      </c>
      <c r="C2565" s="91" t="s">
        <v>9574</v>
      </c>
      <c r="D2565" s="89" t="s">
        <v>26784</v>
      </c>
    </row>
    <row r="2566" spans="1:4">
      <c r="A2566" s="90">
        <v>36359</v>
      </c>
      <c r="B2566" s="1" t="s">
        <v>21918</v>
      </c>
      <c r="C2566" s="91" t="s">
        <v>9574</v>
      </c>
      <c r="D2566" s="89" t="s">
        <v>24180</v>
      </c>
    </row>
    <row r="2567" spans="1:4">
      <c r="A2567" s="90">
        <v>36360</v>
      </c>
      <c r="B2567" s="1" t="s">
        <v>21919</v>
      </c>
      <c r="C2567" s="91" t="s">
        <v>9574</v>
      </c>
      <c r="D2567" s="89" t="s">
        <v>24094</v>
      </c>
    </row>
    <row r="2568" spans="1:4">
      <c r="A2568" s="90">
        <v>38434</v>
      </c>
      <c r="B2568" s="1" t="s">
        <v>21920</v>
      </c>
      <c r="C2568" s="91" t="s">
        <v>9574</v>
      </c>
      <c r="D2568" s="89" t="s">
        <v>25019</v>
      </c>
    </row>
    <row r="2569" spans="1:4">
      <c r="A2569" s="90">
        <v>38435</v>
      </c>
      <c r="B2569" s="1" t="s">
        <v>21921</v>
      </c>
      <c r="C2569" s="91" t="s">
        <v>9574</v>
      </c>
      <c r="D2569" s="89" t="s">
        <v>25457</v>
      </c>
    </row>
    <row r="2570" spans="1:4">
      <c r="A2570" s="90">
        <v>38436</v>
      </c>
      <c r="B2570" s="1" t="s">
        <v>21922</v>
      </c>
      <c r="C2570" s="91" t="s">
        <v>9574</v>
      </c>
      <c r="D2570" s="89" t="s">
        <v>24622</v>
      </c>
    </row>
    <row r="2571" spans="1:4">
      <c r="A2571" s="90">
        <v>38437</v>
      </c>
      <c r="B2571" s="1" t="s">
        <v>21923</v>
      </c>
      <c r="C2571" s="91" t="s">
        <v>9574</v>
      </c>
      <c r="D2571" s="89" t="s">
        <v>24727</v>
      </c>
    </row>
    <row r="2572" spans="1:4">
      <c r="A2572" s="90">
        <v>38438</v>
      </c>
      <c r="B2572" s="1" t="s">
        <v>21924</v>
      </c>
      <c r="C2572" s="91" t="s">
        <v>9574</v>
      </c>
      <c r="D2572" s="89" t="s">
        <v>24944</v>
      </c>
    </row>
    <row r="2573" spans="1:4">
      <c r="A2573" s="90">
        <v>38439</v>
      </c>
      <c r="B2573" s="1" t="s">
        <v>21925</v>
      </c>
      <c r="C2573" s="91" t="s">
        <v>9574</v>
      </c>
      <c r="D2573" s="89" t="s">
        <v>26785</v>
      </c>
    </row>
    <row r="2574" spans="1:4">
      <c r="A2574" s="90">
        <v>10836</v>
      </c>
      <c r="B2574" s="1" t="s">
        <v>7300</v>
      </c>
      <c r="C2574" s="91" t="s">
        <v>9574</v>
      </c>
      <c r="D2574" s="89" t="s">
        <v>23860</v>
      </c>
    </row>
    <row r="2575" spans="1:4">
      <c r="A2575" s="90">
        <v>20128</v>
      </c>
      <c r="B2575" s="1" t="s">
        <v>7301</v>
      </c>
      <c r="C2575" s="91" t="s">
        <v>9574</v>
      </c>
      <c r="D2575" s="89" t="s">
        <v>24480</v>
      </c>
    </row>
    <row r="2576" spans="1:4">
      <c r="A2576" s="90">
        <v>20131</v>
      </c>
      <c r="B2576" s="1" t="s">
        <v>7302</v>
      </c>
      <c r="C2576" s="91" t="s">
        <v>9574</v>
      </c>
      <c r="D2576" s="89" t="s">
        <v>24274</v>
      </c>
    </row>
    <row r="2577" spans="1:4">
      <c r="A2577" s="90">
        <v>3521</v>
      </c>
      <c r="B2577" s="1" t="s">
        <v>7303</v>
      </c>
      <c r="C2577" s="91" t="s">
        <v>9574</v>
      </c>
      <c r="D2577" s="89" t="s">
        <v>24917</v>
      </c>
    </row>
    <row r="2578" spans="1:4">
      <c r="A2578" s="90">
        <v>3531</v>
      </c>
      <c r="B2578" s="1" t="s">
        <v>7304</v>
      </c>
      <c r="C2578" s="91" t="s">
        <v>9574</v>
      </c>
      <c r="D2578" s="89" t="s">
        <v>24558</v>
      </c>
    </row>
    <row r="2579" spans="1:4">
      <c r="A2579" s="90">
        <v>3522</v>
      </c>
      <c r="B2579" s="1" t="s">
        <v>7305</v>
      </c>
      <c r="C2579" s="91" t="s">
        <v>9574</v>
      </c>
      <c r="D2579" s="89" t="s">
        <v>24187</v>
      </c>
    </row>
    <row r="2580" spans="1:4">
      <c r="A2580" s="90">
        <v>3527</v>
      </c>
      <c r="B2580" s="1" t="s">
        <v>7306</v>
      </c>
      <c r="C2580" s="91" t="s">
        <v>9574</v>
      </c>
      <c r="D2580" s="89" t="s">
        <v>24497</v>
      </c>
    </row>
    <row r="2581" spans="1:4">
      <c r="A2581" s="90">
        <v>10835</v>
      </c>
      <c r="B2581" s="1" t="s">
        <v>7307</v>
      </c>
      <c r="C2581" s="91" t="s">
        <v>9574</v>
      </c>
      <c r="D2581" s="89" t="s">
        <v>24567</v>
      </c>
    </row>
    <row r="2582" spans="1:4">
      <c r="A2582" s="90">
        <v>3475</v>
      </c>
      <c r="B2582" s="1" t="s">
        <v>7308</v>
      </c>
      <c r="C2582" s="91" t="s">
        <v>9574</v>
      </c>
      <c r="D2582" s="89" t="s">
        <v>24129</v>
      </c>
    </row>
    <row r="2583" spans="1:4">
      <c r="A2583" s="90">
        <v>3485</v>
      </c>
      <c r="B2583" s="1" t="s">
        <v>7309</v>
      </c>
      <c r="C2583" s="91" t="s">
        <v>9574</v>
      </c>
      <c r="D2583" s="89" t="s">
        <v>25025</v>
      </c>
    </row>
    <row r="2584" spans="1:4">
      <c r="A2584" s="90">
        <v>3534</v>
      </c>
      <c r="B2584" s="1" t="s">
        <v>7310</v>
      </c>
      <c r="C2584" s="91" t="s">
        <v>9574</v>
      </c>
      <c r="D2584" s="89" t="s">
        <v>24080</v>
      </c>
    </row>
    <row r="2585" spans="1:4">
      <c r="A2585" s="90">
        <v>3543</v>
      </c>
      <c r="B2585" s="1" t="s">
        <v>7311</v>
      </c>
      <c r="C2585" s="91" t="s">
        <v>9574</v>
      </c>
      <c r="D2585" s="89" t="s">
        <v>24049</v>
      </c>
    </row>
    <row r="2586" spans="1:4">
      <c r="A2586" s="90">
        <v>3482</v>
      </c>
      <c r="B2586" s="1" t="s">
        <v>7312</v>
      </c>
      <c r="C2586" s="91" t="s">
        <v>9574</v>
      </c>
      <c r="D2586" s="89" t="s">
        <v>23938</v>
      </c>
    </row>
    <row r="2587" spans="1:4">
      <c r="A2587" s="90">
        <v>3505</v>
      </c>
      <c r="B2587" s="1" t="s">
        <v>7313</v>
      </c>
      <c r="C2587" s="91" t="s">
        <v>9574</v>
      </c>
      <c r="D2587" s="89" t="s">
        <v>25802</v>
      </c>
    </row>
    <row r="2588" spans="1:4">
      <c r="A2588" s="90">
        <v>3516</v>
      </c>
      <c r="B2588" s="1" t="s">
        <v>7314</v>
      </c>
      <c r="C2588" s="91" t="s">
        <v>9574</v>
      </c>
      <c r="D2588" s="89" t="s">
        <v>24107</v>
      </c>
    </row>
    <row r="2589" spans="1:4">
      <c r="A2589" s="90">
        <v>3517</v>
      </c>
      <c r="B2589" s="1" t="s">
        <v>7315</v>
      </c>
      <c r="C2589" s="91" t="s">
        <v>9574</v>
      </c>
      <c r="D2589" s="89" t="s">
        <v>24415</v>
      </c>
    </row>
    <row r="2590" spans="1:4">
      <c r="A2590" s="90">
        <v>3515</v>
      </c>
      <c r="B2590" s="1" t="s">
        <v>7316</v>
      </c>
      <c r="C2590" s="91" t="s">
        <v>9574</v>
      </c>
      <c r="D2590" s="89" t="s">
        <v>23882</v>
      </c>
    </row>
    <row r="2591" spans="1:4">
      <c r="A2591" s="90">
        <v>20147</v>
      </c>
      <c r="B2591" s="1" t="s">
        <v>7317</v>
      </c>
      <c r="C2591" s="91" t="s">
        <v>9574</v>
      </c>
      <c r="D2591" s="89" t="s">
        <v>24486</v>
      </c>
    </row>
    <row r="2592" spans="1:4">
      <c r="A2592" s="90">
        <v>3524</v>
      </c>
      <c r="B2592" s="1" t="s">
        <v>7318</v>
      </c>
      <c r="C2592" s="91" t="s">
        <v>9574</v>
      </c>
      <c r="D2592" s="89" t="s">
        <v>26786</v>
      </c>
    </row>
    <row r="2593" spans="1:4">
      <c r="A2593" s="90">
        <v>3532</v>
      </c>
      <c r="B2593" s="1" t="s">
        <v>7319</v>
      </c>
      <c r="C2593" s="91" t="s">
        <v>9574</v>
      </c>
      <c r="D2593" s="89" t="s">
        <v>24395</v>
      </c>
    </row>
    <row r="2594" spans="1:4">
      <c r="A2594" s="90">
        <v>3528</v>
      </c>
      <c r="B2594" s="1" t="s">
        <v>7320</v>
      </c>
      <c r="C2594" s="91" t="s">
        <v>9574</v>
      </c>
      <c r="D2594" s="89" t="s">
        <v>24930</v>
      </c>
    </row>
    <row r="2595" spans="1:4">
      <c r="A2595" s="90">
        <v>37952</v>
      </c>
      <c r="B2595" s="1" t="s">
        <v>7321</v>
      </c>
      <c r="C2595" s="91" t="s">
        <v>9574</v>
      </c>
      <c r="D2595" s="89" t="s">
        <v>24830</v>
      </c>
    </row>
    <row r="2596" spans="1:4">
      <c r="A2596" s="90">
        <v>37951</v>
      </c>
      <c r="B2596" s="1" t="s">
        <v>7322</v>
      </c>
      <c r="C2596" s="91" t="s">
        <v>9574</v>
      </c>
      <c r="D2596" s="89" t="s">
        <v>24180</v>
      </c>
    </row>
    <row r="2597" spans="1:4">
      <c r="A2597" s="90">
        <v>3518</v>
      </c>
      <c r="B2597" s="1" t="s">
        <v>7323</v>
      </c>
      <c r="C2597" s="91" t="s">
        <v>9574</v>
      </c>
      <c r="D2597" s="89" t="s">
        <v>24873</v>
      </c>
    </row>
    <row r="2598" spans="1:4">
      <c r="A2598" s="90">
        <v>3519</v>
      </c>
      <c r="B2598" s="1" t="s">
        <v>7324</v>
      </c>
      <c r="C2598" s="91" t="s">
        <v>9574</v>
      </c>
      <c r="D2598" s="89" t="s">
        <v>24053</v>
      </c>
    </row>
    <row r="2599" spans="1:4">
      <c r="A2599" s="90">
        <v>3520</v>
      </c>
      <c r="B2599" s="1" t="s">
        <v>7325</v>
      </c>
      <c r="C2599" s="91" t="s">
        <v>9574</v>
      </c>
      <c r="D2599" s="89" t="s">
        <v>24562</v>
      </c>
    </row>
    <row r="2600" spans="1:4">
      <c r="A2600" s="90">
        <v>37950</v>
      </c>
      <c r="B2600" s="1" t="s">
        <v>7326</v>
      </c>
      <c r="C2600" s="91" t="s">
        <v>9574</v>
      </c>
      <c r="D2600" s="89" t="s">
        <v>24274</v>
      </c>
    </row>
    <row r="2601" spans="1:4">
      <c r="A2601" s="90">
        <v>37949</v>
      </c>
      <c r="B2601" s="1" t="s">
        <v>7327</v>
      </c>
      <c r="C2601" s="91" t="s">
        <v>9574</v>
      </c>
      <c r="D2601" s="89" t="s">
        <v>24074</v>
      </c>
    </row>
    <row r="2602" spans="1:4">
      <c r="A2602" s="90">
        <v>3526</v>
      </c>
      <c r="B2602" s="1" t="s">
        <v>7328</v>
      </c>
      <c r="C2602" s="91" t="s">
        <v>9574</v>
      </c>
      <c r="D2602" s="89" t="s">
        <v>25989</v>
      </c>
    </row>
    <row r="2603" spans="1:4">
      <c r="A2603" s="90">
        <v>3509</v>
      </c>
      <c r="B2603" s="1" t="s">
        <v>7329</v>
      </c>
      <c r="C2603" s="91" t="s">
        <v>9574</v>
      </c>
      <c r="D2603" s="89" t="s">
        <v>23961</v>
      </c>
    </row>
    <row r="2604" spans="1:4">
      <c r="A2604" s="90">
        <v>3530</v>
      </c>
      <c r="B2604" s="1" t="s">
        <v>7330</v>
      </c>
      <c r="C2604" s="91" t="s">
        <v>9574</v>
      </c>
      <c r="D2604" s="89" t="s">
        <v>26787</v>
      </c>
    </row>
    <row r="2605" spans="1:4">
      <c r="A2605" s="90">
        <v>3542</v>
      </c>
      <c r="B2605" s="1" t="s">
        <v>7331</v>
      </c>
      <c r="C2605" s="91" t="s">
        <v>9574</v>
      </c>
      <c r="D2605" s="89" t="s">
        <v>24059</v>
      </c>
    </row>
    <row r="2606" spans="1:4">
      <c r="A2606" s="90">
        <v>3529</v>
      </c>
      <c r="B2606" s="1" t="s">
        <v>7332</v>
      </c>
      <c r="C2606" s="91" t="s">
        <v>9574</v>
      </c>
      <c r="D2606" s="89" t="s">
        <v>24068</v>
      </c>
    </row>
    <row r="2607" spans="1:4">
      <c r="A2607" s="90">
        <v>3536</v>
      </c>
      <c r="B2607" s="1" t="s">
        <v>183</v>
      </c>
      <c r="C2607" s="91" t="s">
        <v>9574</v>
      </c>
      <c r="D2607" s="89" t="s">
        <v>26788</v>
      </c>
    </row>
    <row r="2608" spans="1:4">
      <c r="A2608" s="90">
        <v>3535</v>
      </c>
      <c r="B2608" s="1" t="s">
        <v>7333</v>
      </c>
      <c r="C2608" s="91" t="s">
        <v>9574</v>
      </c>
      <c r="D2608" s="89" t="s">
        <v>24190</v>
      </c>
    </row>
    <row r="2609" spans="1:4">
      <c r="A2609" s="90">
        <v>3540</v>
      </c>
      <c r="B2609" s="1" t="s">
        <v>7334</v>
      </c>
      <c r="C2609" s="91" t="s">
        <v>9574</v>
      </c>
      <c r="D2609" s="89" t="s">
        <v>24432</v>
      </c>
    </row>
    <row r="2610" spans="1:4">
      <c r="A2610" s="90">
        <v>3539</v>
      </c>
      <c r="B2610" s="1" t="s">
        <v>7335</v>
      </c>
      <c r="C2610" s="91" t="s">
        <v>9574</v>
      </c>
      <c r="D2610" s="89" t="s">
        <v>24691</v>
      </c>
    </row>
    <row r="2611" spans="1:4">
      <c r="A2611" s="90">
        <v>3513</v>
      </c>
      <c r="B2611" s="1" t="s">
        <v>7336</v>
      </c>
      <c r="C2611" s="91" t="s">
        <v>9574</v>
      </c>
      <c r="D2611" s="89" t="s">
        <v>26789</v>
      </c>
    </row>
    <row r="2612" spans="1:4">
      <c r="A2612" s="90">
        <v>3492</v>
      </c>
      <c r="B2612" s="1" t="s">
        <v>7337</v>
      </c>
      <c r="C2612" s="91" t="s">
        <v>9574</v>
      </c>
      <c r="D2612" s="89" t="s">
        <v>26790</v>
      </c>
    </row>
    <row r="2613" spans="1:4">
      <c r="A2613" s="90">
        <v>3491</v>
      </c>
      <c r="B2613" s="1" t="s">
        <v>7338</v>
      </c>
      <c r="C2613" s="91" t="s">
        <v>9574</v>
      </c>
      <c r="D2613" s="89" t="s">
        <v>24417</v>
      </c>
    </row>
    <row r="2614" spans="1:4">
      <c r="A2614" s="90">
        <v>3493</v>
      </c>
      <c r="B2614" s="1" t="s">
        <v>7339</v>
      </c>
      <c r="C2614" s="91" t="s">
        <v>9574</v>
      </c>
      <c r="D2614" s="89" t="s">
        <v>26791</v>
      </c>
    </row>
    <row r="2615" spans="1:4">
      <c r="A2615" s="90">
        <v>12628</v>
      </c>
      <c r="B2615" s="1" t="s">
        <v>7340</v>
      </c>
      <c r="C2615" s="91" t="s">
        <v>9574</v>
      </c>
      <c r="D2615" s="89" t="s">
        <v>26792</v>
      </c>
    </row>
    <row r="2616" spans="1:4">
      <c r="A2616" s="90">
        <v>12629</v>
      </c>
      <c r="B2616" s="1" t="s">
        <v>7341</v>
      </c>
      <c r="C2616" s="91" t="s">
        <v>9574</v>
      </c>
      <c r="D2616" s="89" t="s">
        <v>24972</v>
      </c>
    </row>
    <row r="2617" spans="1:4">
      <c r="A2617" s="90">
        <v>3481</v>
      </c>
      <c r="B2617" s="1" t="s">
        <v>7342</v>
      </c>
      <c r="C2617" s="91" t="s">
        <v>9574</v>
      </c>
      <c r="D2617" s="89" t="s">
        <v>26716</v>
      </c>
    </row>
    <row r="2618" spans="1:4">
      <c r="A2618" s="90">
        <v>3510</v>
      </c>
      <c r="B2618" s="1" t="s">
        <v>7343</v>
      </c>
      <c r="C2618" s="91" t="s">
        <v>9574</v>
      </c>
      <c r="D2618" s="89" t="s">
        <v>26156</v>
      </c>
    </row>
    <row r="2619" spans="1:4">
      <c r="A2619" s="90">
        <v>3508</v>
      </c>
      <c r="B2619" s="1" t="s">
        <v>7344</v>
      </c>
      <c r="C2619" s="91" t="s">
        <v>9574</v>
      </c>
      <c r="D2619" s="89" t="s">
        <v>26280</v>
      </c>
    </row>
    <row r="2620" spans="1:4">
      <c r="A2620" s="90">
        <v>38939</v>
      </c>
      <c r="B2620" s="1" t="s">
        <v>21926</v>
      </c>
      <c r="C2620" s="91" t="s">
        <v>9574</v>
      </c>
      <c r="D2620" s="89" t="s">
        <v>26793</v>
      </c>
    </row>
    <row r="2621" spans="1:4">
      <c r="A2621" s="90">
        <v>38940</v>
      </c>
      <c r="B2621" s="1" t="s">
        <v>21927</v>
      </c>
      <c r="C2621" s="91" t="s">
        <v>9574</v>
      </c>
      <c r="D2621" s="89" t="s">
        <v>24677</v>
      </c>
    </row>
    <row r="2622" spans="1:4">
      <c r="A2622" s="90">
        <v>38941</v>
      </c>
      <c r="B2622" s="1" t="s">
        <v>21928</v>
      </c>
      <c r="C2622" s="91" t="s">
        <v>9574</v>
      </c>
      <c r="D2622" s="89" t="s">
        <v>26794</v>
      </c>
    </row>
    <row r="2623" spans="1:4">
      <c r="A2623" s="90">
        <v>38942</v>
      </c>
      <c r="B2623" s="1" t="s">
        <v>21929</v>
      </c>
      <c r="C2623" s="91" t="s">
        <v>9574</v>
      </c>
      <c r="D2623" s="89" t="s">
        <v>25064</v>
      </c>
    </row>
    <row r="2624" spans="1:4">
      <c r="A2624" s="90">
        <v>38987</v>
      </c>
      <c r="B2624" s="1" t="s">
        <v>21930</v>
      </c>
      <c r="C2624" s="91" t="s">
        <v>9574</v>
      </c>
      <c r="D2624" s="89" t="s">
        <v>24240</v>
      </c>
    </row>
    <row r="2625" spans="1:4">
      <c r="A2625" s="90">
        <v>38988</v>
      </c>
      <c r="B2625" s="1" t="s">
        <v>21931</v>
      </c>
      <c r="C2625" s="91" t="s">
        <v>9574</v>
      </c>
      <c r="D2625" s="89" t="s">
        <v>24156</v>
      </c>
    </row>
    <row r="2626" spans="1:4">
      <c r="A2626" s="90">
        <v>38989</v>
      </c>
      <c r="B2626" s="1" t="s">
        <v>21932</v>
      </c>
      <c r="C2626" s="91" t="s">
        <v>9574</v>
      </c>
      <c r="D2626" s="89" t="s">
        <v>24677</v>
      </c>
    </row>
    <row r="2627" spans="1:4">
      <c r="A2627" s="90">
        <v>38990</v>
      </c>
      <c r="B2627" s="1" t="s">
        <v>21933</v>
      </c>
      <c r="C2627" s="91" t="s">
        <v>9574</v>
      </c>
      <c r="D2627" s="89" t="s">
        <v>24960</v>
      </c>
    </row>
    <row r="2628" spans="1:4">
      <c r="A2628" s="90">
        <v>38991</v>
      </c>
      <c r="B2628" s="1" t="s">
        <v>21934</v>
      </c>
      <c r="C2628" s="91" t="s">
        <v>9574</v>
      </c>
      <c r="D2628" s="89" t="s">
        <v>26795</v>
      </c>
    </row>
    <row r="2629" spans="1:4">
      <c r="A2629" s="90">
        <v>38913</v>
      </c>
      <c r="B2629" s="1" t="s">
        <v>21935</v>
      </c>
      <c r="C2629" s="91" t="s">
        <v>9574</v>
      </c>
      <c r="D2629" s="89" t="s">
        <v>26796</v>
      </c>
    </row>
    <row r="2630" spans="1:4">
      <c r="A2630" s="90">
        <v>38914</v>
      </c>
      <c r="B2630" s="1" t="s">
        <v>21936</v>
      </c>
      <c r="C2630" s="91" t="s">
        <v>9574</v>
      </c>
      <c r="D2630" s="89" t="s">
        <v>26797</v>
      </c>
    </row>
    <row r="2631" spans="1:4">
      <c r="A2631" s="90">
        <v>38915</v>
      </c>
      <c r="B2631" s="1" t="s">
        <v>21937</v>
      </c>
      <c r="C2631" s="91" t="s">
        <v>9574</v>
      </c>
      <c r="D2631" s="89" t="s">
        <v>24025</v>
      </c>
    </row>
    <row r="2632" spans="1:4">
      <c r="A2632" s="90">
        <v>38916</v>
      </c>
      <c r="B2632" s="1" t="s">
        <v>21938</v>
      </c>
      <c r="C2632" s="91" t="s">
        <v>9574</v>
      </c>
      <c r="D2632" s="89" t="s">
        <v>26798</v>
      </c>
    </row>
    <row r="2633" spans="1:4">
      <c r="A2633" s="90">
        <v>39300</v>
      </c>
      <c r="B2633" s="1" t="s">
        <v>21939</v>
      </c>
      <c r="C2633" s="91" t="s">
        <v>9574</v>
      </c>
      <c r="D2633" s="89" t="s">
        <v>24164</v>
      </c>
    </row>
    <row r="2634" spans="1:4">
      <c r="A2634" s="90">
        <v>39301</v>
      </c>
      <c r="B2634" s="1" t="s">
        <v>21940</v>
      </c>
      <c r="C2634" s="91" t="s">
        <v>9574</v>
      </c>
      <c r="D2634" s="89" t="s">
        <v>25029</v>
      </c>
    </row>
    <row r="2635" spans="1:4">
      <c r="A2635" s="90">
        <v>39302</v>
      </c>
      <c r="B2635" s="1" t="s">
        <v>21941</v>
      </c>
      <c r="C2635" s="91" t="s">
        <v>9574</v>
      </c>
      <c r="D2635" s="89" t="s">
        <v>26799</v>
      </c>
    </row>
    <row r="2636" spans="1:4">
      <c r="A2636" s="90">
        <v>39303</v>
      </c>
      <c r="B2636" s="1" t="s">
        <v>21942</v>
      </c>
      <c r="C2636" s="91" t="s">
        <v>9574</v>
      </c>
      <c r="D2636" s="89" t="s">
        <v>26800</v>
      </c>
    </row>
    <row r="2637" spans="1:4">
      <c r="A2637" s="90">
        <v>38923</v>
      </c>
      <c r="B2637" s="1" t="s">
        <v>21943</v>
      </c>
      <c r="C2637" s="91" t="s">
        <v>9574</v>
      </c>
      <c r="D2637" s="89" t="s">
        <v>24384</v>
      </c>
    </row>
    <row r="2638" spans="1:4">
      <c r="A2638" s="90">
        <v>38925</v>
      </c>
      <c r="B2638" s="1" t="s">
        <v>21944</v>
      </c>
      <c r="C2638" s="91" t="s">
        <v>9574</v>
      </c>
      <c r="D2638" s="89" t="s">
        <v>26801</v>
      </c>
    </row>
    <row r="2639" spans="1:4">
      <c r="A2639" s="90">
        <v>38926</v>
      </c>
      <c r="B2639" s="1" t="s">
        <v>21945</v>
      </c>
      <c r="C2639" s="91" t="s">
        <v>9574</v>
      </c>
      <c r="D2639" s="89" t="s">
        <v>25494</v>
      </c>
    </row>
    <row r="2640" spans="1:4">
      <c r="A2640" s="90">
        <v>38927</v>
      </c>
      <c r="B2640" s="1" t="s">
        <v>21946</v>
      </c>
      <c r="C2640" s="91" t="s">
        <v>9574</v>
      </c>
      <c r="D2640" s="89" t="s">
        <v>23947</v>
      </c>
    </row>
    <row r="2641" spans="1:4">
      <c r="A2641" s="90">
        <v>39304</v>
      </c>
      <c r="B2641" s="1" t="s">
        <v>21947</v>
      </c>
      <c r="C2641" s="91" t="s">
        <v>9574</v>
      </c>
      <c r="D2641" s="89" t="s">
        <v>26802</v>
      </c>
    </row>
    <row r="2642" spans="1:4">
      <c r="A2642" s="90">
        <v>38924</v>
      </c>
      <c r="B2642" s="1" t="s">
        <v>21948</v>
      </c>
      <c r="C2642" s="91" t="s">
        <v>9574</v>
      </c>
      <c r="D2642" s="89" t="s">
        <v>25097</v>
      </c>
    </row>
    <row r="2643" spans="1:4">
      <c r="A2643" s="90">
        <v>39305</v>
      </c>
      <c r="B2643" s="1" t="s">
        <v>21949</v>
      </c>
      <c r="C2643" s="91" t="s">
        <v>9574</v>
      </c>
      <c r="D2643" s="89" t="s">
        <v>24309</v>
      </c>
    </row>
    <row r="2644" spans="1:4">
      <c r="A2644" s="90">
        <v>39306</v>
      </c>
      <c r="B2644" s="1" t="s">
        <v>21950</v>
      </c>
      <c r="C2644" s="91" t="s">
        <v>9574</v>
      </c>
      <c r="D2644" s="89" t="s">
        <v>25806</v>
      </c>
    </row>
    <row r="2645" spans="1:4">
      <c r="A2645" s="90">
        <v>38928</v>
      </c>
      <c r="B2645" s="1" t="s">
        <v>21951</v>
      </c>
      <c r="C2645" s="91" t="s">
        <v>9574</v>
      </c>
      <c r="D2645" s="89" t="s">
        <v>24229</v>
      </c>
    </row>
    <row r="2646" spans="1:4">
      <c r="A2646" s="90">
        <v>38929</v>
      </c>
      <c r="B2646" s="1" t="s">
        <v>21952</v>
      </c>
      <c r="C2646" s="91" t="s">
        <v>9574</v>
      </c>
      <c r="D2646" s="89" t="s">
        <v>26803</v>
      </c>
    </row>
    <row r="2647" spans="1:4">
      <c r="A2647" s="90">
        <v>39307</v>
      </c>
      <c r="B2647" s="1" t="s">
        <v>21953</v>
      </c>
      <c r="C2647" s="91" t="s">
        <v>9574</v>
      </c>
      <c r="D2647" s="89" t="s">
        <v>26804</v>
      </c>
    </row>
    <row r="2648" spans="1:4">
      <c r="A2648" s="90">
        <v>38930</v>
      </c>
      <c r="B2648" s="1" t="s">
        <v>21954</v>
      </c>
      <c r="C2648" s="91" t="s">
        <v>9574</v>
      </c>
      <c r="D2648" s="89" t="s">
        <v>25504</v>
      </c>
    </row>
    <row r="2649" spans="1:4">
      <c r="A2649" s="90">
        <v>38931</v>
      </c>
      <c r="B2649" s="1" t="s">
        <v>21955</v>
      </c>
      <c r="C2649" s="91" t="s">
        <v>9574</v>
      </c>
      <c r="D2649" s="89" t="s">
        <v>26805</v>
      </c>
    </row>
    <row r="2650" spans="1:4">
      <c r="A2650" s="90">
        <v>38932</v>
      </c>
      <c r="B2650" s="1" t="s">
        <v>21956</v>
      </c>
      <c r="C2650" s="91" t="s">
        <v>9574</v>
      </c>
      <c r="D2650" s="89" t="s">
        <v>25881</v>
      </c>
    </row>
    <row r="2651" spans="1:4">
      <c r="A2651" s="90">
        <v>38934</v>
      </c>
      <c r="B2651" s="1" t="s">
        <v>21957</v>
      </c>
      <c r="C2651" s="91" t="s">
        <v>9574</v>
      </c>
      <c r="D2651" s="89" t="s">
        <v>24310</v>
      </c>
    </row>
    <row r="2652" spans="1:4">
      <c r="A2652" s="90">
        <v>38935</v>
      </c>
      <c r="B2652" s="1" t="s">
        <v>21958</v>
      </c>
      <c r="C2652" s="91" t="s">
        <v>9574</v>
      </c>
      <c r="D2652" s="89" t="s">
        <v>26806</v>
      </c>
    </row>
    <row r="2653" spans="1:4">
      <c r="A2653" s="90">
        <v>38936</v>
      </c>
      <c r="B2653" s="1" t="s">
        <v>21959</v>
      </c>
      <c r="C2653" s="91" t="s">
        <v>9574</v>
      </c>
      <c r="D2653" s="89" t="s">
        <v>24821</v>
      </c>
    </row>
    <row r="2654" spans="1:4">
      <c r="A2654" s="90">
        <v>38937</v>
      </c>
      <c r="B2654" s="1" t="s">
        <v>21960</v>
      </c>
      <c r="C2654" s="91" t="s">
        <v>9574</v>
      </c>
      <c r="D2654" s="89" t="s">
        <v>26807</v>
      </c>
    </row>
    <row r="2655" spans="1:4">
      <c r="A2655" s="90">
        <v>38938</v>
      </c>
      <c r="B2655" s="1" t="s">
        <v>21961</v>
      </c>
      <c r="C2655" s="91" t="s">
        <v>9574</v>
      </c>
      <c r="D2655" s="89" t="s">
        <v>23902</v>
      </c>
    </row>
    <row r="2656" spans="1:4">
      <c r="A2656" s="90">
        <v>3489</v>
      </c>
      <c r="B2656" s="1" t="s">
        <v>7345</v>
      </c>
      <c r="C2656" s="91" t="s">
        <v>9574</v>
      </c>
      <c r="D2656" s="89" t="s">
        <v>26808</v>
      </c>
    </row>
    <row r="2657" spans="1:4">
      <c r="A2657" s="90">
        <v>20151</v>
      </c>
      <c r="B2657" s="1" t="s">
        <v>7346</v>
      </c>
      <c r="C2657" s="91" t="s">
        <v>9574</v>
      </c>
      <c r="D2657" s="89" t="s">
        <v>26809</v>
      </c>
    </row>
    <row r="2658" spans="1:4">
      <c r="A2658" s="90">
        <v>20152</v>
      </c>
      <c r="B2658" s="1" t="s">
        <v>7347</v>
      </c>
      <c r="C2658" s="91" t="s">
        <v>9574</v>
      </c>
      <c r="D2658" s="89" t="s">
        <v>26810</v>
      </c>
    </row>
    <row r="2659" spans="1:4">
      <c r="A2659" s="90">
        <v>20148</v>
      </c>
      <c r="B2659" s="1" t="s">
        <v>7348</v>
      </c>
      <c r="C2659" s="91" t="s">
        <v>9574</v>
      </c>
      <c r="D2659" s="89" t="s">
        <v>24138</v>
      </c>
    </row>
    <row r="2660" spans="1:4">
      <c r="A2660" s="90">
        <v>20149</v>
      </c>
      <c r="B2660" s="1" t="s">
        <v>7349</v>
      </c>
      <c r="C2660" s="91" t="s">
        <v>9574</v>
      </c>
      <c r="D2660" s="89" t="s">
        <v>25018</v>
      </c>
    </row>
    <row r="2661" spans="1:4">
      <c r="A2661" s="90">
        <v>20150</v>
      </c>
      <c r="B2661" s="1" t="s">
        <v>7350</v>
      </c>
      <c r="C2661" s="91" t="s">
        <v>9574</v>
      </c>
      <c r="D2661" s="89" t="s">
        <v>24637</v>
      </c>
    </row>
    <row r="2662" spans="1:4">
      <c r="A2662" s="90">
        <v>20157</v>
      </c>
      <c r="B2662" s="1" t="s">
        <v>7351</v>
      </c>
      <c r="C2662" s="91" t="s">
        <v>9574</v>
      </c>
      <c r="D2662" s="89" t="s">
        <v>24817</v>
      </c>
    </row>
    <row r="2663" spans="1:4">
      <c r="A2663" s="90">
        <v>20158</v>
      </c>
      <c r="B2663" s="1" t="s">
        <v>7352</v>
      </c>
      <c r="C2663" s="91" t="s">
        <v>9574</v>
      </c>
      <c r="D2663" s="89" t="s">
        <v>26811</v>
      </c>
    </row>
    <row r="2664" spans="1:4">
      <c r="A2664" s="90">
        <v>20154</v>
      </c>
      <c r="B2664" s="1" t="s">
        <v>7353</v>
      </c>
      <c r="C2664" s="91" t="s">
        <v>9574</v>
      </c>
      <c r="D2664" s="89" t="s">
        <v>23932</v>
      </c>
    </row>
    <row r="2665" spans="1:4">
      <c r="A2665" s="90">
        <v>20155</v>
      </c>
      <c r="B2665" s="1" t="s">
        <v>7354</v>
      </c>
      <c r="C2665" s="91" t="s">
        <v>9574</v>
      </c>
      <c r="D2665" s="89" t="s">
        <v>23962</v>
      </c>
    </row>
    <row r="2666" spans="1:4">
      <c r="A2666" s="90">
        <v>20156</v>
      </c>
      <c r="B2666" s="1" t="s">
        <v>7355</v>
      </c>
      <c r="C2666" s="91" t="s">
        <v>9574</v>
      </c>
      <c r="D2666" s="89" t="s">
        <v>24985</v>
      </c>
    </row>
    <row r="2667" spans="1:4">
      <c r="A2667" s="90">
        <v>3512</v>
      </c>
      <c r="B2667" s="1" t="s">
        <v>7356</v>
      </c>
      <c r="C2667" s="91" t="s">
        <v>9574</v>
      </c>
      <c r="D2667" s="89" t="s">
        <v>26812</v>
      </c>
    </row>
    <row r="2668" spans="1:4">
      <c r="A2668" s="90">
        <v>3499</v>
      </c>
      <c r="B2668" s="1" t="s">
        <v>7357</v>
      </c>
      <c r="C2668" s="91" t="s">
        <v>9574</v>
      </c>
      <c r="D2668" s="89" t="s">
        <v>24107</v>
      </c>
    </row>
    <row r="2669" spans="1:4">
      <c r="A2669" s="90">
        <v>3500</v>
      </c>
      <c r="B2669" s="1" t="s">
        <v>7358</v>
      </c>
      <c r="C2669" s="91" t="s">
        <v>9574</v>
      </c>
      <c r="D2669" s="89" t="s">
        <v>24925</v>
      </c>
    </row>
    <row r="2670" spans="1:4">
      <c r="A2670" s="90">
        <v>3501</v>
      </c>
      <c r="B2670" s="1" t="s">
        <v>7359</v>
      </c>
      <c r="C2670" s="91" t="s">
        <v>9574</v>
      </c>
      <c r="D2670" s="89" t="s">
        <v>24082</v>
      </c>
    </row>
    <row r="2671" spans="1:4">
      <c r="A2671" s="90">
        <v>3502</v>
      </c>
      <c r="B2671" s="1" t="s">
        <v>7360</v>
      </c>
      <c r="C2671" s="91" t="s">
        <v>9574</v>
      </c>
      <c r="D2671" s="89" t="s">
        <v>24879</v>
      </c>
    </row>
    <row r="2672" spans="1:4">
      <c r="A2672" s="90">
        <v>3503</v>
      </c>
      <c r="B2672" s="1" t="s">
        <v>7361</v>
      </c>
      <c r="C2672" s="91" t="s">
        <v>9574</v>
      </c>
      <c r="D2672" s="89" t="s">
        <v>24971</v>
      </c>
    </row>
    <row r="2673" spans="1:4">
      <c r="A2673" s="90">
        <v>3477</v>
      </c>
      <c r="B2673" s="1" t="s">
        <v>7362</v>
      </c>
      <c r="C2673" s="91" t="s">
        <v>9574</v>
      </c>
      <c r="D2673" s="89" t="s">
        <v>24528</v>
      </c>
    </row>
    <row r="2674" spans="1:4">
      <c r="A2674" s="90">
        <v>3478</v>
      </c>
      <c r="B2674" s="1" t="s">
        <v>7363</v>
      </c>
      <c r="C2674" s="91" t="s">
        <v>9574</v>
      </c>
      <c r="D2674" s="89" t="s">
        <v>24265</v>
      </c>
    </row>
    <row r="2675" spans="1:4">
      <c r="A2675" s="90">
        <v>3525</v>
      </c>
      <c r="B2675" s="1" t="s">
        <v>7364</v>
      </c>
      <c r="C2675" s="91" t="s">
        <v>9574</v>
      </c>
      <c r="D2675" s="89" t="s">
        <v>26813</v>
      </c>
    </row>
    <row r="2676" spans="1:4">
      <c r="A2676" s="90">
        <v>3511</v>
      </c>
      <c r="B2676" s="1" t="s">
        <v>7365</v>
      </c>
      <c r="C2676" s="91" t="s">
        <v>9574</v>
      </c>
      <c r="D2676" s="89" t="s">
        <v>26814</v>
      </c>
    </row>
    <row r="2677" spans="1:4">
      <c r="A2677" s="90">
        <v>38917</v>
      </c>
      <c r="B2677" s="1" t="s">
        <v>21962</v>
      </c>
      <c r="C2677" s="91" t="s">
        <v>9574</v>
      </c>
      <c r="D2677" s="89" t="s">
        <v>24149</v>
      </c>
    </row>
    <row r="2678" spans="1:4">
      <c r="A2678" s="90">
        <v>38919</v>
      </c>
      <c r="B2678" s="1" t="s">
        <v>21963</v>
      </c>
      <c r="C2678" s="91" t="s">
        <v>9574</v>
      </c>
      <c r="D2678" s="89" t="s">
        <v>24967</v>
      </c>
    </row>
    <row r="2679" spans="1:4">
      <c r="A2679" s="90">
        <v>38922</v>
      </c>
      <c r="B2679" s="1" t="s">
        <v>21964</v>
      </c>
      <c r="C2679" s="91" t="s">
        <v>9574</v>
      </c>
      <c r="D2679" s="89" t="s">
        <v>26815</v>
      </c>
    </row>
    <row r="2680" spans="1:4">
      <c r="A2680" s="90">
        <v>38921</v>
      </c>
      <c r="B2680" s="1" t="s">
        <v>21965</v>
      </c>
      <c r="C2680" s="91" t="s">
        <v>9574</v>
      </c>
      <c r="D2680" s="89" t="s">
        <v>24506</v>
      </c>
    </row>
    <row r="2681" spans="1:4">
      <c r="A2681" s="90">
        <v>38918</v>
      </c>
      <c r="B2681" s="1" t="s">
        <v>21966</v>
      </c>
      <c r="C2681" s="91" t="s">
        <v>9574</v>
      </c>
      <c r="D2681" s="89" t="s">
        <v>26816</v>
      </c>
    </row>
    <row r="2682" spans="1:4">
      <c r="A2682" s="90">
        <v>38920</v>
      </c>
      <c r="B2682" s="1" t="s">
        <v>21967</v>
      </c>
      <c r="C2682" s="91" t="s">
        <v>9574</v>
      </c>
      <c r="D2682" s="89" t="s">
        <v>25489</v>
      </c>
    </row>
    <row r="2683" spans="1:4">
      <c r="A2683" s="90">
        <v>3104</v>
      </c>
      <c r="B2683" s="1" t="s">
        <v>7366</v>
      </c>
      <c r="C2683" s="91" t="s">
        <v>9589</v>
      </c>
      <c r="D2683" s="89" t="s">
        <v>26817</v>
      </c>
    </row>
    <row r="2684" spans="1:4">
      <c r="A2684" s="90">
        <v>12032</v>
      </c>
      <c r="B2684" s="1" t="s">
        <v>7367</v>
      </c>
      <c r="C2684" s="91" t="s">
        <v>9585</v>
      </c>
      <c r="D2684" s="89" t="s">
        <v>26301</v>
      </c>
    </row>
    <row r="2685" spans="1:4">
      <c r="A2685" s="90">
        <v>12030</v>
      </c>
      <c r="B2685" s="1" t="s">
        <v>7368</v>
      </c>
      <c r="C2685" s="91" t="s">
        <v>9585</v>
      </c>
      <c r="D2685" s="89" t="s">
        <v>23869</v>
      </c>
    </row>
    <row r="2686" spans="1:4">
      <c r="A2686" s="90">
        <v>10908</v>
      </c>
      <c r="B2686" s="1" t="s">
        <v>7369</v>
      </c>
      <c r="C2686" s="91" t="s">
        <v>9574</v>
      </c>
      <c r="D2686" s="89" t="s">
        <v>25915</v>
      </c>
    </row>
    <row r="2687" spans="1:4">
      <c r="A2687" s="90">
        <v>10909</v>
      </c>
      <c r="B2687" s="1" t="s">
        <v>7370</v>
      </c>
      <c r="C2687" s="91" t="s">
        <v>9574</v>
      </c>
      <c r="D2687" s="89" t="s">
        <v>26818</v>
      </c>
    </row>
    <row r="2688" spans="1:4">
      <c r="A2688" s="90">
        <v>3669</v>
      </c>
      <c r="B2688" s="1" t="s">
        <v>7371</v>
      </c>
      <c r="C2688" s="91" t="s">
        <v>9574</v>
      </c>
      <c r="D2688" s="89" t="s">
        <v>24701</v>
      </c>
    </row>
    <row r="2689" spans="1:4">
      <c r="A2689" s="90">
        <v>20138</v>
      </c>
      <c r="B2689" s="1" t="s">
        <v>7372</v>
      </c>
      <c r="C2689" s="91" t="s">
        <v>9574</v>
      </c>
      <c r="D2689" s="89" t="s">
        <v>26819</v>
      </c>
    </row>
    <row r="2690" spans="1:4">
      <c r="A2690" s="90">
        <v>20139</v>
      </c>
      <c r="B2690" s="1" t="s">
        <v>7373</v>
      </c>
      <c r="C2690" s="91" t="s">
        <v>9574</v>
      </c>
      <c r="D2690" s="89" t="s">
        <v>26820</v>
      </c>
    </row>
    <row r="2691" spans="1:4">
      <c r="A2691" s="90">
        <v>3668</v>
      </c>
      <c r="B2691" s="1" t="s">
        <v>7374</v>
      </c>
      <c r="C2691" s="91" t="s">
        <v>9574</v>
      </c>
      <c r="D2691" s="89" t="s">
        <v>25648</v>
      </c>
    </row>
    <row r="2692" spans="1:4">
      <c r="A2692" s="90">
        <v>3656</v>
      </c>
      <c r="B2692" s="1" t="s">
        <v>7375</v>
      </c>
      <c r="C2692" s="91" t="s">
        <v>9574</v>
      </c>
      <c r="D2692" s="89" t="s">
        <v>24969</v>
      </c>
    </row>
    <row r="2693" spans="1:4">
      <c r="A2693" s="90">
        <v>10911</v>
      </c>
      <c r="B2693" s="1" t="s">
        <v>7376</v>
      </c>
      <c r="C2693" s="91" t="s">
        <v>9574</v>
      </c>
      <c r="D2693" s="89" t="s">
        <v>26821</v>
      </c>
    </row>
    <row r="2694" spans="1:4">
      <c r="A2694" s="90">
        <v>3654</v>
      </c>
      <c r="B2694" s="1" t="s">
        <v>7377</v>
      </c>
      <c r="C2694" s="91" t="s">
        <v>9574</v>
      </c>
      <c r="D2694" s="89" t="s">
        <v>23987</v>
      </c>
    </row>
    <row r="2695" spans="1:4">
      <c r="A2695" s="90">
        <v>3664</v>
      </c>
      <c r="B2695" s="1" t="s">
        <v>7378</v>
      </c>
      <c r="C2695" s="91" t="s">
        <v>9574</v>
      </c>
      <c r="D2695" s="89" t="s">
        <v>23853</v>
      </c>
    </row>
    <row r="2696" spans="1:4">
      <c r="A2696" s="90">
        <v>3657</v>
      </c>
      <c r="B2696" s="1" t="s">
        <v>7379</v>
      </c>
      <c r="C2696" s="91" t="s">
        <v>9574</v>
      </c>
      <c r="D2696" s="89" t="s">
        <v>24877</v>
      </c>
    </row>
    <row r="2697" spans="1:4">
      <c r="A2697" s="90">
        <v>12625</v>
      </c>
      <c r="B2697" s="1" t="s">
        <v>7380</v>
      </c>
      <c r="C2697" s="91" t="s">
        <v>9574</v>
      </c>
      <c r="D2697" s="89" t="s">
        <v>26822</v>
      </c>
    </row>
    <row r="2698" spans="1:4">
      <c r="A2698" s="90">
        <v>20136</v>
      </c>
      <c r="B2698" s="1" t="s">
        <v>7381</v>
      </c>
      <c r="C2698" s="91" t="s">
        <v>9574</v>
      </c>
      <c r="D2698" s="89" t="s">
        <v>26823</v>
      </c>
    </row>
    <row r="2699" spans="1:4">
      <c r="A2699" s="90">
        <v>20144</v>
      </c>
      <c r="B2699" s="1" t="s">
        <v>7382</v>
      </c>
      <c r="C2699" s="91" t="s">
        <v>9574</v>
      </c>
      <c r="D2699" s="89" t="s">
        <v>26824</v>
      </c>
    </row>
    <row r="2700" spans="1:4">
      <c r="A2700" s="90">
        <v>20143</v>
      </c>
      <c r="B2700" s="1" t="s">
        <v>7383</v>
      </c>
      <c r="C2700" s="91" t="s">
        <v>9574</v>
      </c>
      <c r="D2700" s="89" t="s">
        <v>26825</v>
      </c>
    </row>
    <row r="2701" spans="1:4">
      <c r="A2701" s="90">
        <v>20145</v>
      </c>
      <c r="B2701" s="1" t="s">
        <v>7384</v>
      </c>
      <c r="C2701" s="91" t="s">
        <v>9574</v>
      </c>
      <c r="D2701" s="89" t="s">
        <v>26826</v>
      </c>
    </row>
    <row r="2702" spans="1:4">
      <c r="A2702" s="90">
        <v>20146</v>
      </c>
      <c r="B2702" s="1" t="s">
        <v>7385</v>
      </c>
      <c r="C2702" s="91" t="s">
        <v>9574</v>
      </c>
      <c r="D2702" s="89" t="s">
        <v>26827</v>
      </c>
    </row>
    <row r="2703" spans="1:4">
      <c r="A2703" s="90">
        <v>20140</v>
      </c>
      <c r="B2703" s="1" t="s">
        <v>7386</v>
      </c>
      <c r="C2703" s="91" t="s">
        <v>9574</v>
      </c>
      <c r="D2703" s="89" t="s">
        <v>23940</v>
      </c>
    </row>
    <row r="2704" spans="1:4">
      <c r="A2704" s="90">
        <v>20141</v>
      </c>
      <c r="B2704" s="1" t="s">
        <v>7387</v>
      </c>
      <c r="C2704" s="91" t="s">
        <v>9574</v>
      </c>
      <c r="D2704" s="89" t="s">
        <v>23922</v>
      </c>
    </row>
    <row r="2705" spans="1:4">
      <c r="A2705" s="90">
        <v>20142</v>
      </c>
      <c r="B2705" s="1" t="s">
        <v>7388</v>
      </c>
      <c r="C2705" s="91" t="s">
        <v>9574</v>
      </c>
      <c r="D2705" s="89" t="s">
        <v>26828</v>
      </c>
    </row>
    <row r="2706" spans="1:4">
      <c r="A2706" s="90">
        <v>3659</v>
      </c>
      <c r="B2706" s="1" t="s">
        <v>7389</v>
      </c>
      <c r="C2706" s="91" t="s">
        <v>9574</v>
      </c>
      <c r="D2706" s="89" t="s">
        <v>24150</v>
      </c>
    </row>
    <row r="2707" spans="1:4">
      <c r="A2707" s="90">
        <v>3660</v>
      </c>
      <c r="B2707" s="1" t="s">
        <v>7390</v>
      </c>
      <c r="C2707" s="91" t="s">
        <v>9574</v>
      </c>
      <c r="D2707" s="89" t="s">
        <v>24474</v>
      </c>
    </row>
    <row r="2708" spans="1:4">
      <c r="A2708" s="90">
        <v>3662</v>
      </c>
      <c r="B2708" s="1" t="s">
        <v>7391</v>
      </c>
      <c r="C2708" s="91" t="s">
        <v>9574</v>
      </c>
      <c r="D2708" s="89" t="s">
        <v>24792</v>
      </c>
    </row>
    <row r="2709" spans="1:4">
      <c r="A2709" s="90">
        <v>3661</v>
      </c>
      <c r="B2709" s="1" t="s">
        <v>7392</v>
      </c>
      <c r="C2709" s="91" t="s">
        <v>9574</v>
      </c>
      <c r="D2709" s="89" t="s">
        <v>23891</v>
      </c>
    </row>
    <row r="2710" spans="1:4">
      <c r="A2710" s="90">
        <v>3658</v>
      </c>
      <c r="B2710" s="1" t="s">
        <v>7393</v>
      </c>
      <c r="C2710" s="91" t="s">
        <v>9574</v>
      </c>
      <c r="D2710" s="89" t="s">
        <v>24574</v>
      </c>
    </row>
    <row r="2711" spans="1:4">
      <c r="A2711" s="90">
        <v>3670</v>
      </c>
      <c r="B2711" s="1" t="s">
        <v>7394</v>
      </c>
      <c r="C2711" s="91" t="s">
        <v>9574</v>
      </c>
      <c r="D2711" s="89" t="s">
        <v>24402</v>
      </c>
    </row>
    <row r="2712" spans="1:4">
      <c r="A2712" s="90">
        <v>3666</v>
      </c>
      <c r="B2712" s="1" t="s">
        <v>7395</v>
      </c>
      <c r="C2712" s="91" t="s">
        <v>9574</v>
      </c>
      <c r="D2712" s="89" t="s">
        <v>24415</v>
      </c>
    </row>
    <row r="2713" spans="1:4">
      <c r="A2713" s="90">
        <v>14157</v>
      </c>
      <c r="B2713" s="1" t="s">
        <v>7396</v>
      </c>
      <c r="C2713" s="91" t="s">
        <v>9574</v>
      </c>
      <c r="D2713" s="89" t="s">
        <v>23963</v>
      </c>
    </row>
    <row r="2714" spans="1:4">
      <c r="A2714" s="90">
        <v>3653</v>
      </c>
      <c r="B2714" s="1" t="s">
        <v>7397</v>
      </c>
      <c r="C2714" s="91" t="s">
        <v>9574</v>
      </c>
      <c r="D2714" s="89" t="s">
        <v>26829</v>
      </c>
    </row>
    <row r="2715" spans="1:4">
      <c r="A2715" s="90">
        <v>3649</v>
      </c>
      <c r="B2715" s="1" t="s">
        <v>7398</v>
      </c>
      <c r="C2715" s="91" t="s">
        <v>9574</v>
      </c>
      <c r="D2715" s="89" t="s">
        <v>24591</v>
      </c>
    </row>
    <row r="2716" spans="1:4">
      <c r="A2716" s="90">
        <v>42696</v>
      </c>
      <c r="B2716" s="1" t="s">
        <v>25246</v>
      </c>
      <c r="C2716" s="91" t="s">
        <v>9574</v>
      </c>
      <c r="D2716" s="89" t="s">
        <v>26830</v>
      </c>
    </row>
    <row r="2717" spans="1:4">
      <c r="A2717" s="90">
        <v>42697</v>
      </c>
      <c r="B2717" s="1" t="s">
        <v>25247</v>
      </c>
      <c r="C2717" s="91" t="s">
        <v>9574</v>
      </c>
      <c r="D2717" s="89" t="s">
        <v>26831</v>
      </c>
    </row>
    <row r="2718" spans="1:4">
      <c r="A2718" s="90">
        <v>42698</v>
      </c>
      <c r="B2718" s="1" t="s">
        <v>25248</v>
      </c>
      <c r="C2718" s="91" t="s">
        <v>9574</v>
      </c>
      <c r="D2718" s="89" t="s">
        <v>26832</v>
      </c>
    </row>
    <row r="2719" spans="1:4">
      <c r="A2719" s="90">
        <v>39875</v>
      </c>
      <c r="B2719" s="1" t="s">
        <v>7399</v>
      </c>
      <c r="C2719" s="91" t="s">
        <v>9574</v>
      </c>
      <c r="D2719" s="89" t="s">
        <v>26833</v>
      </c>
    </row>
    <row r="2720" spans="1:4">
      <c r="A2720" s="90">
        <v>39876</v>
      </c>
      <c r="B2720" s="1" t="s">
        <v>7400</v>
      </c>
      <c r="C2720" s="91" t="s">
        <v>9574</v>
      </c>
      <c r="D2720" s="89" t="s">
        <v>26834</v>
      </c>
    </row>
    <row r="2721" spans="1:4">
      <c r="A2721" s="90">
        <v>39877</v>
      </c>
      <c r="B2721" s="1" t="s">
        <v>7401</v>
      </c>
      <c r="C2721" s="91" t="s">
        <v>9574</v>
      </c>
      <c r="D2721" s="89" t="s">
        <v>26835</v>
      </c>
    </row>
    <row r="2722" spans="1:4">
      <c r="A2722" s="90">
        <v>39878</v>
      </c>
      <c r="B2722" s="1" t="s">
        <v>7402</v>
      </c>
      <c r="C2722" s="91" t="s">
        <v>9574</v>
      </c>
      <c r="D2722" s="89" t="s">
        <v>26836</v>
      </c>
    </row>
    <row r="2723" spans="1:4">
      <c r="A2723" s="90">
        <v>39872</v>
      </c>
      <c r="B2723" s="1" t="s">
        <v>7403</v>
      </c>
      <c r="C2723" s="91" t="s">
        <v>9574</v>
      </c>
      <c r="D2723" s="89" t="s">
        <v>26837</v>
      </c>
    </row>
    <row r="2724" spans="1:4">
      <c r="A2724" s="90">
        <v>39873</v>
      </c>
      <c r="B2724" s="1" t="s">
        <v>7404</v>
      </c>
      <c r="C2724" s="91" t="s">
        <v>9574</v>
      </c>
      <c r="D2724" s="89" t="s">
        <v>26838</v>
      </c>
    </row>
    <row r="2725" spans="1:4">
      <c r="A2725" s="90">
        <v>39874</v>
      </c>
      <c r="B2725" s="1" t="s">
        <v>7405</v>
      </c>
      <c r="C2725" s="91" t="s">
        <v>9574</v>
      </c>
      <c r="D2725" s="89" t="s">
        <v>26839</v>
      </c>
    </row>
    <row r="2726" spans="1:4">
      <c r="A2726" s="90">
        <v>3674</v>
      </c>
      <c r="B2726" s="1" t="s">
        <v>7406</v>
      </c>
      <c r="C2726" s="91" t="s">
        <v>9577</v>
      </c>
      <c r="D2726" s="89" t="s">
        <v>26840</v>
      </c>
    </row>
    <row r="2727" spans="1:4">
      <c r="A2727" s="90">
        <v>3681</v>
      </c>
      <c r="B2727" s="1" t="s">
        <v>7407</v>
      </c>
      <c r="C2727" s="91" t="s">
        <v>9577</v>
      </c>
      <c r="D2727" s="89" t="s">
        <v>26841</v>
      </c>
    </row>
    <row r="2728" spans="1:4">
      <c r="A2728" s="90">
        <v>3676</v>
      </c>
      <c r="B2728" s="1" t="s">
        <v>7408</v>
      </c>
      <c r="C2728" s="91" t="s">
        <v>9577</v>
      </c>
      <c r="D2728" s="89" t="s">
        <v>26842</v>
      </c>
    </row>
    <row r="2729" spans="1:4">
      <c r="A2729" s="90">
        <v>3679</v>
      </c>
      <c r="B2729" s="1" t="s">
        <v>7409</v>
      </c>
      <c r="C2729" s="91" t="s">
        <v>9577</v>
      </c>
      <c r="D2729" s="89" t="s">
        <v>26843</v>
      </c>
    </row>
    <row r="2730" spans="1:4">
      <c r="A2730" s="90">
        <v>3672</v>
      </c>
      <c r="B2730" s="1" t="s">
        <v>7410</v>
      </c>
      <c r="C2730" s="91" t="s">
        <v>9577</v>
      </c>
      <c r="D2730" s="89" t="s">
        <v>24071</v>
      </c>
    </row>
    <row r="2731" spans="1:4">
      <c r="A2731" s="90">
        <v>3671</v>
      </c>
      <c r="B2731" s="1" t="s">
        <v>222</v>
      </c>
      <c r="C2731" s="91" t="s">
        <v>9577</v>
      </c>
      <c r="D2731" s="89" t="s">
        <v>24907</v>
      </c>
    </row>
    <row r="2732" spans="1:4">
      <c r="A2732" s="90">
        <v>3673</v>
      </c>
      <c r="B2732" s="1" t="s">
        <v>7411</v>
      </c>
      <c r="C2732" s="91" t="s">
        <v>9577</v>
      </c>
      <c r="D2732" s="89" t="s">
        <v>25631</v>
      </c>
    </row>
    <row r="2733" spans="1:4">
      <c r="A2733" s="90">
        <v>38394</v>
      </c>
      <c r="B2733" s="1" t="s">
        <v>7412</v>
      </c>
      <c r="C2733" s="91" t="s">
        <v>9574</v>
      </c>
      <c r="D2733" s="89" t="s">
        <v>26844</v>
      </c>
    </row>
    <row r="2734" spans="1:4">
      <c r="A2734" s="90">
        <v>3729</v>
      </c>
      <c r="B2734" s="1" t="s">
        <v>25249</v>
      </c>
      <c r="C2734" s="91" t="s">
        <v>9574</v>
      </c>
      <c r="D2734" s="89" t="s">
        <v>26845</v>
      </c>
    </row>
    <row r="2735" spans="1:4">
      <c r="A2735" s="90">
        <v>39357</v>
      </c>
      <c r="B2735" s="1" t="s">
        <v>21968</v>
      </c>
      <c r="C2735" s="91" t="s">
        <v>9574</v>
      </c>
      <c r="D2735" s="89" t="s">
        <v>26846</v>
      </c>
    </row>
    <row r="2736" spans="1:4">
      <c r="A2736" s="90">
        <v>39358</v>
      </c>
      <c r="B2736" s="1" t="s">
        <v>21969</v>
      </c>
      <c r="C2736" s="91" t="s">
        <v>9574</v>
      </c>
      <c r="D2736" s="89" t="s">
        <v>26847</v>
      </c>
    </row>
    <row r="2737" spans="1:4">
      <c r="A2737" s="90">
        <v>39356</v>
      </c>
      <c r="B2737" s="1" t="s">
        <v>21970</v>
      </c>
      <c r="C2737" s="91" t="s">
        <v>9574</v>
      </c>
      <c r="D2737" s="89" t="s">
        <v>26848</v>
      </c>
    </row>
    <row r="2738" spans="1:4">
      <c r="A2738" s="90">
        <v>39355</v>
      </c>
      <c r="B2738" s="1" t="s">
        <v>21971</v>
      </c>
      <c r="C2738" s="91" t="s">
        <v>9574</v>
      </c>
      <c r="D2738" s="89" t="s">
        <v>26849</v>
      </c>
    </row>
    <row r="2739" spans="1:4">
      <c r="A2739" s="90">
        <v>39353</v>
      </c>
      <c r="B2739" s="1" t="s">
        <v>21972</v>
      </c>
      <c r="C2739" s="91" t="s">
        <v>9574</v>
      </c>
      <c r="D2739" s="89" t="s">
        <v>26850</v>
      </c>
    </row>
    <row r="2740" spans="1:4">
      <c r="A2740" s="90">
        <v>39354</v>
      </c>
      <c r="B2740" s="1" t="s">
        <v>21973</v>
      </c>
      <c r="C2740" s="91" t="s">
        <v>9574</v>
      </c>
      <c r="D2740" s="89" t="s">
        <v>26851</v>
      </c>
    </row>
    <row r="2741" spans="1:4">
      <c r="A2741" s="90">
        <v>39398</v>
      </c>
      <c r="B2741" s="1" t="s">
        <v>7413</v>
      </c>
      <c r="C2741" s="91" t="s">
        <v>9574</v>
      </c>
      <c r="D2741" s="89" t="s">
        <v>26852</v>
      </c>
    </row>
    <row r="2742" spans="1:4">
      <c r="A2742" s="90">
        <v>13343</v>
      </c>
      <c r="B2742" s="1" t="s">
        <v>7414</v>
      </c>
      <c r="C2742" s="91" t="s">
        <v>9574</v>
      </c>
      <c r="D2742" s="89" t="s">
        <v>26853</v>
      </c>
    </row>
    <row r="2743" spans="1:4">
      <c r="A2743" s="90">
        <v>12118</v>
      </c>
      <c r="B2743" s="1" t="s">
        <v>7415</v>
      </c>
      <c r="C2743" s="91" t="s">
        <v>9574</v>
      </c>
      <c r="D2743" s="89" t="s">
        <v>24300</v>
      </c>
    </row>
    <row r="2744" spans="1:4">
      <c r="A2744" s="90">
        <v>39482</v>
      </c>
      <c r="B2744" s="1" t="s">
        <v>7416</v>
      </c>
      <c r="C2744" s="91" t="s">
        <v>9574</v>
      </c>
      <c r="D2744" s="89" t="s">
        <v>26854</v>
      </c>
    </row>
    <row r="2745" spans="1:4">
      <c r="A2745" s="90">
        <v>39486</v>
      </c>
      <c r="B2745" s="1" t="s">
        <v>7417</v>
      </c>
      <c r="C2745" s="91" t="s">
        <v>9574</v>
      </c>
      <c r="D2745" s="89" t="s">
        <v>26855</v>
      </c>
    </row>
    <row r="2746" spans="1:4">
      <c r="A2746" s="90">
        <v>39483</v>
      </c>
      <c r="B2746" s="1" t="s">
        <v>7418</v>
      </c>
      <c r="C2746" s="91" t="s">
        <v>9574</v>
      </c>
      <c r="D2746" s="89" t="s">
        <v>26856</v>
      </c>
    </row>
    <row r="2747" spans="1:4">
      <c r="A2747" s="90">
        <v>39487</v>
      </c>
      <c r="B2747" s="1" t="s">
        <v>7419</v>
      </c>
      <c r="C2747" s="91" t="s">
        <v>9574</v>
      </c>
      <c r="D2747" s="89" t="s">
        <v>26857</v>
      </c>
    </row>
    <row r="2748" spans="1:4">
      <c r="A2748" s="90">
        <v>39484</v>
      </c>
      <c r="B2748" s="1" t="s">
        <v>7420</v>
      </c>
      <c r="C2748" s="91" t="s">
        <v>9574</v>
      </c>
      <c r="D2748" s="89" t="s">
        <v>26858</v>
      </c>
    </row>
    <row r="2749" spans="1:4">
      <c r="A2749" s="90">
        <v>39488</v>
      </c>
      <c r="B2749" s="1" t="s">
        <v>7421</v>
      </c>
      <c r="C2749" s="91" t="s">
        <v>9574</v>
      </c>
      <c r="D2749" s="89" t="s">
        <v>26859</v>
      </c>
    </row>
    <row r="2750" spans="1:4">
      <c r="A2750" s="90">
        <v>39485</v>
      </c>
      <c r="B2750" s="1" t="s">
        <v>7422</v>
      </c>
      <c r="C2750" s="91" t="s">
        <v>9574</v>
      </c>
      <c r="D2750" s="89" t="s">
        <v>26860</v>
      </c>
    </row>
    <row r="2751" spans="1:4">
      <c r="A2751" s="90">
        <v>39489</v>
      </c>
      <c r="B2751" s="1" t="s">
        <v>7423</v>
      </c>
      <c r="C2751" s="91" t="s">
        <v>9574</v>
      </c>
      <c r="D2751" s="89" t="s">
        <v>26861</v>
      </c>
    </row>
    <row r="2752" spans="1:4">
      <c r="A2752" s="90">
        <v>39494</v>
      </c>
      <c r="B2752" s="1" t="s">
        <v>7424</v>
      </c>
      <c r="C2752" s="91" t="s">
        <v>9574</v>
      </c>
      <c r="D2752" s="89" t="s">
        <v>26862</v>
      </c>
    </row>
    <row r="2753" spans="1:4">
      <c r="A2753" s="90">
        <v>39490</v>
      </c>
      <c r="B2753" s="1" t="s">
        <v>7425</v>
      </c>
      <c r="C2753" s="91" t="s">
        <v>9574</v>
      </c>
      <c r="D2753" s="89" t="s">
        <v>26863</v>
      </c>
    </row>
    <row r="2754" spans="1:4">
      <c r="A2754" s="90">
        <v>39495</v>
      </c>
      <c r="B2754" s="1" t="s">
        <v>7426</v>
      </c>
      <c r="C2754" s="91" t="s">
        <v>9574</v>
      </c>
      <c r="D2754" s="89" t="s">
        <v>26854</v>
      </c>
    </row>
    <row r="2755" spans="1:4">
      <c r="A2755" s="90">
        <v>39491</v>
      </c>
      <c r="B2755" s="1" t="s">
        <v>7427</v>
      </c>
      <c r="C2755" s="91" t="s">
        <v>9574</v>
      </c>
      <c r="D2755" s="89" t="s">
        <v>26864</v>
      </c>
    </row>
    <row r="2756" spans="1:4">
      <c r="A2756" s="90">
        <v>39496</v>
      </c>
      <c r="B2756" s="1" t="s">
        <v>7428</v>
      </c>
      <c r="C2756" s="91" t="s">
        <v>9574</v>
      </c>
      <c r="D2756" s="89" t="s">
        <v>26865</v>
      </c>
    </row>
    <row r="2757" spans="1:4">
      <c r="A2757" s="90">
        <v>39492</v>
      </c>
      <c r="B2757" s="1" t="s">
        <v>7429</v>
      </c>
      <c r="C2757" s="91" t="s">
        <v>9574</v>
      </c>
      <c r="D2757" s="89" t="s">
        <v>25066</v>
      </c>
    </row>
    <row r="2758" spans="1:4">
      <c r="A2758" s="90">
        <v>39497</v>
      </c>
      <c r="B2758" s="1" t="s">
        <v>7430</v>
      </c>
      <c r="C2758" s="91" t="s">
        <v>9574</v>
      </c>
      <c r="D2758" s="89" t="s">
        <v>26866</v>
      </c>
    </row>
    <row r="2759" spans="1:4">
      <c r="A2759" s="90">
        <v>39493</v>
      </c>
      <c r="B2759" s="1" t="s">
        <v>7431</v>
      </c>
      <c r="C2759" s="91" t="s">
        <v>9574</v>
      </c>
      <c r="D2759" s="89" t="s">
        <v>26867</v>
      </c>
    </row>
    <row r="2760" spans="1:4">
      <c r="A2760" s="90">
        <v>39500</v>
      </c>
      <c r="B2760" s="1" t="s">
        <v>7432</v>
      </c>
      <c r="C2760" s="91" t="s">
        <v>9574</v>
      </c>
      <c r="D2760" s="89" t="s">
        <v>26868</v>
      </c>
    </row>
    <row r="2761" spans="1:4">
      <c r="A2761" s="90">
        <v>39498</v>
      </c>
      <c r="B2761" s="1" t="s">
        <v>7433</v>
      </c>
      <c r="C2761" s="91" t="s">
        <v>9574</v>
      </c>
      <c r="D2761" s="89" t="s">
        <v>26869</v>
      </c>
    </row>
    <row r="2762" spans="1:4">
      <c r="A2762" s="90">
        <v>39501</v>
      </c>
      <c r="B2762" s="1" t="s">
        <v>7434</v>
      </c>
      <c r="C2762" s="91" t="s">
        <v>9574</v>
      </c>
      <c r="D2762" s="89" t="s">
        <v>26870</v>
      </c>
    </row>
    <row r="2763" spans="1:4">
      <c r="A2763" s="90">
        <v>39499</v>
      </c>
      <c r="B2763" s="1" t="s">
        <v>7435</v>
      </c>
      <c r="C2763" s="91" t="s">
        <v>9574</v>
      </c>
      <c r="D2763" s="89" t="s">
        <v>26871</v>
      </c>
    </row>
    <row r="2764" spans="1:4">
      <c r="A2764" s="90">
        <v>3733</v>
      </c>
      <c r="B2764" s="1" t="s">
        <v>7436</v>
      </c>
      <c r="C2764" s="91" t="s">
        <v>9576</v>
      </c>
      <c r="D2764" s="89" t="s">
        <v>26872</v>
      </c>
    </row>
    <row r="2765" spans="1:4">
      <c r="A2765" s="90">
        <v>3731</v>
      </c>
      <c r="B2765" s="1" t="s">
        <v>21974</v>
      </c>
      <c r="C2765" s="91" t="s">
        <v>9576</v>
      </c>
      <c r="D2765" s="89" t="s">
        <v>24819</v>
      </c>
    </row>
    <row r="2766" spans="1:4">
      <c r="A2766" s="90">
        <v>38137</v>
      </c>
      <c r="B2766" s="1" t="s">
        <v>7437</v>
      </c>
      <c r="C2766" s="91" t="s">
        <v>9576</v>
      </c>
      <c r="D2766" s="89" t="s">
        <v>24608</v>
      </c>
    </row>
    <row r="2767" spans="1:4">
      <c r="A2767" s="90">
        <v>38135</v>
      </c>
      <c r="B2767" s="1" t="s">
        <v>7438</v>
      </c>
      <c r="C2767" s="91" t="s">
        <v>9576</v>
      </c>
      <c r="D2767" s="89" t="s">
        <v>26873</v>
      </c>
    </row>
    <row r="2768" spans="1:4">
      <c r="A2768" s="90">
        <v>38138</v>
      </c>
      <c r="B2768" s="1" t="s">
        <v>7439</v>
      </c>
      <c r="C2768" s="91" t="s">
        <v>9576</v>
      </c>
      <c r="D2768" s="89" t="s">
        <v>26874</v>
      </c>
    </row>
    <row r="2769" spans="1:4">
      <c r="A2769" s="90">
        <v>3736</v>
      </c>
      <c r="B2769" s="1" t="s">
        <v>7440</v>
      </c>
      <c r="C2769" s="91" t="s">
        <v>9576</v>
      </c>
      <c r="D2769" s="89" t="s">
        <v>26875</v>
      </c>
    </row>
    <row r="2770" spans="1:4">
      <c r="A2770" s="90">
        <v>3741</v>
      </c>
      <c r="B2770" s="1" t="s">
        <v>7441</v>
      </c>
      <c r="C2770" s="91" t="s">
        <v>9576</v>
      </c>
      <c r="D2770" s="89" t="s">
        <v>26876</v>
      </c>
    </row>
    <row r="2771" spans="1:4">
      <c r="A2771" s="90">
        <v>3745</v>
      </c>
      <c r="B2771" s="1" t="s">
        <v>7442</v>
      </c>
      <c r="C2771" s="91" t="s">
        <v>9576</v>
      </c>
      <c r="D2771" s="89" t="s">
        <v>24004</v>
      </c>
    </row>
    <row r="2772" spans="1:4">
      <c r="A2772" s="90">
        <v>3743</v>
      </c>
      <c r="B2772" s="1" t="s">
        <v>7443</v>
      </c>
      <c r="C2772" s="91" t="s">
        <v>9576</v>
      </c>
      <c r="D2772" s="89" t="s">
        <v>26877</v>
      </c>
    </row>
    <row r="2773" spans="1:4">
      <c r="A2773" s="90">
        <v>3744</v>
      </c>
      <c r="B2773" s="1" t="s">
        <v>7444</v>
      </c>
      <c r="C2773" s="91" t="s">
        <v>9576</v>
      </c>
      <c r="D2773" s="89" t="s">
        <v>26878</v>
      </c>
    </row>
    <row r="2774" spans="1:4">
      <c r="A2774" s="90">
        <v>3739</v>
      </c>
      <c r="B2774" s="1" t="s">
        <v>7445</v>
      </c>
      <c r="C2774" s="91" t="s">
        <v>9576</v>
      </c>
      <c r="D2774" s="89" t="s">
        <v>26879</v>
      </c>
    </row>
    <row r="2775" spans="1:4">
      <c r="A2775" s="90">
        <v>3737</v>
      </c>
      <c r="B2775" s="1" t="s">
        <v>7446</v>
      </c>
      <c r="C2775" s="91" t="s">
        <v>9576</v>
      </c>
      <c r="D2775" s="89" t="s">
        <v>24333</v>
      </c>
    </row>
    <row r="2776" spans="1:4">
      <c r="A2776" s="90">
        <v>3738</v>
      </c>
      <c r="B2776" s="1" t="s">
        <v>7447</v>
      </c>
      <c r="C2776" s="91" t="s">
        <v>9576</v>
      </c>
      <c r="D2776" s="89" t="s">
        <v>26880</v>
      </c>
    </row>
    <row r="2777" spans="1:4">
      <c r="A2777" s="90">
        <v>3747</v>
      </c>
      <c r="B2777" s="1" t="s">
        <v>7448</v>
      </c>
      <c r="C2777" s="91" t="s">
        <v>9576</v>
      </c>
      <c r="D2777" s="89" t="s">
        <v>26878</v>
      </c>
    </row>
    <row r="2778" spans="1:4">
      <c r="A2778" s="90">
        <v>11649</v>
      </c>
      <c r="B2778" s="1" t="s">
        <v>7449</v>
      </c>
      <c r="C2778" s="91" t="s">
        <v>9574</v>
      </c>
      <c r="D2778" s="89" t="s">
        <v>26124</v>
      </c>
    </row>
    <row r="2779" spans="1:4">
      <c r="A2779" s="90">
        <v>11650</v>
      </c>
      <c r="B2779" s="1" t="s">
        <v>7450</v>
      </c>
      <c r="C2779" s="91" t="s">
        <v>9574</v>
      </c>
      <c r="D2779" s="89" t="s">
        <v>26881</v>
      </c>
    </row>
    <row r="2780" spans="1:4">
      <c r="A2780" s="90">
        <v>3742</v>
      </c>
      <c r="B2780" s="1" t="s">
        <v>7451</v>
      </c>
      <c r="C2780" s="91" t="s">
        <v>9576</v>
      </c>
      <c r="D2780" s="89" t="s">
        <v>24322</v>
      </c>
    </row>
    <row r="2781" spans="1:4">
      <c r="A2781" s="90">
        <v>3746</v>
      </c>
      <c r="B2781" s="1" t="s">
        <v>7452</v>
      </c>
      <c r="C2781" s="91" t="s">
        <v>9576</v>
      </c>
      <c r="D2781" s="89" t="s">
        <v>23863</v>
      </c>
    </row>
    <row r="2782" spans="1:4">
      <c r="A2782" s="90">
        <v>13250</v>
      </c>
      <c r="B2782" s="1" t="s">
        <v>7453</v>
      </c>
      <c r="C2782" s="91" t="s">
        <v>9574</v>
      </c>
      <c r="D2782" s="89" t="s">
        <v>24068</v>
      </c>
    </row>
    <row r="2783" spans="1:4">
      <c r="A2783" s="90">
        <v>11641</v>
      </c>
      <c r="B2783" s="1" t="s">
        <v>7454</v>
      </c>
      <c r="C2783" s="91" t="s">
        <v>9576</v>
      </c>
      <c r="D2783" s="89" t="s">
        <v>25025</v>
      </c>
    </row>
    <row r="2784" spans="1:4">
      <c r="A2784" s="90">
        <v>21106</v>
      </c>
      <c r="B2784" s="1" t="s">
        <v>7455</v>
      </c>
      <c r="C2784" s="91" t="s">
        <v>9578</v>
      </c>
      <c r="D2784" s="89" t="s">
        <v>26882</v>
      </c>
    </row>
    <row r="2785" spans="1:4">
      <c r="A2785" s="90">
        <v>3755</v>
      </c>
      <c r="B2785" s="1" t="s">
        <v>7456</v>
      </c>
      <c r="C2785" s="91" t="s">
        <v>9574</v>
      </c>
      <c r="D2785" s="89" t="s">
        <v>23867</v>
      </c>
    </row>
    <row r="2786" spans="1:4">
      <c r="A2786" s="90">
        <v>3750</v>
      </c>
      <c r="B2786" s="1" t="s">
        <v>7457</v>
      </c>
      <c r="C2786" s="91" t="s">
        <v>9574</v>
      </c>
      <c r="D2786" s="89" t="s">
        <v>25031</v>
      </c>
    </row>
    <row r="2787" spans="1:4">
      <c r="A2787" s="90">
        <v>3756</v>
      </c>
      <c r="B2787" s="1" t="s">
        <v>7458</v>
      </c>
      <c r="C2787" s="91" t="s">
        <v>9574</v>
      </c>
      <c r="D2787" s="89" t="s">
        <v>24611</v>
      </c>
    </row>
    <row r="2788" spans="1:4">
      <c r="A2788" s="90">
        <v>39377</v>
      </c>
      <c r="B2788" s="1" t="s">
        <v>7459</v>
      </c>
      <c r="C2788" s="91" t="s">
        <v>9574</v>
      </c>
      <c r="D2788" s="89" t="s">
        <v>26883</v>
      </c>
    </row>
    <row r="2789" spans="1:4">
      <c r="A2789" s="90">
        <v>38191</v>
      </c>
      <c r="B2789" s="1" t="s">
        <v>7460</v>
      </c>
      <c r="C2789" s="91" t="s">
        <v>9574</v>
      </c>
      <c r="D2789" s="89" t="s">
        <v>26640</v>
      </c>
    </row>
    <row r="2790" spans="1:4">
      <c r="A2790" s="90">
        <v>39381</v>
      </c>
      <c r="B2790" s="1" t="s">
        <v>7461</v>
      </c>
      <c r="C2790" s="91" t="s">
        <v>9574</v>
      </c>
      <c r="D2790" s="89" t="s">
        <v>24454</v>
      </c>
    </row>
    <row r="2791" spans="1:4">
      <c r="A2791" s="90">
        <v>38780</v>
      </c>
      <c r="B2791" s="1" t="s">
        <v>7462</v>
      </c>
      <c r="C2791" s="91" t="s">
        <v>9574</v>
      </c>
      <c r="D2791" s="89" t="s">
        <v>24442</v>
      </c>
    </row>
    <row r="2792" spans="1:4">
      <c r="A2792" s="90">
        <v>38781</v>
      </c>
      <c r="B2792" s="1" t="s">
        <v>7463</v>
      </c>
      <c r="C2792" s="91" t="s">
        <v>9574</v>
      </c>
      <c r="D2792" s="89" t="s">
        <v>23869</v>
      </c>
    </row>
    <row r="2793" spans="1:4">
      <c r="A2793" s="90">
        <v>38192</v>
      </c>
      <c r="B2793" s="1" t="s">
        <v>7464</v>
      </c>
      <c r="C2793" s="91" t="s">
        <v>9574</v>
      </c>
      <c r="D2793" s="89" t="s">
        <v>26884</v>
      </c>
    </row>
    <row r="2794" spans="1:4">
      <c r="A2794" s="90">
        <v>3753</v>
      </c>
      <c r="B2794" s="1" t="s">
        <v>7465</v>
      </c>
      <c r="C2794" s="91" t="s">
        <v>9574</v>
      </c>
      <c r="D2794" s="89" t="s">
        <v>23887</v>
      </c>
    </row>
    <row r="2795" spans="1:4">
      <c r="A2795" s="90">
        <v>38782</v>
      </c>
      <c r="B2795" s="1" t="s">
        <v>7466</v>
      </c>
      <c r="C2795" s="91" t="s">
        <v>9574</v>
      </c>
      <c r="D2795" s="89" t="s">
        <v>25656</v>
      </c>
    </row>
    <row r="2796" spans="1:4">
      <c r="A2796" s="90">
        <v>38778</v>
      </c>
      <c r="B2796" s="1" t="s">
        <v>7467</v>
      </c>
      <c r="C2796" s="91" t="s">
        <v>9574</v>
      </c>
      <c r="D2796" s="89" t="s">
        <v>24427</v>
      </c>
    </row>
    <row r="2797" spans="1:4">
      <c r="A2797" s="90">
        <v>38779</v>
      </c>
      <c r="B2797" s="1" t="s">
        <v>7468</v>
      </c>
      <c r="C2797" s="91" t="s">
        <v>9574</v>
      </c>
      <c r="D2797" s="89" t="s">
        <v>24501</v>
      </c>
    </row>
    <row r="2798" spans="1:4">
      <c r="A2798" s="90">
        <v>39388</v>
      </c>
      <c r="B2798" s="1" t="s">
        <v>7469</v>
      </c>
      <c r="C2798" s="91" t="s">
        <v>9574</v>
      </c>
      <c r="D2798" s="89" t="s">
        <v>24210</v>
      </c>
    </row>
    <row r="2799" spans="1:4">
      <c r="A2799" s="90">
        <v>39387</v>
      </c>
      <c r="B2799" s="1" t="s">
        <v>7470</v>
      </c>
      <c r="C2799" s="91" t="s">
        <v>9574</v>
      </c>
      <c r="D2799" s="89" t="s">
        <v>26885</v>
      </c>
    </row>
    <row r="2800" spans="1:4">
      <c r="A2800" s="90">
        <v>39386</v>
      </c>
      <c r="B2800" s="1" t="s">
        <v>7471</v>
      </c>
      <c r="C2800" s="91" t="s">
        <v>9574</v>
      </c>
      <c r="D2800" s="89" t="s">
        <v>24549</v>
      </c>
    </row>
    <row r="2801" spans="1:4">
      <c r="A2801" s="90">
        <v>38194</v>
      </c>
      <c r="B2801" s="1" t="s">
        <v>7472</v>
      </c>
      <c r="C2801" s="91" t="s">
        <v>9574</v>
      </c>
      <c r="D2801" s="89" t="s">
        <v>25812</v>
      </c>
    </row>
    <row r="2802" spans="1:4">
      <c r="A2802" s="90">
        <v>38193</v>
      </c>
      <c r="B2802" s="1" t="s">
        <v>7473</v>
      </c>
      <c r="C2802" s="91" t="s">
        <v>9574</v>
      </c>
      <c r="D2802" s="89" t="s">
        <v>24298</v>
      </c>
    </row>
    <row r="2803" spans="1:4">
      <c r="A2803" s="90">
        <v>12216</v>
      </c>
      <c r="B2803" s="1" t="s">
        <v>7474</v>
      </c>
      <c r="C2803" s="91" t="s">
        <v>9574</v>
      </c>
      <c r="D2803" s="89" t="s">
        <v>26886</v>
      </c>
    </row>
    <row r="2804" spans="1:4">
      <c r="A2804" s="90">
        <v>3757</v>
      </c>
      <c r="B2804" s="1" t="s">
        <v>7475</v>
      </c>
      <c r="C2804" s="91" t="s">
        <v>9574</v>
      </c>
      <c r="D2804" s="89" t="s">
        <v>26887</v>
      </c>
    </row>
    <row r="2805" spans="1:4">
      <c r="A2805" s="90">
        <v>3758</v>
      </c>
      <c r="B2805" s="1" t="s">
        <v>7476</v>
      </c>
      <c r="C2805" s="91" t="s">
        <v>9574</v>
      </c>
      <c r="D2805" s="89" t="s">
        <v>26888</v>
      </c>
    </row>
    <row r="2806" spans="1:4">
      <c r="A2806" s="90">
        <v>12214</v>
      </c>
      <c r="B2806" s="1" t="s">
        <v>7477</v>
      </c>
      <c r="C2806" s="91" t="s">
        <v>9574</v>
      </c>
      <c r="D2806" s="89" t="s">
        <v>26799</v>
      </c>
    </row>
    <row r="2807" spans="1:4">
      <c r="A2807" s="90">
        <v>3749</v>
      </c>
      <c r="B2807" s="1" t="s">
        <v>7478</v>
      </c>
      <c r="C2807" s="91" t="s">
        <v>9574</v>
      </c>
      <c r="D2807" s="89" t="s">
        <v>26553</v>
      </c>
    </row>
    <row r="2808" spans="1:4">
      <c r="A2808" s="90">
        <v>3751</v>
      </c>
      <c r="B2808" s="1" t="s">
        <v>7479</v>
      </c>
      <c r="C2808" s="91" t="s">
        <v>9574</v>
      </c>
      <c r="D2808" s="89" t="s">
        <v>26889</v>
      </c>
    </row>
    <row r="2809" spans="1:4">
      <c r="A2809" s="90">
        <v>39376</v>
      </c>
      <c r="B2809" s="1" t="s">
        <v>7480</v>
      </c>
      <c r="C2809" s="91" t="s">
        <v>9574</v>
      </c>
      <c r="D2809" s="89" t="s">
        <v>26890</v>
      </c>
    </row>
    <row r="2810" spans="1:4">
      <c r="A2810" s="90">
        <v>3752</v>
      </c>
      <c r="B2810" s="1" t="s">
        <v>7481</v>
      </c>
      <c r="C2810" s="91" t="s">
        <v>9574</v>
      </c>
      <c r="D2810" s="89" t="s">
        <v>26891</v>
      </c>
    </row>
    <row r="2811" spans="1:4">
      <c r="A2811" s="90">
        <v>746</v>
      </c>
      <c r="B2811" s="1" t="s">
        <v>7482</v>
      </c>
      <c r="C2811" s="91" t="s">
        <v>9574</v>
      </c>
      <c r="D2811" s="89" t="s">
        <v>26892</v>
      </c>
    </row>
    <row r="2812" spans="1:4">
      <c r="A2812" s="90">
        <v>36521</v>
      </c>
      <c r="B2812" s="1" t="s">
        <v>7483</v>
      </c>
      <c r="C2812" s="91" t="s">
        <v>9574</v>
      </c>
      <c r="D2812" s="89" t="s">
        <v>26893</v>
      </c>
    </row>
    <row r="2813" spans="1:4">
      <c r="A2813" s="90">
        <v>36794</v>
      </c>
      <c r="B2813" s="1" t="s">
        <v>7484</v>
      </c>
      <c r="C2813" s="91" t="s">
        <v>9574</v>
      </c>
      <c r="D2813" s="89" t="s">
        <v>26894</v>
      </c>
    </row>
    <row r="2814" spans="1:4">
      <c r="A2814" s="90">
        <v>10426</v>
      </c>
      <c r="B2814" s="1" t="s">
        <v>7485</v>
      </c>
      <c r="C2814" s="91" t="s">
        <v>9574</v>
      </c>
      <c r="D2814" s="89" t="s">
        <v>26895</v>
      </c>
    </row>
    <row r="2815" spans="1:4">
      <c r="A2815" s="90">
        <v>10425</v>
      </c>
      <c r="B2815" s="1" t="s">
        <v>7486</v>
      </c>
      <c r="C2815" s="91" t="s">
        <v>9574</v>
      </c>
      <c r="D2815" s="89" t="s">
        <v>24419</v>
      </c>
    </row>
    <row r="2816" spans="1:4">
      <c r="A2816" s="90">
        <v>10431</v>
      </c>
      <c r="B2816" s="1" t="s">
        <v>7487</v>
      </c>
      <c r="C2816" s="91" t="s">
        <v>9574</v>
      </c>
      <c r="D2816" s="89" t="s">
        <v>26896</v>
      </c>
    </row>
    <row r="2817" spans="1:4">
      <c r="A2817" s="90">
        <v>10429</v>
      </c>
      <c r="B2817" s="1" t="s">
        <v>7488</v>
      </c>
      <c r="C2817" s="91" t="s">
        <v>9574</v>
      </c>
      <c r="D2817" s="89" t="s">
        <v>26897</v>
      </c>
    </row>
    <row r="2818" spans="1:4">
      <c r="A2818" s="90">
        <v>20269</v>
      </c>
      <c r="B2818" s="1" t="s">
        <v>7489</v>
      </c>
      <c r="C2818" s="91" t="s">
        <v>9574</v>
      </c>
      <c r="D2818" s="89" t="s">
        <v>26898</v>
      </c>
    </row>
    <row r="2819" spans="1:4">
      <c r="A2819" s="90">
        <v>20270</v>
      </c>
      <c r="B2819" s="1" t="s">
        <v>7490</v>
      </c>
      <c r="C2819" s="91" t="s">
        <v>9574</v>
      </c>
      <c r="D2819" s="89" t="s">
        <v>26899</v>
      </c>
    </row>
    <row r="2820" spans="1:4">
      <c r="A2820" s="90">
        <v>11696</v>
      </c>
      <c r="B2820" s="1" t="s">
        <v>236</v>
      </c>
      <c r="C2820" s="91" t="s">
        <v>9574</v>
      </c>
      <c r="D2820" s="89" t="s">
        <v>26900</v>
      </c>
    </row>
    <row r="2821" spans="1:4">
      <c r="A2821" s="90">
        <v>10427</v>
      </c>
      <c r="B2821" s="1" t="s">
        <v>7491</v>
      </c>
      <c r="C2821" s="91" t="s">
        <v>9574</v>
      </c>
      <c r="D2821" s="89" t="s">
        <v>26901</v>
      </c>
    </row>
    <row r="2822" spans="1:4">
      <c r="A2822" s="90">
        <v>10428</v>
      </c>
      <c r="B2822" s="1" t="s">
        <v>7492</v>
      </c>
      <c r="C2822" s="91" t="s">
        <v>9574</v>
      </c>
      <c r="D2822" s="89" t="s">
        <v>26902</v>
      </c>
    </row>
    <row r="2823" spans="1:4">
      <c r="A2823" s="90">
        <v>2354</v>
      </c>
      <c r="B2823" s="1" t="s">
        <v>25250</v>
      </c>
      <c r="C2823" s="91" t="s">
        <v>9573</v>
      </c>
      <c r="D2823" s="89" t="s">
        <v>24628</v>
      </c>
    </row>
    <row r="2824" spans="1:4">
      <c r="A2824" s="90">
        <v>40932</v>
      </c>
      <c r="B2824" s="1" t="s">
        <v>7493</v>
      </c>
      <c r="C2824" s="91" t="s">
        <v>9582</v>
      </c>
      <c r="D2824" s="89" t="s">
        <v>26903</v>
      </c>
    </row>
    <row r="2825" spans="1:4">
      <c r="A2825" s="90">
        <v>10853</v>
      </c>
      <c r="B2825" s="1" t="s">
        <v>7494</v>
      </c>
      <c r="C2825" s="91" t="s">
        <v>9574</v>
      </c>
      <c r="D2825" s="89" t="s">
        <v>25832</v>
      </c>
    </row>
    <row r="2826" spans="1:4">
      <c r="A2826" s="90">
        <v>5093</v>
      </c>
      <c r="B2826" s="1" t="s">
        <v>7495</v>
      </c>
      <c r="C2826" s="91" t="s">
        <v>9583</v>
      </c>
      <c r="D2826" s="89" t="s">
        <v>24646</v>
      </c>
    </row>
    <row r="2827" spans="1:4">
      <c r="A2827" s="90">
        <v>37768</v>
      </c>
      <c r="B2827" s="1" t="s">
        <v>7496</v>
      </c>
      <c r="C2827" s="91" t="s">
        <v>9574</v>
      </c>
      <c r="D2827" s="89" t="s">
        <v>26904</v>
      </c>
    </row>
    <row r="2828" spans="1:4">
      <c r="A2828" s="90">
        <v>37773</v>
      </c>
      <c r="B2828" s="1" t="s">
        <v>7497</v>
      </c>
      <c r="C2828" s="91" t="s">
        <v>9574</v>
      </c>
      <c r="D2828" s="89" t="s">
        <v>26905</v>
      </c>
    </row>
    <row r="2829" spans="1:4">
      <c r="A2829" s="90">
        <v>37769</v>
      </c>
      <c r="B2829" s="1" t="s">
        <v>7498</v>
      </c>
      <c r="C2829" s="91" t="s">
        <v>9574</v>
      </c>
      <c r="D2829" s="89" t="s">
        <v>26906</v>
      </c>
    </row>
    <row r="2830" spans="1:4">
      <c r="A2830" s="90">
        <v>37770</v>
      </c>
      <c r="B2830" s="1" t="s">
        <v>7499</v>
      </c>
      <c r="C2830" s="91" t="s">
        <v>9574</v>
      </c>
      <c r="D2830" s="89" t="s">
        <v>26907</v>
      </c>
    </row>
    <row r="2831" spans="1:4">
      <c r="A2831" s="90">
        <v>38382</v>
      </c>
      <c r="B2831" s="1" t="s">
        <v>7500</v>
      </c>
      <c r="C2831" s="91" t="s">
        <v>9574</v>
      </c>
      <c r="D2831" s="89" t="s">
        <v>23858</v>
      </c>
    </row>
    <row r="2832" spans="1:4">
      <c r="A2832" s="90">
        <v>6091</v>
      </c>
      <c r="B2832" s="1" t="s">
        <v>7501</v>
      </c>
      <c r="C2832" s="91" t="s">
        <v>9579</v>
      </c>
      <c r="D2832" s="89" t="s">
        <v>26908</v>
      </c>
    </row>
    <row r="2833" spans="1:4">
      <c r="A2833" s="90">
        <v>38383</v>
      </c>
      <c r="B2833" s="1" t="s">
        <v>160</v>
      </c>
      <c r="C2833" s="91" t="s">
        <v>9574</v>
      </c>
      <c r="D2833" s="89" t="s">
        <v>24923</v>
      </c>
    </row>
    <row r="2834" spans="1:4">
      <c r="A2834" s="90">
        <v>3768</v>
      </c>
      <c r="B2834" s="1" t="s">
        <v>7502</v>
      </c>
      <c r="C2834" s="91" t="s">
        <v>9574</v>
      </c>
      <c r="D2834" s="89" t="s">
        <v>25784</v>
      </c>
    </row>
    <row r="2835" spans="1:4">
      <c r="A2835" s="90">
        <v>3767</v>
      </c>
      <c r="B2835" s="1" t="s">
        <v>7503</v>
      </c>
      <c r="C2835" s="91" t="s">
        <v>9574</v>
      </c>
      <c r="D2835" s="89" t="s">
        <v>23982</v>
      </c>
    </row>
    <row r="2836" spans="1:4">
      <c r="A2836" s="90">
        <v>13192</v>
      </c>
      <c r="B2836" s="1" t="s">
        <v>7504</v>
      </c>
      <c r="C2836" s="91" t="s">
        <v>9574</v>
      </c>
      <c r="D2836" s="89" t="s">
        <v>26909</v>
      </c>
    </row>
    <row r="2837" spans="1:4">
      <c r="A2837" s="90">
        <v>38413</v>
      </c>
      <c r="B2837" s="1" t="s">
        <v>7505</v>
      </c>
      <c r="C2837" s="91" t="s">
        <v>9574</v>
      </c>
      <c r="D2837" s="89" t="s">
        <v>26910</v>
      </c>
    </row>
    <row r="2838" spans="1:4">
      <c r="A2838" s="90">
        <v>42440</v>
      </c>
      <c r="B2838" s="1" t="s">
        <v>25251</v>
      </c>
      <c r="C2838" s="91" t="s">
        <v>9574</v>
      </c>
      <c r="D2838" s="89" t="s">
        <v>26911</v>
      </c>
    </row>
    <row r="2839" spans="1:4">
      <c r="A2839" s="90">
        <v>20193</v>
      </c>
      <c r="B2839" s="1" t="s">
        <v>22590</v>
      </c>
      <c r="C2839" s="91" t="s">
        <v>25252</v>
      </c>
      <c r="D2839" s="89" t="s">
        <v>25531</v>
      </c>
    </row>
    <row r="2840" spans="1:4">
      <c r="A2840" s="90">
        <v>10527</v>
      </c>
      <c r="B2840" s="1" t="s">
        <v>7506</v>
      </c>
      <c r="C2840" s="91" t="s">
        <v>25253</v>
      </c>
      <c r="D2840" s="89" t="s">
        <v>25602</v>
      </c>
    </row>
    <row r="2841" spans="1:4">
      <c r="A2841" s="90">
        <v>41805</v>
      </c>
      <c r="B2841" s="1" t="s">
        <v>7507</v>
      </c>
      <c r="C2841" s="91" t="s">
        <v>9582</v>
      </c>
      <c r="D2841" s="89" t="s">
        <v>26912</v>
      </c>
    </row>
    <row r="2842" spans="1:4">
      <c r="A2842" s="90">
        <v>40271</v>
      </c>
      <c r="B2842" s="1" t="s">
        <v>7508</v>
      </c>
      <c r="C2842" s="91" t="s">
        <v>9582</v>
      </c>
      <c r="D2842" s="89" t="s">
        <v>26000</v>
      </c>
    </row>
    <row r="2843" spans="1:4">
      <c r="A2843" s="90">
        <v>40287</v>
      </c>
      <c r="B2843" s="1" t="s">
        <v>7509</v>
      </c>
      <c r="C2843" s="91" t="s">
        <v>9582</v>
      </c>
      <c r="D2843" s="89" t="s">
        <v>24981</v>
      </c>
    </row>
    <row r="2844" spans="1:4">
      <c r="A2844" s="90">
        <v>40295</v>
      </c>
      <c r="B2844" s="1" t="s">
        <v>7510</v>
      </c>
      <c r="C2844" s="91" t="s">
        <v>9573</v>
      </c>
      <c r="D2844" s="89" t="s">
        <v>25452</v>
      </c>
    </row>
    <row r="2845" spans="1:4">
      <c r="A2845" s="90">
        <v>745</v>
      </c>
      <c r="B2845" s="1" t="s">
        <v>7511</v>
      </c>
      <c r="C2845" s="91" t="s">
        <v>9573</v>
      </c>
      <c r="D2845" s="89" t="s">
        <v>25090</v>
      </c>
    </row>
    <row r="2846" spans="1:4">
      <c r="A2846" s="90">
        <v>4084</v>
      </c>
      <c r="B2846" s="1" t="s">
        <v>7512</v>
      </c>
      <c r="C2846" s="91" t="s">
        <v>9573</v>
      </c>
      <c r="D2846" s="89" t="s">
        <v>25092</v>
      </c>
    </row>
    <row r="2847" spans="1:4">
      <c r="A2847" s="90">
        <v>743</v>
      </c>
      <c r="B2847" s="1" t="s">
        <v>7513</v>
      </c>
      <c r="C2847" s="91" t="s">
        <v>9573</v>
      </c>
      <c r="D2847" s="89" t="s">
        <v>25092</v>
      </c>
    </row>
    <row r="2848" spans="1:4">
      <c r="A2848" s="90">
        <v>40293</v>
      </c>
      <c r="B2848" s="1" t="s">
        <v>7514</v>
      </c>
      <c r="C2848" s="91" t="s">
        <v>9573</v>
      </c>
      <c r="D2848" s="89" t="s">
        <v>25615</v>
      </c>
    </row>
    <row r="2849" spans="1:4">
      <c r="A2849" s="90">
        <v>40294</v>
      </c>
      <c r="B2849" s="1" t="s">
        <v>7515</v>
      </c>
      <c r="C2849" s="91" t="s">
        <v>9573</v>
      </c>
      <c r="D2849" s="89" t="s">
        <v>25092</v>
      </c>
    </row>
    <row r="2850" spans="1:4">
      <c r="A2850" s="90">
        <v>4085</v>
      </c>
      <c r="B2850" s="1" t="s">
        <v>7516</v>
      </c>
      <c r="C2850" s="91" t="s">
        <v>9573</v>
      </c>
      <c r="D2850" s="89" t="s">
        <v>26263</v>
      </c>
    </row>
    <row r="2851" spans="1:4">
      <c r="A2851" s="90">
        <v>10775</v>
      </c>
      <c r="B2851" s="1" t="s">
        <v>7517</v>
      </c>
      <c r="C2851" s="91" t="s">
        <v>9582</v>
      </c>
      <c r="D2851" s="89" t="s">
        <v>26913</v>
      </c>
    </row>
    <row r="2852" spans="1:4">
      <c r="A2852" s="90">
        <v>10776</v>
      </c>
      <c r="B2852" s="1" t="s">
        <v>7518</v>
      </c>
      <c r="C2852" s="91" t="s">
        <v>9582</v>
      </c>
      <c r="D2852" s="89" t="s">
        <v>26914</v>
      </c>
    </row>
    <row r="2853" spans="1:4">
      <c r="A2853" s="90">
        <v>10779</v>
      </c>
      <c r="B2853" s="1" t="s">
        <v>7519</v>
      </c>
      <c r="C2853" s="91" t="s">
        <v>9582</v>
      </c>
      <c r="D2853" s="89" t="s">
        <v>26915</v>
      </c>
    </row>
    <row r="2854" spans="1:4">
      <c r="A2854" s="90">
        <v>10777</v>
      </c>
      <c r="B2854" s="1" t="s">
        <v>7520</v>
      </c>
      <c r="C2854" s="91" t="s">
        <v>9582</v>
      </c>
      <c r="D2854" s="89" t="s">
        <v>26916</v>
      </c>
    </row>
    <row r="2855" spans="1:4">
      <c r="A2855" s="90">
        <v>10778</v>
      </c>
      <c r="B2855" s="1" t="s">
        <v>7521</v>
      </c>
      <c r="C2855" s="91" t="s">
        <v>9582</v>
      </c>
      <c r="D2855" s="89" t="s">
        <v>26915</v>
      </c>
    </row>
    <row r="2856" spans="1:4">
      <c r="A2856" s="90">
        <v>40339</v>
      </c>
      <c r="B2856" s="1" t="s">
        <v>7522</v>
      </c>
      <c r="C2856" s="91" t="s">
        <v>9582</v>
      </c>
      <c r="D2856" s="89" t="s">
        <v>24981</v>
      </c>
    </row>
    <row r="2857" spans="1:4">
      <c r="A2857" s="90">
        <v>3355</v>
      </c>
      <c r="B2857" s="1" t="s">
        <v>7523</v>
      </c>
      <c r="C2857" s="91" t="s">
        <v>9573</v>
      </c>
      <c r="D2857" s="89" t="s">
        <v>24413</v>
      </c>
    </row>
    <row r="2858" spans="1:4">
      <c r="A2858" s="90">
        <v>39814</v>
      </c>
      <c r="B2858" s="1" t="s">
        <v>7524</v>
      </c>
      <c r="C2858" s="91" t="s">
        <v>9573</v>
      </c>
      <c r="D2858" s="89" t="s">
        <v>26917</v>
      </c>
    </row>
    <row r="2859" spans="1:4">
      <c r="A2859" s="90">
        <v>10749</v>
      </c>
      <c r="B2859" s="1" t="s">
        <v>7525</v>
      </c>
      <c r="C2859" s="91" t="s">
        <v>9582</v>
      </c>
      <c r="D2859" s="89" t="s">
        <v>24487</v>
      </c>
    </row>
    <row r="2860" spans="1:4">
      <c r="A2860" s="90">
        <v>40290</v>
      </c>
      <c r="B2860" s="1" t="s">
        <v>7526</v>
      </c>
      <c r="C2860" s="91" t="s">
        <v>9582</v>
      </c>
      <c r="D2860" s="89" t="s">
        <v>26169</v>
      </c>
    </row>
    <row r="2861" spans="1:4">
      <c r="A2861" s="90">
        <v>3346</v>
      </c>
      <c r="B2861" s="1" t="s">
        <v>7527</v>
      </c>
      <c r="C2861" s="91" t="s">
        <v>9573</v>
      </c>
      <c r="D2861" s="89" t="s">
        <v>24081</v>
      </c>
    </row>
    <row r="2862" spans="1:4">
      <c r="A2862" s="90">
        <v>3348</v>
      </c>
      <c r="B2862" s="1" t="s">
        <v>7528</v>
      </c>
      <c r="C2862" s="91" t="s">
        <v>9573</v>
      </c>
      <c r="D2862" s="89" t="s">
        <v>24791</v>
      </c>
    </row>
    <row r="2863" spans="1:4">
      <c r="A2863" s="90">
        <v>3345</v>
      </c>
      <c r="B2863" s="1" t="s">
        <v>7529</v>
      </c>
      <c r="C2863" s="91" t="s">
        <v>9573</v>
      </c>
      <c r="D2863" s="89" t="s">
        <v>24653</v>
      </c>
    </row>
    <row r="2864" spans="1:4">
      <c r="A2864" s="90">
        <v>39833</v>
      </c>
      <c r="B2864" s="1" t="s">
        <v>7530</v>
      </c>
      <c r="C2864" s="91" t="s">
        <v>9573</v>
      </c>
      <c r="D2864" s="89" t="s">
        <v>26311</v>
      </c>
    </row>
    <row r="2865" spans="1:4">
      <c r="A2865" s="90">
        <v>39834</v>
      </c>
      <c r="B2865" s="1" t="s">
        <v>7531</v>
      </c>
      <c r="C2865" s="91" t="s">
        <v>9573</v>
      </c>
      <c r="D2865" s="89" t="s">
        <v>26063</v>
      </c>
    </row>
    <row r="2866" spans="1:4">
      <c r="A2866" s="90">
        <v>39835</v>
      </c>
      <c r="B2866" s="1" t="s">
        <v>7532</v>
      </c>
      <c r="C2866" s="91" t="s">
        <v>9573</v>
      </c>
      <c r="D2866" s="89" t="s">
        <v>26918</v>
      </c>
    </row>
    <row r="2867" spans="1:4">
      <c r="A2867" s="90">
        <v>7252</v>
      </c>
      <c r="B2867" s="1" t="s">
        <v>7533</v>
      </c>
      <c r="C2867" s="91" t="s">
        <v>9573</v>
      </c>
      <c r="D2867" s="89" t="s">
        <v>26263</v>
      </c>
    </row>
    <row r="2868" spans="1:4">
      <c r="A2868" s="90">
        <v>4778</v>
      </c>
      <c r="B2868" s="1" t="s">
        <v>7534</v>
      </c>
      <c r="C2868" s="91" t="s">
        <v>9573</v>
      </c>
      <c r="D2868" s="89" t="s">
        <v>25093</v>
      </c>
    </row>
    <row r="2869" spans="1:4">
      <c r="A2869" s="90">
        <v>4780</v>
      </c>
      <c r="B2869" s="1" t="s">
        <v>7535</v>
      </c>
      <c r="C2869" s="91" t="s">
        <v>9573</v>
      </c>
      <c r="D2869" s="89" t="s">
        <v>24196</v>
      </c>
    </row>
    <row r="2870" spans="1:4">
      <c r="A2870" s="90">
        <v>10809</v>
      </c>
      <c r="B2870" s="1" t="s">
        <v>7536</v>
      </c>
      <c r="C2870" s="91" t="s">
        <v>9573</v>
      </c>
      <c r="D2870" s="89" t="s">
        <v>24107</v>
      </c>
    </row>
    <row r="2871" spans="1:4">
      <c r="A2871" s="90">
        <v>10811</v>
      </c>
      <c r="B2871" s="1" t="s">
        <v>7537</v>
      </c>
      <c r="C2871" s="91" t="s">
        <v>9573</v>
      </c>
      <c r="D2871" s="89" t="s">
        <v>25842</v>
      </c>
    </row>
    <row r="2872" spans="1:4">
      <c r="A2872" s="90">
        <v>7247</v>
      </c>
      <c r="B2872" s="1" t="s">
        <v>7538</v>
      </c>
      <c r="C2872" s="91" t="s">
        <v>9573</v>
      </c>
      <c r="D2872" s="89" t="s">
        <v>26263</v>
      </c>
    </row>
    <row r="2873" spans="1:4">
      <c r="A2873" s="90">
        <v>40291</v>
      </c>
      <c r="B2873" s="1" t="s">
        <v>21691</v>
      </c>
      <c r="C2873" s="91" t="s">
        <v>9582</v>
      </c>
      <c r="D2873" s="89" t="s">
        <v>26919</v>
      </c>
    </row>
    <row r="2874" spans="1:4">
      <c r="A2874" s="90">
        <v>40275</v>
      </c>
      <c r="B2874" s="1" t="s">
        <v>7539</v>
      </c>
      <c r="C2874" s="91" t="s">
        <v>9582</v>
      </c>
      <c r="D2874" s="89" t="s">
        <v>25602</v>
      </c>
    </row>
    <row r="2875" spans="1:4">
      <c r="A2875" s="90">
        <v>3777</v>
      </c>
      <c r="B2875" s="1" t="s">
        <v>214</v>
      </c>
      <c r="C2875" s="91" t="s">
        <v>9576</v>
      </c>
      <c r="D2875" s="89" t="s">
        <v>23988</v>
      </c>
    </row>
    <row r="2876" spans="1:4">
      <c r="A2876" s="90">
        <v>43067</v>
      </c>
      <c r="B2876" s="1" t="s">
        <v>25254</v>
      </c>
      <c r="C2876" s="91" t="s">
        <v>9576</v>
      </c>
      <c r="D2876" s="89" t="s">
        <v>24179</v>
      </c>
    </row>
    <row r="2877" spans="1:4">
      <c r="A2877" s="90">
        <v>3779</v>
      </c>
      <c r="B2877" s="1" t="s">
        <v>7540</v>
      </c>
      <c r="C2877" s="91" t="s">
        <v>9577</v>
      </c>
      <c r="D2877" s="89" t="s">
        <v>24431</v>
      </c>
    </row>
    <row r="2878" spans="1:4">
      <c r="A2878" s="90">
        <v>3798</v>
      </c>
      <c r="B2878" s="1" t="s">
        <v>7541</v>
      </c>
      <c r="C2878" s="91" t="s">
        <v>9574</v>
      </c>
      <c r="D2878" s="89" t="s">
        <v>26920</v>
      </c>
    </row>
    <row r="2879" spans="1:4">
      <c r="A2879" s="90">
        <v>38769</v>
      </c>
      <c r="B2879" s="1" t="s">
        <v>7542</v>
      </c>
      <c r="C2879" s="91" t="s">
        <v>9574</v>
      </c>
      <c r="D2879" s="89" t="s">
        <v>24878</v>
      </c>
    </row>
    <row r="2880" spans="1:4">
      <c r="A2880" s="90">
        <v>39510</v>
      </c>
      <c r="B2880" s="1" t="s">
        <v>7543</v>
      </c>
      <c r="C2880" s="91" t="s">
        <v>9574</v>
      </c>
      <c r="D2880" s="89" t="s">
        <v>26921</v>
      </c>
    </row>
    <row r="2881" spans="1:4">
      <c r="A2881" s="90">
        <v>38776</v>
      </c>
      <c r="B2881" s="1" t="s">
        <v>7544</v>
      </c>
      <c r="C2881" s="91" t="s">
        <v>9574</v>
      </c>
      <c r="D2881" s="89" t="s">
        <v>26922</v>
      </c>
    </row>
    <row r="2882" spans="1:4">
      <c r="A2882" s="90">
        <v>38774</v>
      </c>
      <c r="B2882" s="1" t="s">
        <v>7545</v>
      </c>
      <c r="C2882" s="91" t="s">
        <v>9574</v>
      </c>
      <c r="D2882" s="89" t="s">
        <v>26923</v>
      </c>
    </row>
    <row r="2883" spans="1:4">
      <c r="A2883" s="90">
        <v>42977</v>
      </c>
      <c r="B2883" s="1" t="s">
        <v>25255</v>
      </c>
      <c r="C2883" s="91" t="s">
        <v>9574</v>
      </c>
      <c r="D2883" s="89" t="s">
        <v>26924</v>
      </c>
    </row>
    <row r="2884" spans="1:4">
      <c r="A2884" s="90">
        <v>38889</v>
      </c>
      <c r="B2884" s="1" t="s">
        <v>7546</v>
      </c>
      <c r="C2884" s="91" t="s">
        <v>9574</v>
      </c>
      <c r="D2884" s="89" t="s">
        <v>26925</v>
      </c>
    </row>
    <row r="2885" spans="1:4">
      <c r="A2885" s="90">
        <v>38784</v>
      </c>
      <c r="B2885" s="1" t="s">
        <v>7547</v>
      </c>
      <c r="C2885" s="91" t="s">
        <v>9574</v>
      </c>
      <c r="D2885" s="89" t="s">
        <v>26926</v>
      </c>
    </row>
    <row r="2886" spans="1:4">
      <c r="A2886" s="90">
        <v>3788</v>
      </c>
      <c r="B2886" s="1" t="s">
        <v>7548</v>
      </c>
      <c r="C2886" s="91" t="s">
        <v>9574</v>
      </c>
      <c r="D2886" s="89" t="s">
        <v>24424</v>
      </c>
    </row>
    <row r="2887" spans="1:4">
      <c r="A2887" s="90">
        <v>12230</v>
      </c>
      <c r="B2887" s="1" t="s">
        <v>7549</v>
      </c>
      <c r="C2887" s="91" t="s">
        <v>9574</v>
      </c>
      <c r="D2887" s="89" t="s">
        <v>25025</v>
      </c>
    </row>
    <row r="2888" spans="1:4">
      <c r="A2888" s="90">
        <v>3780</v>
      </c>
      <c r="B2888" s="1" t="s">
        <v>7550</v>
      </c>
      <c r="C2888" s="91" t="s">
        <v>9574</v>
      </c>
      <c r="D2888" s="89" t="s">
        <v>26927</v>
      </c>
    </row>
    <row r="2889" spans="1:4">
      <c r="A2889" s="90">
        <v>12231</v>
      </c>
      <c r="B2889" s="1" t="s">
        <v>7551</v>
      </c>
      <c r="C2889" s="91" t="s">
        <v>9574</v>
      </c>
      <c r="D2889" s="89" t="s">
        <v>24874</v>
      </c>
    </row>
    <row r="2890" spans="1:4">
      <c r="A2890" s="90">
        <v>3811</v>
      </c>
      <c r="B2890" s="1" t="s">
        <v>7552</v>
      </c>
      <c r="C2890" s="91" t="s">
        <v>9574</v>
      </c>
      <c r="D2890" s="89" t="s">
        <v>26928</v>
      </c>
    </row>
    <row r="2891" spans="1:4">
      <c r="A2891" s="90">
        <v>12232</v>
      </c>
      <c r="B2891" s="1" t="s">
        <v>7553</v>
      </c>
      <c r="C2891" s="91" t="s">
        <v>9574</v>
      </c>
      <c r="D2891" s="89" t="s">
        <v>24175</v>
      </c>
    </row>
    <row r="2892" spans="1:4">
      <c r="A2892" s="90">
        <v>3799</v>
      </c>
      <c r="B2892" s="1" t="s">
        <v>7554</v>
      </c>
      <c r="C2892" s="91" t="s">
        <v>9574</v>
      </c>
      <c r="D2892" s="89" t="s">
        <v>26929</v>
      </c>
    </row>
    <row r="2893" spans="1:4">
      <c r="A2893" s="90">
        <v>12239</v>
      </c>
      <c r="B2893" s="1" t="s">
        <v>7555</v>
      </c>
      <c r="C2893" s="91" t="s">
        <v>9574</v>
      </c>
      <c r="D2893" s="89" t="s">
        <v>24304</v>
      </c>
    </row>
    <row r="2894" spans="1:4">
      <c r="A2894" s="90">
        <v>38773</v>
      </c>
      <c r="B2894" s="1" t="s">
        <v>7556</v>
      </c>
      <c r="C2894" s="91" t="s">
        <v>9574</v>
      </c>
      <c r="D2894" s="89" t="s">
        <v>23991</v>
      </c>
    </row>
    <row r="2895" spans="1:4">
      <c r="A2895" s="90">
        <v>12271</v>
      </c>
      <c r="B2895" s="1" t="s">
        <v>7557</v>
      </c>
      <c r="C2895" s="91" t="s">
        <v>9574</v>
      </c>
      <c r="D2895" s="89" t="s">
        <v>26930</v>
      </c>
    </row>
    <row r="2896" spans="1:4">
      <c r="A2896" s="90">
        <v>12245</v>
      </c>
      <c r="B2896" s="1" t="s">
        <v>7558</v>
      </c>
      <c r="C2896" s="91" t="s">
        <v>9574</v>
      </c>
      <c r="D2896" s="89" t="s">
        <v>26931</v>
      </c>
    </row>
    <row r="2897" spans="1:4">
      <c r="A2897" s="90">
        <v>38785</v>
      </c>
      <c r="B2897" s="1" t="s">
        <v>7559</v>
      </c>
      <c r="C2897" s="91" t="s">
        <v>9574</v>
      </c>
      <c r="D2897" s="89" t="s">
        <v>26932</v>
      </c>
    </row>
    <row r="2898" spans="1:4">
      <c r="A2898" s="90">
        <v>38786</v>
      </c>
      <c r="B2898" s="1" t="s">
        <v>7560</v>
      </c>
      <c r="C2898" s="91" t="s">
        <v>9574</v>
      </c>
      <c r="D2898" s="89" t="s">
        <v>26784</v>
      </c>
    </row>
    <row r="2899" spans="1:4">
      <c r="A2899" s="90">
        <v>39385</v>
      </c>
      <c r="B2899" s="1" t="s">
        <v>7561</v>
      </c>
      <c r="C2899" s="91" t="s">
        <v>9574</v>
      </c>
      <c r="D2899" s="89" t="s">
        <v>24954</v>
      </c>
    </row>
    <row r="2900" spans="1:4">
      <c r="A2900" s="90">
        <v>39389</v>
      </c>
      <c r="B2900" s="1" t="s">
        <v>7562</v>
      </c>
      <c r="C2900" s="91" t="s">
        <v>9574</v>
      </c>
      <c r="D2900" s="89" t="s">
        <v>26933</v>
      </c>
    </row>
    <row r="2901" spans="1:4">
      <c r="A2901" s="90">
        <v>39390</v>
      </c>
      <c r="B2901" s="1" t="s">
        <v>7563</v>
      </c>
      <c r="C2901" s="91" t="s">
        <v>9574</v>
      </c>
      <c r="D2901" s="89" t="s">
        <v>24809</v>
      </c>
    </row>
    <row r="2902" spans="1:4">
      <c r="A2902" s="90">
        <v>39391</v>
      </c>
      <c r="B2902" s="1" t="s">
        <v>7564</v>
      </c>
      <c r="C2902" s="91" t="s">
        <v>9574</v>
      </c>
      <c r="D2902" s="89" t="s">
        <v>26934</v>
      </c>
    </row>
    <row r="2903" spans="1:4">
      <c r="A2903" s="90">
        <v>3803</v>
      </c>
      <c r="B2903" s="1" t="s">
        <v>7565</v>
      </c>
      <c r="C2903" s="91" t="s">
        <v>9574</v>
      </c>
      <c r="D2903" s="89" t="s">
        <v>26935</v>
      </c>
    </row>
    <row r="2904" spans="1:4">
      <c r="A2904" s="90">
        <v>38770</v>
      </c>
      <c r="B2904" s="1" t="s">
        <v>7566</v>
      </c>
      <c r="C2904" s="91" t="s">
        <v>9574</v>
      </c>
      <c r="D2904" s="89" t="s">
        <v>24425</v>
      </c>
    </row>
    <row r="2905" spans="1:4">
      <c r="A2905" s="90">
        <v>12267</v>
      </c>
      <c r="B2905" s="1" t="s">
        <v>7567</v>
      </c>
      <c r="C2905" s="91" t="s">
        <v>9574</v>
      </c>
      <c r="D2905" s="89" t="s">
        <v>26936</v>
      </c>
    </row>
    <row r="2906" spans="1:4">
      <c r="A2906" s="90">
        <v>43068</v>
      </c>
      <c r="B2906" s="1" t="s">
        <v>25256</v>
      </c>
      <c r="C2906" s="91" t="s">
        <v>9574</v>
      </c>
      <c r="D2906" s="89" t="s">
        <v>26937</v>
      </c>
    </row>
    <row r="2907" spans="1:4">
      <c r="A2907" s="90">
        <v>12266</v>
      </c>
      <c r="B2907" s="1" t="s">
        <v>7568</v>
      </c>
      <c r="C2907" s="91" t="s">
        <v>9574</v>
      </c>
      <c r="D2907" s="89" t="s">
        <v>24522</v>
      </c>
    </row>
    <row r="2908" spans="1:4">
      <c r="A2908" s="90">
        <v>39378</v>
      </c>
      <c r="B2908" s="1" t="s">
        <v>7569</v>
      </c>
      <c r="C2908" s="91" t="s">
        <v>9574</v>
      </c>
      <c r="D2908" s="89" t="s">
        <v>24047</v>
      </c>
    </row>
    <row r="2909" spans="1:4">
      <c r="A2909" s="90">
        <v>38775</v>
      </c>
      <c r="B2909" s="1" t="s">
        <v>7570</v>
      </c>
      <c r="C2909" s="91" t="s">
        <v>9574</v>
      </c>
      <c r="D2909" s="89" t="s">
        <v>24257</v>
      </c>
    </row>
    <row r="2910" spans="1:4">
      <c r="A2910" s="90">
        <v>21119</v>
      </c>
      <c r="B2910" s="1" t="s">
        <v>7571</v>
      </c>
      <c r="C2910" s="91" t="s">
        <v>9574</v>
      </c>
      <c r="D2910" s="89" t="s">
        <v>25092</v>
      </c>
    </row>
    <row r="2911" spans="1:4">
      <c r="A2911" s="90">
        <v>37974</v>
      </c>
      <c r="B2911" s="1" t="s">
        <v>7572</v>
      </c>
      <c r="C2911" s="91" t="s">
        <v>9574</v>
      </c>
      <c r="D2911" s="89" t="s">
        <v>23972</v>
      </c>
    </row>
    <row r="2912" spans="1:4">
      <c r="A2912" s="90">
        <v>37975</v>
      </c>
      <c r="B2912" s="1" t="s">
        <v>7573</v>
      </c>
      <c r="C2912" s="91" t="s">
        <v>9574</v>
      </c>
      <c r="D2912" s="89" t="s">
        <v>24132</v>
      </c>
    </row>
    <row r="2913" spans="1:4">
      <c r="A2913" s="90">
        <v>37976</v>
      </c>
      <c r="B2913" s="1" t="s">
        <v>7574</v>
      </c>
      <c r="C2913" s="91" t="s">
        <v>9574</v>
      </c>
      <c r="D2913" s="89" t="s">
        <v>26044</v>
      </c>
    </row>
    <row r="2914" spans="1:4">
      <c r="A2914" s="90">
        <v>37977</v>
      </c>
      <c r="B2914" s="1" t="s">
        <v>7575</v>
      </c>
      <c r="C2914" s="91" t="s">
        <v>9574</v>
      </c>
      <c r="D2914" s="89" t="s">
        <v>24813</v>
      </c>
    </row>
    <row r="2915" spans="1:4">
      <c r="A2915" s="90">
        <v>37978</v>
      </c>
      <c r="B2915" s="1" t="s">
        <v>7576</v>
      </c>
      <c r="C2915" s="91" t="s">
        <v>9574</v>
      </c>
      <c r="D2915" s="89" t="s">
        <v>23861</v>
      </c>
    </row>
    <row r="2916" spans="1:4">
      <c r="A2916" s="90">
        <v>37979</v>
      </c>
      <c r="B2916" s="1" t="s">
        <v>7577</v>
      </c>
      <c r="C2916" s="91" t="s">
        <v>9574</v>
      </c>
      <c r="D2916" s="89" t="s">
        <v>24767</v>
      </c>
    </row>
    <row r="2917" spans="1:4">
      <c r="A2917" s="90">
        <v>37980</v>
      </c>
      <c r="B2917" s="1" t="s">
        <v>7578</v>
      </c>
      <c r="C2917" s="91" t="s">
        <v>9574</v>
      </c>
      <c r="D2917" s="89" t="s">
        <v>26938</v>
      </c>
    </row>
    <row r="2918" spans="1:4">
      <c r="A2918" s="90">
        <v>36147</v>
      </c>
      <c r="B2918" s="1" t="s">
        <v>7579</v>
      </c>
      <c r="C2918" s="91" t="s">
        <v>9583</v>
      </c>
      <c r="D2918" s="89" t="s">
        <v>26939</v>
      </c>
    </row>
    <row r="2919" spans="1:4">
      <c r="A2919" s="90">
        <v>12731</v>
      </c>
      <c r="B2919" s="1" t="s">
        <v>7580</v>
      </c>
      <c r="C2919" s="91" t="s">
        <v>9574</v>
      </c>
      <c r="D2919" s="89" t="s">
        <v>26940</v>
      </c>
    </row>
    <row r="2920" spans="1:4">
      <c r="A2920" s="90">
        <v>12723</v>
      </c>
      <c r="B2920" s="1" t="s">
        <v>7581</v>
      </c>
      <c r="C2920" s="91" t="s">
        <v>9574</v>
      </c>
      <c r="D2920" s="89" t="s">
        <v>24558</v>
      </c>
    </row>
    <row r="2921" spans="1:4">
      <c r="A2921" s="90">
        <v>12724</v>
      </c>
      <c r="B2921" s="1" t="s">
        <v>7582</v>
      </c>
      <c r="C2921" s="91" t="s">
        <v>9574</v>
      </c>
      <c r="D2921" s="89" t="s">
        <v>24560</v>
      </c>
    </row>
    <row r="2922" spans="1:4">
      <c r="A2922" s="90">
        <v>12725</v>
      </c>
      <c r="B2922" s="1" t="s">
        <v>7583</v>
      </c>
      <c r="C2922" s="91" t="s">
        <v>9574</v>
      </c>
      <c r="D2922" s="89" t="s">
        <v>24119</v>
      </c>
    </row>
    <row r="2923" spans="1:4">
      <c r="A2923" s="90">
        <v>12726</v>
      </c>
      <c r="B2923" s="1" t="s">
        <v>7584</v>
      </c>
      <c r="C2923" s="91" t="s">
        <v>9574</v>
      </c>
      <c r="D2923" s="89" t="s">
        <v>26941</v>
      </c>
    </row>
    <row r="2924" spans="1:4">
      <c r="A2924" s="90">
        <v>12727</v>
      </c>
      <c r="B2924" s="1" t="s">
        <v>7585</v>
      </c>
      <c r="C2924" s="91" t="s">
        <v>9574</v>
      </c>
      <c r="D2924" s="89" t="s">
        <v>23951</v>
      </c>
    </row>
    <row r="2925" spans="1:4">
      <c r="A2925" s="90">
        <v>12728</v>
      </c>
      <c r="B2925" s="1" t="s">
        <v>7586</v>
      </c>
      <c r="C2925" s="91" t="s">
        <v>9574</v>
      </c>
      <c r="D2925" s="89" t="s">
        <v>26942</v>
      </c>
    </row>
    <row r="2926" spans="1:4">
      <c r="A2926" s="90">
        <v>12729</v>
      </c>
      <c r="B2926" s="1" t="s">
        <v>7587</v>
      </c>
      <c r="C2926" s="91" t="s">
        <v>9574</v>
      </c>
      <c r="D2926" s="89" t="s">
        <v>26943</v>
      </c>
    </row>
    <row r="2927" spans="1:4">
      <c r="A2927" s="90">
        <v>12730</v>
      </c>
      <c r="B2927" s="1" t="s">
        <v>7588</v>
      </c>
      <c r="C2927" s="91" t="s">
        <v>9574</v>
      </c>
      <c r="D2927" s="89" t="s">
        <v>26944</v>
      </c>
    </row>
    <row r="2928" spans="1:4">
      <c r="A2928" s="90">
        <v>3840</v>
      </c>
      <c r="B2928" s="1" t="s">
        <v>7589</v>
      </c>
      <c r="C2928" s="91" t="s">
        <v>9574</v>
      </c>
      <c r="D2928" s="89" t="s">
        <v>26945</v>
      </c>
    </row>
    <row r="2929" spans="1:4">
      <c r="A2929" s="90">
        <v>3838</v>
      </c>
      <c r="B2929" s="1" t="s">
        <v>7590</v>
      </c>
      <c r="C2929" s="91" t="s">
        <v>9574</v>
      </c>
      <c r="D2929" s="89" t="s">
        <v>26946</v>
      </c>
    </row>
    <row r="2930" spans="1:4">
      <c r="A2930" s="90">
        <v>3844</v>
      </c>
      <c r="B2930" s="1" t="s">
        <v>7591</v>
      </c>
      <c r="C2930" s="91" t="s">
        <v>9574</v>
      </c>
      <c r="D2930" s="89" t="s">
        <v>26947</v>
      </c>
    </row>
    <row r="2931" spans="1:4">
      <c r="A2931" s="90">
        <v>3839</v>
      </c>
      <c r="B2931" s="1" t="s">
        <v>7592</v>
      </c>
      <c r="C2931" s="91" t="s">
        <v>9574</v>
      </c>
      <c r="D2931" s="89" t="s">
        <v>26948</v>
      </c>
    </row>
    <row r="2932" spans="1:4">
      <c r="A2932" s="90">
        <v>3843</v>
      </c>
      <c r="B2932" s="1" t="s">
        <v>7593</v>
      </c>
      <c r="C2932" s="91" t="s">
        <v>9574</v>
      </c>
      <c r="D2932" s="89" t="s">
        <v>26949</v>
      </c>
    </row>
    <row r="2933" spans="1:4">
      <c r="A2933" s="90">
        <v>3900</v>
      </c>
      <c r="B2933" s="1" t="s">
        <v>7594</v>
      </c>
      <c r="C2933" s="91" t="s">
        <v>9574</v>
      </c>
      <c r="D2933" s="89" t="s">
        <v>26950</v>
      </c>
    </row>
    <row r="2934" spans="1:4">
      <c r="A2934" s="90">
        <v>3846</v>
      </c>
      <c r="B2934" s="1" t="s">
        <v>7595</v>
      </c>
      <c r="C2934" s="91" t="s">
        <v>9574</v>
      </c>
      <c r="D2934" s="89" t="s">
        <v>26951</v>
      </c>
    </row>
    <row r="2935" spans="1:4">
      <c r="A2935" s="90">
        <v>3886</v>
      </c>
      <c r="B2935" s="1" t="s">
        <v>7596</v>
      </c>
      <c r="C2935" s="91" t="s">
        <v>9574</v>
      </c>
      <c r="D2935" s="89" t="s">
        <v>25788</v>
      </c>
    </row>
    <row r="2936" spans="1:4">
      <c r="A2936" s="90">
        <v>3854</v>
      </c>
      <c r="B2936" s="1" t="s">
        <v>7597</v>
      </c>
      <c r="C2936" s="91" t="s">
        <v>9574</v>
      </c>
      <c r="D2936" s="89" t="s">
        <v>24182</v>
      </c>
    </row>
    <row r="2937" spans="1:4">
      <c r="A2937" s="90">
        <v>3873</v>
      </c>
      <c r="B2937" s="1" t="s">
        <v>7598</v>
      </c>
      <c r="C2937" s="91" t="s">
        <v>9574</v>
      </c>
      <c r="D2937" s="89" t="s">
        <v>23856</v>
      </c>
    </row>
    <row r="2938" spans="1:4">
      <c r="A2938" s="90">
        <v>38021</v>
      </c>
      <c r="B2938" s="1" t="s">
        <v>7599</v>
      </c>
      <c r="C2938" s="91" t="s">
        <v>9574</v>
      </c>
      <c r="D2938" s="89" t="s">
        <v>24091</v>
      </c>
    </row>
    <row r="2939" spans="1:4">
      <c r="A2939" s="90">
        <v>3847</v>
      </c>
      <c r="B2939" s="1" t="s">
        <v>7600</v>
      </c>
      <c r="C2939" s="91" t="s">
        <v>9574</v>
      </c>
      <c r="D2939" s="89" t="s">
        <v>24493</v>
      </c>
    </row>
    <row r="2940" spans="1:4">
      <c r="A2940" s="90">
        <v>38022</v>
      </c>
      <c r="B2940" s="1" t="s">
        <v>7601</v>
      </c>
      <c r="C2940" s="91" t="s">
        <v>9574</v>
      </c>
      <c r="D2940" s="89" t="s">
        <v>24609</v>
      </c>
    </row>
    <row r="2941" spans="1:4">
      <c r="A2941" s="90">
        <v>3833</v>
      </c>
      <c r="B2941" s="1" t="s">
        <v>7602</v>
      </c>
      <c r="C2941" s="91" t="s">
        <v>9574</v>
      </c>
      <c r="D2941" s="89" t="s">
        <v>23859</v>
      </c>
    </row>
    <row r="2942" spans="1:4">
      <c r="A2942" s="90">
        <v>3835</v>
      </c>
      <c r="B2942" s="1" t="s">
        <v>7603</v>
      </c>
      <c r="C2942" s="91" t="s">
        <v>9574</v>
      </c>
      <c r="D2942" s="89" t="s">
        <v>25945</v>
      </c>
    </row>
    <row r="2943" spans="1:4">
      <c r="A2943" s="90">
        <v>3836</v>
      </c>
      <c r="B2943" s="1" t="s">
        <v>7604</v>
      </c>
      <c r="C2943" s="91" t="s">
        <v>9574</v>
      </c>
      <c r="D2943" s="89" t="s">
        <v>26952</v>
      </c>
    </row>
    <row r="2944" spans="1:4">
      <c r="A2944" s="90">
        <v>3830</v>
      </c>
      <c r="B2944" s="1" t="s">
        <v>7605</v>
      </c>
      <c r="C2944" s="91" t="s">
        <v>9574</v>
      </c>
      <c r="D2944" s="89" t="s">
        <v>26953</v>
      </c>
    </row>
    <row r="2945" spans="1:4">
      <c r="A2945" s="90">
        <v>3831</v>
      </c>
      <c r="B2945" s="1" t="s">
        <v>7606</v>
      </c>
      <c r="C2945" s="91" t="s">
        <v>9574</v>
      </c>
      <c r="D2945" s="89" t="s">
        <v>26954</v>
      </c>
    </row>
    <row r="2946" spans="1:4">
      <c r="A2946" s="90">
        <v>37981</v>
      </c>
      <c r="B2946" s="1" t="s">
        <v>7607</v>
      </c>
      <c r="C2946" s="91" t="s">
        <v>9574</v>
      </c>
      <c r="D2946" s="89" t="s">
        <v>23944</v>
      </c>
    </row>
    <row r="2947" spans="1:4">
      <c r="A2947" s="90">
        <v>37982</v>
      </c>
      <c r="B2947" s="1" t="s">
        <v>7608</v>
      </c>
      <c r="C2947" s="91" t="s">
        <v>9574</v>
      </c>
      <c r="D2947" s="89" t="s">
        <v>24383</v>
      </c>
    </row>
    <row r="2948" spans="1:4">
      <c r="A2948" s="90">
        <v>37983</v>
      </c>
      <c r="B2948" s="1" t="s">
        <v>7609</v>
      </c>
      <c r="C2948" s="91" t="s">
        <v>9574</v>
      </c>
      <c r="D2948" s="89" t="s">
        <v>24713</v>
      </c>
    </row>
    <row r="2949" spans="1:4">
      <c r="A2949" s="90">
        <v>37984</v>
      </c>
      <c r="B2949" s="1" t="s">
        <v>7610</v>
      </c>
      <c r="C2949" s="91" t="s">
        <v>9574</v>
      </c>
      <c r="D2949" s="89" t="s">
        <v>26955</v>
      </c>
    </row>
    <row r="2950" spans="1:4">
      <c r="A2950" s="90">
        <v>37985</v>
      </c>
      <c r="B2950" s="1" t="s">
        <v>7611</v>
      </c>
      <c r="C2950" s="91" t="s">
        <v>9574</v>
      </c>
      <c r="D2950" s="89" t="s">
        <v>24273</v>
      </c>
    </row>
    <row r="2951" spans="1:4">
      <c r="A2951" s="90">
        <v>3826</v>
      </c>
      <c r="B2951" s="1" t="s">
        <v>7612</v>
      </c>
      <c r="C2951" s="91" t="s">
        <v>9574</v>
      </c>
      <c r="D2951" s="89" t="s">
        <v>26956</v>
      </c>
    </row>
    <row r="2952" spans="1:4">
      <c r="A2952" s="90">
        <v>3825</v>
      </c>
      <c r="B2952" s="1" t="s">
        <v>7613</v>
      </c>
      <c r="C2952" s="91" t="s">
        <v>9574</v>
      </c>
      <c r="D2952" s="89" t="s">
        <v>25837</v>
      </c>
    </row>
    <row r="2953" spans="1:4">
      <c r="A2953" s="90">
        <v>3827</v>
      </c>
      <c r="B2953" s="1" t="s">
        <v>7614</v>
      </c>
      <c r="C2953" s="91" t="s">
        <v>9574</v>
      </c>
      <c r="D2953" s="89" t="s">
        <v>26957</v>
      </c>
    </row>
    <row r="2954" spans="1:4">
      <c r="A2954" s="90">
        <v>20165</v>
      </c>
      <c r="B2954" s="1" t="s">
        <v>7615</v>
      </c>
      <c r="C2954" s="91" t="s">
        <v>9574</v>
      </c>
      <c r="D2954" s="89" t="s">
        <v>24828</v>
      </c>
    </row>
    <row r="2955" spans="1:4">
      <c r="A2955" s="90">
        <v>20166</v>
      </c>
      <c r="B2955" s="1" t="s">
        <v>7616</v>
      </c>
      <c r="C2955" s="91" t="s">
        <v>9574</v>
      </c>
      <c r="D2955" s="89" t="s">
        <v>26958</v>
      </c>
    </row>
    <row r="2956" spans="1:4">
      <c r="A2956" s="90">
        <v>20164</v>
      </c>
      <c r="B2956" s="1" t="s">
        <v>7617</v>
      </c>
      <c r="C2956" s="91" t="s">
        <v>9574</v>
      </c>
      <c r="D2956" s="89" t="s">
        <v>26959</v>
      </c>
    </row>
    <row r="2957" spans="1:4">
      <c r="A2957" s="90">
        <v>3893</v>
      </c>
      <c r="B2957" s="1" t="s">
        <v>7618</v>
      </c>
      <c r="C2957" s="91" t="s">
        <v>9574</v>
      </c>
      <c r="D2957" s="89" t="s">
        <v>26960</v>
      </c>
    </row>
    <row r="2958" spans="1:4">
      <c r="A2958" s="90">
        <v>3848</v>
      </c>
      <c r="B2958" s="1" t="s">
        <v>7619</v>
      </c>
      <c r="C2958" s="91" t="s">
        <v>9574</v>
      </c>
      <c r="D2958" s="89" t="s">
        <v>24437</v>
      </c>
    </row>
    <row r="2959" spans="1:4">
      <c r="A2959" s="90">
        <v>3895</v>
      </c>
      <c r="B2959" s="1" t="s">
        <v>7620</v>
      </c>
      <c r="C2959" s="91" t="s">
        <v>9574</v>
      </c>
      <c r="D2959" s="89" t="s">
        <v>24303</v>
      </c>
    </row>
    <row r="2960" spans="1:4">
      <c r="A2960" s="90">
        <v>12404</v>
      </c>
      <c r="B2960" s="1" t="s">
        <v>7621</v>
      </c>
      <c r="C2960" s="91" t="s">
        <v>9574</v>
      </c>
      <c r="D2960" s="89" t="s">
        <v>24498</v>
      </c>
    </row>
    <row r="2961" spans="1:4">
      <c r="A2961" s="90">
        <v>3939</v>
      </c>
      <c r="B2961" s="1" t="s">
        <v>7622</v>
      </c>
      <c r="C2961" s="91" t="s">
        <v>9574</v>
      </c>
      <c r="D2961" s="89" t="s">
        <v>24492</v>
      </c>
    </row>
    <row r="2962" spans="1:4">
      <c r="A2962" s="90">
        <v>3911</v>
      </c>
      <c r="B2962" s="1" t="s">
        <v>7623</v>
      </c>
      <c r="C2962" s="91" t="s">
        <v>9574</v>
      </c>
      <c r="D2962" s="89" t="s">
        <v>24512</v>
      </c>
    </row>
    <row r="2963" spans="1:4">
      <c r="A2963" s="90">
        <v>3908</v>
      </c>
      <c r="B2963" s="1" t="s">
        <v>7624</v>
      </c>
      <c r="C2963" s="91" t="s">
        <v>9574</v>
      </c>
      <c r="D2963" s="89" t="s">
        <v>24184</v>
      </c>
    </row>
    <row r="2964" spans="1:4">
      <c r="A2964" s="90">
        <v>3910</v>
      </c>
      <c r="B2964" s="1" t="s">
        <v>7625</v>
      </c>
      <c r="C2964" s="91" t="s">
        <v>9574</v>
      </c>
      <c r="D2964" s="89" t="s">
        <v>24620</v>
      </c>
    </row>
    <row r="2965" spans="1:4">
      <c r="A2965" s="90">
        <v>3913</v>
      </c>
      <c r="B2965" s="1" t="s">
        <v>7626</v>
      </c>
      <c r="C2965" s="91" t="s">
        <v>9574</v>
      </c>
      <c r="D2965" s="89" t="s">
        <v>26961</v>
      </c>
    </row>
    <row r="2966" spans="1:4">
      <c r="A2966" s="90">
        <v>3912</v>
      </c>
      <c r="B2966" s="1" t="s">
        <v>7627</v>
      </c>
      <c r="C2966" s="91" t="s">
        <v>9574</v>
      </c>
      <c r="D2966" s="89" t="s">
        <v>24423</v>
      </c>
    </row>
    <row r="2967" spans="1:4">
      <c r="A2967" s="90">
        <v>3909</v>
      </c>
      <c r="B2967" s="1" t="s">
        <v>7628</v>
      </c>
      <c r="C2967" s="91" t="s">
        <v>9574</v>
      </c>
      <c r="D2967" s="89" t="s">
        <v>24379</v>
      </c>
    </row>
    <row r="2968" spans="1:4">
      <c r="A2968" s="90">
        <v>3914</v>
      </c>
      <c r="B2968" s="1" t="s">
        <v>7629</v>
      </c>
      <c r="C2968" s="91" t="s">
        <v>9574</v>
      </c>
      <c r="D2968" s="89" t="s">
        <v>26962</v>
      </c>
    </row>
    <row r="2969" spans="1:4">
      <c r="A2969" s="90">
        <v>3915</v>
      </c>
      <c r="B2969" s="1" t="s">
        <v>7630</v>
      </c>
      <c r="C2969" s="91" t="s">
        <v>9574</v>
      </c>
      <c r="D2969" s="89" t="s">
        <v>26963</v>
      </c>
    </row>
    <row r="2970" spans="1:4">
      <c r="A2970" s="90">
        <v>3916</v>
      </c>
      <c r="B2970" s="1" t="s">
        <v>7631</v>
      </c>
      <c r="C2970" s="91" t="s">
        <v>9574</v>
      </c>
      <c r="D2970" s="89" t="s">
        <v>26964</v>
      </c>
    </row>
    <row r="2971" spans="1:4">
      <c r="A2971" s="90">
        <v>3917</v>
      </c>
      <c r="B2971" s="1" t="s">
        <v>7632</v>
      </c>
      <c r="C2971" s="91" t="s">
        <v>9574</v>
      </c>
      <c r="D2971" s="89" t="s">
        <v>26965</v>
      </c>
    </row>
    <row r="2972" spans="1:4">
      <c r="A2972" s="90">
        <v>1904</v>
      </c>
      <c r="B2972" s="1" t="s">
        <v>7633</v>
      </c>
      <c r="C2972" s="91" t="s">
        <v>9574</v>
      </c>
      <c r="D2972" s="89" t="s">
        <v>23921</v>
      </c>
    </row>
    <row r="2973" spans="1:4">
      <c r="A2973" s="90">
        <v>1899</v>
      </c>
      <c r="B2973" s="1" t="s">
        <v>7634</v>
      </c>
      <c r="C2973" s="91" t="s">
        <v>9574</v>
      </c>
      <c r="D2973" s="89" t="s">
        <v>23981</v>
      </c>
    </row>
    <row r="2974" spans="1:4">
      <c r="A2974" s="90">
        <v>1900</v>
      </c>
      <c r="B2974" s="1" t="s">
        <v>7635</v>
      </c>
      <c r="C2974" s="91" t="s">
        <v>9574</v>
      </c>
      <c r="D2974" s="89" t="s">
        <v>24180</v>
      </c>
    </row>
    <row r="2975" spans="1:4">
      <c r="A2975" s="90">
        <v>12407</v>
      </c>
      <c r="B2975" s="1" t="s">
        <v>7636</v>
      </c>
      <c r="C2975" s="91" t="s">
        <v>9574</v>
      </c>
      <c r="D2975" s="89" t="s">
        <v>24290</v>
      </c>
    </row>
    <row r="2976" spans="1:4">
      <c r="A2976" s="90">
        <v>12408</v>
      </c>
      <c r="B2976" s="1" t="s">
        <v>7637</v>
      </c>
      <c r="C2976" s="91" t="s">
        <v>9574</v>
      </c>
      <c r="D2976" s="89" t="s">
        <v>24152</v>
      </c>
    </row>
    <row r="2977" spans="1:4">
      <c r="A2977" s="90">
        <v>12409</v>
      </c>
      <c r="B2977" s="1" t="s">
        <v>7638</v>
      </c>
      <c r="C2977" s="91" t="s">
        <v>9574</v>
      </c>
      <c r="D2977" s="89" t="s">
        <v>24152</v>
      </c>
    </row>
    <row r="2978" spans="1:4">
      <c r="A2978" s="90">
        <v>12410</v>
      </c>
      <c r="B2978" s="1" t="s">
        <v>7639</v>
      </c>
      <c r="C2978" s="91" t="s">
        <v>9574</v>
      </c>
      <c r="D2978" s="89" t="s">
        <v>24181</v>
      </c>
    </row>
    <row r="2979" spans="1:4">
      <c r="A2979" s="90">
        <v>3936</v>
      </c>
      <c r="B2979" s="1" t="s">
        <v>7640</v>
      </c>
      <c r="C2979" s="91" t="s">
        <v>9574</v>
      </c>
      <c r="D2979" s="89" t="s">
        <v>24821</v>
      </c>
    </row>
    <row r="2980" spans="1:4">
      <c r="A2980" s="90">
        <v>3922</v>
      </c>
      <c r="B2980" s="1" t="s">
        <v>7641</v>
      </c>
      <c r="C2980" s="91" t="s">
        <v>9574</v>
      </c>
      <c r="D2980" s="89" t="s">
        <v>24475</v>
      </c>
    </row>
    <row r="2981" spans="1:4">
      <c r="A2981" s="90">
        <v>3924</v>
      </c>
      <c r="B2981" s="1" t="s">
        <v>7642</v>
      </c>
      <c r="C2981" s="91" t="s">
        <v>9574</v>
      </c>
      <c r="D2981" s="89" t="s">
        <v>24821</v>
      </c>
    </row>
    <row r="2982" spans="1:4">
      <c r="A2982" s="90">
        <v>3923</v>
      </c>
      <c r="B2982" s="1" t="s">
        <v>7643</v>
      </c>
      <c r="C2982" s="91" t="s">
        <v>9574</v>
      </c>
      <c r="D2982" s="89" t="s">
        <v>24821</v>
      </c>
    </row>
    <row r="2983" spans="1:4">
      <c r="A2983" s="90">
        <v>3937</v>
      </c>
      <c r="B2983" s="1" t="s">
        <v>7644</v>
      </c>
      <c r="C2983" s="91" t="s">
        <v>9574</v>
      </c>
      <c r="D2983" s="89" t="s">
        <v>24729</v>
      </c>
    </row>
    <row r="2984" spans="1:4">
      <c r="A2984" s="90">
        <v>3921</v>
      </c>
      <c r="B2984" s="1" t="s">
        <v>7645</v>
      </c>
      <c r="C2984" s="91" t="s">
        <v>9574</v>
      </c>
      <c r="D2984" s="89" t="s">
        <v>26289</v>
      </c>
    </row>
    <row r="2985" spans="1:4">
      <c r="A2985" s="90">
        <v>3920</v>
      </c>
      <c r="B2985" s="1" t="s">
        <v>7646</v>
      </c>
      <c r="C2985" s="91" t="s">
        <v>9574</v>
      </c>
      <c r="D2985" s="89" t="s">
        <v>24729</v>
      </c>
    </row>
    <row r="2986" spans="1:4">
      <c r="A2986" s="90">
        <v>3938</v>
      </c>
      <c r="B2986" s="1" t="s">
        <v>7647</v>
      </c>
      <c r="C2986" s="91" t="s">
        <v>9574</v>
      </c>
      <c r="D2986" s="89" t="s">
        <v>24252</v>
      </c>
    </row>
    <row r="2987" spans="1:4">
      <c r="A2987" s="90">
        <v>3919</v>
      </c>
      <c r="B2987" s="1" t="s">
        <v>7648</v>
      </c>
      <c r="C2987" s="91" t="s">
        <v>9574</v>
      </c>
      <c r="D2987" s="89" t="s">
        <v>24717</v>
      </c>
    </row>
    <row r="2988" spans="1:4">
      <c r="A2988" s="90">
        <v>3927</v>
      </c>
      <c r="B2988" s="1" t="s">
        <v>7649</v>
      </c>
      <c r="C2988" s="91" t="s">
        <v>9574</v>
      </c>
      <c r="D2988" s="89" t="s">
        <v>26966</v>
      </c>
    </row>
    <row r="2989" spans="1:4">
      <c r="A2989" s="90">
        <v>3928</v>
      </c>
      <c r="B2989" s="1" t="s">
        <v>7650</v>
      </c>
      <c r="C2989" s="91" t="s">
        <v>9574</v>
      </c>
      <c r="D2989" s="89" t="s">
        <v>26966</v>
      </c>
    </row>
    <row r="2990" spans="1:4">
      <c r="A2990" s="90">
        <v>3926</v>
      </c>
      <c r="B2990" s="1" t="s">
        <v>7651</v>
      </c>
      <c r="C2990" s="91" t="s">
        <v>9574</v>
      </c>
      <c r="D2990" s="89" t="s">
        <v>26967</v>
      </c>
    </row>
    <row r="2991" spans="1:4">
      <c r="A2991" s="90">
        <v>3935</v>
      </c>
      <c r="B2991" s="1" t="s">
        <v>7652</v>
      </c>
      <c r="C2991" s="91" t="s">
        <v>9574</v>
      </c>
      <c r="D2991" s="89" t="s">
        <v>26967</v>
      </c>
    </row>
    <row r="2992" spans="1:4">
      <c r="A2992" s="90">
        <v>3925</v>
      </c>
      <c r="B2992" s="1" t="s">
        <v>7653</v>
      </c>
      <c r="C2992" s="91" t="s">
        <v>9574</v>
      </c>
      <c r="D2992" s="89" t="s">
        <v>26967</v>
      </c>
    </row>
    <row r="2993" spans="1:4">
      <c r="A2993" s="90">
        <v>12406</v>
      </c>
      <c r="B2993" s="1" t="s">
        <v>7654</v>
      </c>
      <c r="C2993" s="91" t="s">
        <v>9574</v>
      </c>
      <c r="D2993" s="89" t="s">
        <v>24398</v>
      </c>
    </row>
    <row r="2994" spans="1:4">
      <c r="A2994" s="90">
        <v>3929</v>
      </c>
      <c r="B2994" s="1" t="s">
        <v>7655</v>
      </c>
      <c r="C2994" s="91" t="s">
        <v>9574</v>
      </c>
      <c r="D2994" s="89" t="s">
        <v>26968</v>
      </c>
    </row>
    <row r="2995" spans="1:4">
      <c r="A2995" s="90">
        <v>3931</v>
      </c>
      <c r="B2995" s="1" t="s">
        <v>7656</v>
      </c>
      <c r="C2995" s="91" t="s">
        <v>9574</v>
      </c>
      <c r="D2995" s="89" t="s">
        <v>26968</v>
      </c>
    </row>
    <row r="2996" spans="1:4">
      <c r="A2996" s="90">
        <v>3930</v>
      </c>
      <c r="B2996" s="1" t="s">
        <v>7657</v>
      </c>
      <c r="C2996" s="91" t="s">
        <v>9574</v>
      </c>
      <c r="D2996" s="89" t="s">
        <v>26968</v>
      </c>
    </row>
    <row r="2997" spans="1:4">
      <c r="A2997" s="90">
        <v>3932</v>
      </c>
      <c r="B2997" s="1" t="s">
        <v>7658</v>
      </c>
      <c r="C2997" s="91" t="s">
        <v>9574</v>
      </c>
      <c r="D2997" s="89" t="s">
        <v>26969</v>
      </c>
    </row>
    <row r="2998" spans="1:4">
      <c r="A2998" s="90">
        <v>3933</v>
      </c>
      <c r="B2998" s="1" t="s">
        <v>7659</v>
      </c>
      <c r="C2998" s="91" t="s">
        <v>9574</v>
      </c>
      <c r="D2998" s="89" t="s">
        <v>26969</v>
      </c>
    </row>
    <row r="2999" spans="1:4">
      <c r="A2999" s="90">
        <v>3934</v>
      </c>
      <c r="B2999" s="1" t="s">
        <v>7660</v>
      </c>
      <c r="C2999" s="91" t="s">
        <v>9574</v>
      </c>
      <c r="D2999" s="89" t="s">
        <v>26969</v>
      </c>
    </row>
    <row r="3000" spans="1:4">
      <c r="A3000" s="90">
        <v>40355</v>
      </c>
      <c r="B3000" s="1" t="s">
        <v>25257</v>
      </c>
      <c r="C3000" s="91" t="s">
        <v>9574</v>
      </c>
      <c r="D3000" s="89" t="s">
        <v>25095</v>
      </c>
    </row>
    <row r="3001" spans="1:4">
      <c r="A3001" s="90">
        <v>40364</v>
      </c>
      <c r="B3001" s="1" t="s">
        <v>25258</v>
      </c>
      <c r="C3001" s="91" t="s">
        <v>9574</v>
      </c>
      <c r="D3001" s="89" t="s">
        <v>26970</v>
      </c>
    </row>
    <row r="3002" spans="1:4">
      <c r="A3002" s="90">
        <v>40361</v>
      </c>
      <c r="B3002" s="1" t="s">
        <v>25259</v>
      </c>
      <c r="C3002" s="91" t="s">
        <v>9574</v>
      </c>
      <c r="D3002" s="89" t="s">
        <v>26327</v>
      </c>
    </row>
    <row r="3003" spans="1:4">
      <c r="A3003" s="90">
        <v>40358</v>
      </c>
      <c r="B3003" s="1" t="s">
        <v>25260</v>
      </c>
      <c r="C3003" s="91" t="s">
        <v>9574</v>
      </c>
      <c r="D3003" s="89" t="s">
        <v>24717</v>
      </c>
    </row>
    <row r="3004" spans="1:4">
      <c r="A3004" s="90">
        <v>40370</v>
      </c>
      <c r="B3004" s="1" t="s">
        <v>25261</v>
      </c>
      <c r="C3004" s="91" t="s">
        <v>9574</v>
      </c>
      <c r="D3004" s="89" t="s">
        <v>26971</v>
      </c>
    </row>
    <row r="3005" spans="1:4">
      <c r="A3005" s="90">
        <v>40367</v>
      </c>
      <c r="B3005" s="1" t="s">
        <v>25262</v>
      </c>
      <c r="C3005" s="91" t="s">
        <v>9574</v>
      </c>
      <c r="D3005" s="89" t="s">
        <v>24997</v>
      </c>
    </row>
    <row r="3006" spans="1:4">
      <c r="A3006" s="90">
        <v>40373</v>
      </c>
      <c r="B3006" s="1" t="s">
        <v>25263</v>
      </c>
      <c r="C3006" s="91" t="s">
        <v>9574</v>
      </c>
      <c r="D3006" s="89" t="s">
        <v>26972</v>
      </c>
    </row>
    <row r="3007" spans="1:4">
      <c r="A3007" s="90">
        <v>38947</v>
      </c>
      <c r="B3007" s="1" t="s">
        <v>21975</v>
      </c>
      <c r="C3007" s="91" t="s">
        <v>9574</v>
      </c>
      <c r="D3007" s="89" t="s">
        <v>23854</v>
      </c>
    </row>
    <row r="3008" spans="1:4">
      <c r="A3008" s="90">
        <v>38948</v>
      </c>
      <c r="B3008" s="1" t="s">
        <v>21976</v>
      </c>
      <c r="C3008" s="91" t="s">
        <v>9574</v>
      </c>
      <c r="D3008" s="89" t="s">
        <v>26959</v>
      </c>
    </row>
    <row r="3009" spans="1:4">
      <c r="A3009" s="90">
        <v>38949</v>
      </c>
      <c r="B3009" s="1" t="s">
        <v>21977</v>
      </c>
      <c r="C3009" s="91" t="s">
        <v>9574</v>
      </c>
      <c r="D3009" s="89" t="s">
        <v>24781</v>
      </c>
    </row>
    <row r="3010" spans="1:4">
      <c r="A3010" s="90">
        <v>38951</v>
      </c>
      <c r="B3010" s="1" t="s">
        <v>21978</v>
      </c>
      <c r="C3010" s="91" t="s">
        <v>9574</v>
      </c>
      <c r="D3010" s="89" t="s">
        <v>26379</v>
      </c>
    </row>
    <row r="3011" spans="1:4">
      <c r="A3011" s="90">
        <v>39312</v>
      </c>
      <c r="B3011" s="1" t="s">
        <v>21979</v>
      </c>
      <c r="C3011" s="91" t="s">
        <v>9574</v>
      </c>
      <c r="D3011" s="89" t="s">
        <v>26973</v>
      </c>
    </row>
    <row r="3012" spans="1:4">
      <c r="A3012" s="90">
        <v>39313</v>
      </c>
      <c r="B3012" s="1" t="s">
        <v>21980</v>
      </c>
      <c r="C3012" s="91" t="s">
        <v>9574</v>
      </c>
      <c r="D3012" s="89" t="s">
        <v>25693</v>
      </c>
    </row>
    <row r="3013" spans="1:4">
      <c r="A3013" s="90">
        <v>38950</v>
      </c>
      <c r="B3013" s="1" t="s">
        <v>21981</v>
      </c>
      <c r="C3013" s="91" t="s">
        <v>9574</v>
      </c>
      <c r="D3013" s="89" t="s">
        <v>26974</v>
      </c>
    </row>
    <row r="3014" spans="1:4">
      <c r="A3014" s="90">
        <v>39314</v>
      </c>
      <c r="B3014" s="1" t="s">
        <v>21982</v>
      </c>
      <c r="C3014" s="91" t="s">
        <v>9574</v>
      </c>
      <c r="D3014" s="89" t="s">
        <v>24103</v>
      </c>
    </row>
    <row r="3015" spans="1:4">
      <c r="A3015" s="90">
        <v>3907</v>
      </c>
      <c r="B3015" s="1" t="s">
        <v>7661</v>
      </c>
      <c r="C3015" s="91" t="s">
        <v>9574</v>
      </c>
      <c r="D3015" s="89" t="s">
        <v>24082</v>
      </c>
    </row>
    <row r="3016" spans="1:4">
      <c r="A3016" s="90">
        <v>3889</v>
      </c>
      <c r="B3016" s="1" t="s">
        <v>7662</v>
      </c>
      <c r="C3016" s="91" t="s">
        <v>9574</v>
      </c>
      <c r="D3016" s="89" t="s">
        <v>24088</v>
      </c>
    </row>
    <row r="3017" spans="1:4">
      <c r="A3017" s="90">
        <v>3868</v>
      </c>
      <c r="B3017" s="1" t="s">
        <v>7663</v>
      </c>
      <c r="C3017" s="91" t="s">
        <v>9574</v>
      </c>
      <c r="D3017" s="89" t="s">
        <v>25101</v>
      </c>
    </row>
    <row r="3018" spans="1:4">
      <c r="A3018" s="90">
        <v>3869</v>
      </c>
      <c r="B3018" s="1" t="s">
        <v>7664</v>
      </c>
      <c r="C3018" s="91" t="s">
        <v>9574</v>
      </c>
      <c r="D3018" s="89" t="s">
        <v>23905</v>
      </c>
    </row>
    <row r="3019" spans="1:4">
      <c r="A3019" s="90">
        <v>3872</v>
      </c>
      <c r="B3019" s="1" t="s">
        <v>7665</v>
      </c>
      <c r="C3019" s="91" t="s">
        <v>9574</v>
      </c>
      <c r="D3019" s="89" t="s">
        <v>23939</v>
      </c>
    </row>
    <row r="3020" spans="1:4">
      <c r="A3020" s="90">
        <v>3850</v>
      </c>
      <c r="B3020" s="1" t="s">
        <v>7666</v>
      </c>
      <c r="C3020" s="91" t="s">
        <v>9574</v>
      </c>
      <c r="D3020" s="89" t="s">
        <v>24363</v>
      </c>
    </row>
    <row r="3021" spans="1:4">
      <c r="A3021" s="90">
        <v>38023</v>
      </c>
      <c r="B3021" s="1" t="s">
        <v>7667</v>
      </c>
      <c r="C3021" s="91" t="s">
        <v>9574</v>
      </c>
      <c r="D3021" s="89" t="s">
        <v>24140</v>
      </c>
    </row>
    <row r="3022" spans="1:4">
      <c r="A3022" s="90">
        <v>37986</v>
      </c>
      <c r="B3022" s="1" t="s">
        <v>7668</v>
      </c>
      <c r="C3022" s="91" t="s">
        <v>9574</v>
      </c>
      <c r="D3022" s="89" t="s">
        <v>24917</v>
      </c>
    </row>
    <row r="3023" spans="1:4">
      <c r="A3023" s="90">
        <v>37987</v>
      </c>
      <c r="B3023" s="1" t="s">
        <v>7669</v>
      </c>
      <c r="C3023" s="91" t="s">
        <v>9574</v>
      </c>
      <c r="D3023" s="89" t="s">
        <v>26975</v>
      </c>
    </row>
    <row r="3024" spans="1:4">
      <c r="A3024" s="90">
        <v>37988</v>
      </c>
      <c r="B3024" s="1" t="s">
        <v>7670</v>
      </c>
      <c r="C3024" s="91" t="s">
        <v>9574</v>
      </c>
      <c r="D3024" s="89" t="s">
        <v>26976</v>
      </c>
    </row>
    <row r="3025" spans="1:4">
      <c r="A3025" s="90">
        <v>21120</v>
      </c>
      <c r="B3025" s="1" t="s">
        <v>7671</v>
      </c>
      <c r="C3025" s="91" t="s">
        <v>9574</v>
      </c>
      <c r="D3025" s="89" t="s">
        <v>26977</v>
      </c>
    </row>
    <row r="3026" spans="1:4">
      <c r="A3026" s="90">
        <v>39318</v>
      </c>
      <c r="B3026" s="1" t="s">
        <v>7672</v>
      </c>
      <c r="C3026" s="91" t="s">
        <v>9574</v>
      </c>
      <c r="D3026" s="89" t="s">
        <v>26978</v>
      </c>
    </row>
    <row r="3027" spans="1:4">
      <c r="A3027" s="90">
        <v>20162</v>
      </c>
      <c r="B3027" s="1" t="s">
        <v>7673</v>
      </c>
      <c r="C3027" s="91" t="s">
        <v>9574</v>
      </c>
      <c r="D3027" s="89" t="s">
        <v>24861</v>
      </c>
    </row>
    <row r="3028" spans="1:4">
      <c r="A3028" s="90">
        <v>40366</v>
      </c>
      <c r="B3028" s="1" t="s">
        <v>25264</v>
      </c>
      <c r="C3028" s="91" t="s">
        <v>9574</v>
      </c>
      <c r="D3028" s="89" t="s">
        <v>26979</v>
      </c>
    </row>
    <row r="3029" spans="1:4">
      <c r="A3029" s="90">
        <v>40363</v>
      </c>
      <c r="B3029" s="1" t="s">
        <v>25265</v>
      </c>
      <c r="C3029" s="91" t="s">
        <v>9574</v>
      </c>
      <c r="D3029" s="89" t="s">
        <v>25027</v>
      </c>
    </row>
    <row r="3030" spans="1:4">
      <c r="A3030" s="90">
        <v>40354</v>
      </c>
      <c r="B3030" s="1" t="s">
        <v>25266</v>
      </c>
      <c r="C3030" s="91" t="s">
        <v>9574</v>
      </c>
      <c r="D3030" s="89" t="s">
        <v>24775</v>
      </c>
    </row>
    <row r="3031" spans="1:4">
      <c r="A3031" s="90">
        <v>40360</v>
      </c>
      <c r="B3031" s="1" t="s">
        <v>25267</v>
      </c>
      <c r="C3031" s="91" t="s">
        <v>9574</v>
      </c>
      <c r="D3031" s="89" t="s">
        <v>24800</v>
      </c>
    </row>
    <row r="3032" spans="1:4">
      <c r="A3032" s="90">
        <v>40372</v>
      </c>
      <c r="B3032" s="1" t="s">
        <v>25268</v>
      </c>
      <c r="C3032" s="91" t="s">
        <v>9574</v>
      </c>
      <c r="D3032" s="89" t="s">
        <v>26980</v>
      </c>
    </row>
    <row r="3033" spans="1:4">
      <c r="A3033" s="90">
        <v>40369</v>
      </c>
      <c r="B3033" s="1" t="s">
        <v>25269</v>
      </c>
      <c r="C3033" s="91" t="s">
        <v>9574</v>
      </c>
      <c r="D3033" s="89" t="s">
        <v>26981</v>
      </c>
    </row>
    <row r="3034" spans="1:4">
      <c r="A3034" s="90">
        <v>40357</v>
      </c>
      <c r="B3034" s="1" t="s">
        <v>25270</v>
      </c>
      <c r="C3034" s="91" t="s">
        <v>9574</v>
      </c>
      <c r="D3034" s="89" t="s">
        <v>24717</v>
      </c>
    </row>
    <row r="3035" spans="1:4">
      <c r="A3035" s="90">
        <v>40375</v>
      </c>
      <c r="B3035" s="1" t="s">
        <v>25271</v>
      </c>
      <c r="C3035" s="91" t="s">
        <v>9574</v>
      </c>
      <c r="D3035" s="89" t="s">
        <v>26982</v>
      </c>
    </row>
    <row r="3036" spans="1:4">
      <c r="A3036" s="90">
        <v>1893</v>
      </c>
      <c r="B3036" s="1" t="s">
        <v>7674</v>
      </c>
      <c r="C3036" s="91" t="s">
        <v>9574</v>
      </c>
      <c r="D3036" s="89" t="s">
        <v>24050</v>
      </c>
    </row>
    <row r="3037" spans="1:4">
      <c r="A3037" s="90">
        <v>1902</v>
      </c>
      <c r="B3037" s="1" t="s">
        <v>7675</v>
      </c>
      <c r="C3037" s="91" t="s">
        <v>9574</v>
      </c>
      <c r="D3037" s="89" t="s">
        <v>25107</v>
      </c>
    </row>
    <row r="3038" spans="1:4">
      <c r="A3038" s="90">
        <v>1901</v>
      </c>
      <c r="B3038" s="1" t="s">
        <v>7676</v>
      </c>
      <c r="C3038" s="91" t="s">
        <v>9574</v>
      </c>
      <c r="D3038" s="89" t="s">
        <v>24130</v>
      </c>
    </row>
    <row r="3039" spans="1:4">
      <c r="A3039" s="90">
        <v>1892</v>
      </c>
      <c r="B3039" s="1" t="s">
        <v>7677</v>
      </c>
      <c r="C3039" s="91" t="s">
        <v>9574</v>
      </c>
      <c r="D3039" s="89" t="s">
        <v>24176</v>
      </c>
    </row>
    <row r="3040" spans="1:4">
      <c r="A3040" s="90">
        <v>1907</v>
      </c>
      <c r="B3040" s="1" t="s">
        <v>7678</v>
      </c>
      <c r="C3040" s="91" t="s">
        <v>9574</v>
      </c>
      <c r="D3040" s="89" t="s">
        <v>24545</v>
      </c>
    </row>
    <row r="3041" spans="1:4">
      <c r="A3041" s="90">
        <v>1894</v>
      </c>
      <c r="B3041" s="1" t="s">
        <v>7679</v>
      </c>
      <c r="C3041" s="91" t="s">
        <v>9574</v>
      </c>
      <c r="D3041" s="89" t="s">
        <v>25076</v>
      </c>
    </row>
    <row r="3042" spans="1:4">
      <c r="A3042" s="90">
        <v>1891</v>
      </c>
      <c r="B3042" s="1" t="s">
        <v>7680</v>
      </c>
      <c r="C3042" s="91" t="s">
        <v>9574</v>
      </c>
      <c r="D3042" s="89" t="s">
        <v>23999</v>
      </c>
    </row>
    <row r="3043" spans="1:4">
      <c r="A3043" s="90">
        <v>1896</v>
      </c>
      <c r="B3043" s="1" t="s">
        <v>7681</v>
      </c>
      <c r="C3043" s="91" t="s">
        <v>9574</v>
      </c>
      <c r="D3043" s="89" t="s">
        <v>26983</v>
      </c>
    </row>
    <row r="3044" spans="1:4">
      <c r="A3044" s="90">
        <v>1895</v>
      </c>
      <c r="B3044" s="1" t="s">
        <v>7682</v>
      </c>
      <c r="C3044" s="91" t="s">
        <v>9574</v>
      </c>
      <c r="D3044" s="89" t="s">
        <v>24903</v>
      </c>
    </row>
    <row r="3045" spans="1:4">
      <c r="A3045" s="90">
        <v>2641</v>
      </c>
      <c r="B3045" s="1" t="s">
        <v>7683</v>
      </c>
      <c r="C3045" s="91" t="s">
        <v>9574</v>
      </c>
      <c r="D3045" s="89" t="s">
        <v>26984</v>
      </c>
    </row>
    <row r="3046" spans="1:4">
      <c r="A3046" s="90">
        <v>2636</v>
      </c>
      <c r="B3046" s="1" t="s">
        <v>7684</v>
      </c>
      <c r="C3046" s="91" t="s">
        <v>9574</v>
      </c>
      <c r="D3046" s="89" t="s">
        <v>24179</v>
      </c>
    </row>
    <row r="3047" spans="1:4">
      <c r="A3047" s="90">
        <v>2637</v>
      </c>
      <c r="B3047" s="1" t="s">
        <v>7685</v>
      </c>
      <c r="C3047" s="91" t="s">
        <v>9574</v>
      </c>
      <c r="D3047" s="89" t="s">
        <v>24235</v>
      </c>
    </row>
    <row r="3048" spans="1:4">
      <c r="A3048" s="90">
        <v>2638</v>
      </c>
      <c r="B3048" s="1" t="s">
        <v>7686</v>
      </c>
      <c r="C3048" s="91" t="s">
        <v>9574</v>
      </c>
      <c r="D3048" s="89" t="s">
        <v>26985</v>
      </c>
    </row>
    <row r="3049" spans="1:4">
      <c r="A3049" s="90">
        <v>2639</v>
      </c>
      <c r="B3049" s="1" t="s">
        <v>7687</v>
      </c>
      <c r="C3049" s="91" t="s">
        <v>9574</v>
      </c>
      <c r="D3049" s="89" t="s">
        <v>24187</v>
      </c>
    </row>
    <row r="3050" spans="1:4">
      <c r="A3050" s="90">
        <v>2644</v>
      </c>
      <c r="B3050" s="1" t="s">
        <v>7688</v>
      </c>
      <c r="C3050" s="91" t="s">
        <v>9574</v>
      </c>
      <c r="D3050" s="89" t="s">
        <v>24865</v>
      </c>
    </row>
    <row r="3051" spans="1:4">
      <c r="A3051" s="90">
        <v>2643</v>
      </c>
      <c r="B3051" s="1" t="s">
        <v>7689</v>
      </c>
      <c r="C3051" s="91" t="s">
        <v>9574</v>
      </c>
      <c r="D3051" s="89" t="s">
        <v>24862</v>
      </c>
    </row>
    <row r="3052" spans="1:4">
      <c r="A3052" s="90">
        <v>2640</v>
      </c>
      <c r="B3052" s="1" t="s">
        <v>7690</v>
      </c>
      <c r="C3052" s="91" t="s">
        <v>9574</v>
      </c>
      <c r="D3052" s="89" t="s">
        <v>24573</v>
      </c>
    </row>
    <row r="3053" spans="1:4">
      <c r="A3053" s="90">
        <v>2642</v>
      </c>
      <c r="B3053" s="1" t="s">
        <v>7691</v>
      </c>
      <c r="C3053" s="91" t="s">
        <v>9574</v>
      </c>
      <c r="D3053" s="89" t="s">
        <v>24350</v>
      </c>
    </row>
    <row r="3054" spans="1:4">
      <c r="A3054" s="90">
        <v>38943</v>
      </c>
      <c r="B3054" s="1" t="s">
        <v>21983</v>
      </c>
      <c r="C3054" s="91" t="s">
        <v>9574</v>
      </c>
      <c r="D3054" s="89" t="s">
        <v>23875</v>
      </c>
    </row>
    <row r="3055" spans="1:4">
      <c r="A3055" s="90">
        <v>38944</v>
      </c>
      <c r="B3055" s="1" t="s">
        <v>21984</v>
      </c>
      <c r="C3055" s="91" t="s">
        <v>9574</v>
      </c>
      <c r="D3055" s="89" t="s">
        <v>24436</v>
      </c>
    </row>
    <row r="3056" spans="1:4">
      <c r="A3056" s="90">
        <v>38945</v>
      </c>
      <c r="B3056" s="1" t="s">
        <v>21985</v>
      </c>
      <c r="C3056" s="91" t="s">
        <v>9574</v>
      </c>
      <c r="D3056" s="89" t="s">
        <v>24525</v>
      </c>
    </row>
    <row r="3057" spans="1:4">
      <c r="A3057" s="90">
        <v>38946</v>
      </c>
      <c r="B3057" s="1" t="s">
        <v>21986</v>
      </c>
      <c r="C3057" s="91" t="s">
        <v>9574</v>
      </c>
      <c r="D3057" s="89" t="s">
        <v>25027</v>
      </c>
    </row>
    <row r="3058" spans="1:4">
      <c r="A3058" s="90">
        <v>39308</v>
      </c>
      <c r="B3058" s="1" t="s">
        <v>21987</v>
      </c>
      <c r="C3058" s="91" t="s">
        <v>9574</v>
      </c>
      <c r="D3058" s="89" t="s">
        <v>24172</v>
      </c>
    </row>
    <row r="3059" spans="1:4">
      <c r="A3059" s="90">
        <v>39309</v>
      </c>
      <c r="B3059" s="1" t="s">
        <v>21988</v>
      </c>
      <c r="C3059" s="91" t="s">
        <v>9574</v>
      </c>
      <c r="D3059" s="89" t="s">
        <v>26986</v>
      </c>
    </row>
    <row r="3060" spans="1:4">
      <c r="A3060" s="90">
        <v>39310</v>
      </c>
      <c r="B3060" s="1" t="s">
        <v>21989</v>
      </c>
      <c r="C3060" s="91" t="s">
        <v>9574</v>
      </c>
      <c r="D3060" s="89" t="s">
        <v>25068</v>
      </c>
    </row>
    <row r="3061" spans="1:4">
      <c r="A3061" s="90">
        <v>39311</v>
      </c>
      <c r="B3061" s="1" t="s">
        <v>21990</v>
      </c>
      <c r="C3061" s="91" t="s">
        <v>9574</v>
      </c>
      <c r="D3061" s="89" t="s">
        <v>26987</v>
      </c>
    </row>
    <row r="3062" spans="1:4">
      <c r="A3062" s="90">
        <v>39855</v>
      </c>
      <c r="B3062" s="1" t="s">
        <v>7692</v>
      </c>
      <c r="C3062" s="91" t="s">
        <v>9574</v>
      </c>
      <c r="D3062" s="89" t="s">
        <v>25721</v>
      </c>
    </row>
    <row r="3063" spans="1:4">
      <c r="A3063" s="90">
        <v>39856</v>
      </c>
      <c r="B3063" s="1" t="s">
        <v>7693</v>
      </c>
      <c r="C3063" s="91" t="s">
        <v>9574</v>
      </c>
      <c r="D3063" s="89" t="s">
        <v>26988</v>
      </c>
    </row>
    <row r="3064" spans="1:4">
      <c r="A3064" s="90">
        <v>39857</v>
      </c>
      <c r="B3064" s="1" t="s">
        <v>7694</v>
      </c>
      <c r="C3064" s="91" t="s">
        <v>9574</v>
      </c>
      <c r="D3064" s="89" t="s">
        <v>24119</v>
      </c>
    </row>
    <row r="3065" spans="1:4">
      <c r="A3065" s="90">
        <v>39858</v>
      </c>
      <c r="B3065" s="1" t="s">
        <v>7695</v>
      </c>
      <c r="C3065" s="91" t="s">
        <v>9574</v>
      </c>
      <c r="D3065" s="89" t="s">
        <v>23848</v>
      </c>
    </row>
    <row r="3066" spans="1:4">
      <c r="A3066" s="90">
        <v>39859</v>
      </c>
      <c r="B3066" s="1" t="s">
        <v>7696</v>
      </c>
      <c r="C3066" s="91" t="s">
        <v>9574</v>
      </c>
      <c r="D3066" s="89" t="s">
        <v>24818</v>
      </c>
    </row>
    <row r="3067" spans="1:4">
      <c r="A3067" s="90">
        <v>39860</v>
      </c>
      <c r="B3067" s="1" t="s">
        <v>7697</v>
      </c>
      <c r="C3067" s="91" t="s">
        <v>9574</v>
      </c>
      <c r="D3067" s="89" t="s">
        <v>24048</v>
      </c>
    </row>
    <row r="3068" spans="1:4">
      <c r="A3068" s="90">
        <v>39861</v>
      </c>
      <c r="B3068" s="1" t="s">
        <v>7698</v>
      </c>
      <c r="C3068" s="91" t="s">
        <v>9574</v>
      </c>
      <c r="D3068" s="89" t="s">
        <v>26943</v>
      </c>
    </row>
    <row r="3069" spans="1:4">
      <c r="A3069" s="90">
        <v>38447</v>
      </c>
      <c r="B3069" s="1" t="s">
        <v>21991</v>
      </c>
      <c r="C3069" s="91" t="s">
        <v>9574</v>
      </c>
      <c r="D3069" s="89" t="s">
        <v>26989</v>
      </c>
    </row>
    <row r="3070" spans="1:4">
      <c r="A3070" s="90">
        <v>36320</v>
      </c>
      <c r="B3070" s="1" t="s">
        <v>21992</v>
      </c>
      <c r="C3070" s="91" t="s">
        <v>9574</v>
      </c>
      <c r="D3070" s="89" t="s">
        <v>25089</v>
      </c>
    </row>
    <row r="3071" spans="1:4">
      <c r="A3071" s="90">
        <v>36324</v>
      </c>
      <c r="B3071" s="1" t="s">
        <v>21993</v>
      </c>
      <c r="C3071" s="91" t="s">
        <v>9574</v>
      </c>
      <c r="D3071" s="89" t="s">
        <v>25102</v>
      </c>
    </row>
    <row r="3072" spans="1:4">
      <c r="A3072" s="90">
        <v>38441</v>
      </c>
      <c r="B3072" s="1" t="s">
        <v>21994</v>
      </c>
      <c r="C3072" s="91" t="s">
        <v>9574</v>
      </c>
      <c r="D3072" s="89" t="s">
        <v>25094</v>
      </c>
    </row>
    <row r="3073" spans="1:4">
      <c r="A3073" s="90">
        <v>38442</v>
      </c>
      <c r="B3073" s="1" t="s">
        <v>21995</v>
      </c>
      <c r="C3073" s="91" t="s">
        <v>9574</v>
      </c>
      <c r="D3073" s="89" t="s">
        <v>24365</v>
      </c>
    </row>
    <row r="3074" spans="1:4">
      <c r="A3074" s="90">
        <v>38443</v>
      </c>
      <c r="B3074" s="1" t="s">
        <v>21996</v>
      </c>
      <c r="C3074" s="91" t="s">
        <v>9574</v>
      </c>
      <c r="D3074" s="89" t="s">
        <v>26000</v>
      </c>
    </row>
    <row r="3075" spans="1:4">
      <c r="A3075" s="90">
        <v>38444</v>
      </c>
      <c r="B3075" s="1" t="s">
        <v>21997</v>
      </c>
      <c r="C3075" s="91" t="s">
        <v>9574</v>
      </c>
      <c r="D3075" s="89" t="s">
        <v>25083</v>
      </c>
    </row>
    <row r="3076" spans="1:4">
      <c r="A3076" s="90">
        <v>38445</v>
      </c>
      <c r="B3076" s="1" t="s">
        <v>21998</v>
      </c>
      <c r="C3076" s="91" t="s">
        <v>9574</v>
      </c>
      <c r="D3076" s="89" t="s">
        <v>26990</v>
      </c>
    </row>
    <row r="3077" spans="1:4">
      <c r="A3077" s="90">
        <v>38446</v>
      </c>
      <c r="B3077" s="1" t="s">
        <v>21999</v>
      </c>
      <c r="C3077" s="91" t="s">
        <v>9574</v>
      </c>
      <c r="D3077" s="89" t="s">
        <v>26991</v>
      </c>
    </row>
    <row r="3078" spans="1:4">
      <c r="A3078" s="90">
        <v>3867</v>
      </c>
      <c r="B3078" s="1" t="s">
        <v>7699</v>
      </c>
      <c r="C3078" s="91" t="s">
        <v>9574</v>
      </c>
      <c r="D3078" s="89" t="s">
        <v>26992</v>
      </c>
    </row>
    <row r="3079" spans="1:4">
      <c r="A3079" s="90">
        <v>3861</v>
      </c>
      <c r="B3079" s="1" t="s">
        <v>7700</v>
      </c>
      <c r="C3079" s="91" t="s">
        <v>9574</v>
      </c>
      <c r="D3079" s="89" t="s">
        <v>24307</v>
      </c>
    </row>
    <row r="3080" spans="1:4">
      <c r="A3080" s="90">
        <v>3904</v>
      </c>
      <c r="B3080" s="1" t="s">
        <v>7701</v>
      </c>
      <c r="C3080" s="91" t="s">
        <v>9574</v>
      </c>
      <c r="D3080" s="89" t="s">
        <v>24063</v>
      </c>
    </row>
    <row r="3081" spans="1:4">
      <c r="A3081" s="90">
        <v>3903</v>
      </c>
      <c r="B3081" s="1" t="s">
        <v>7702</v>
      </c>
      <c r="C3081" s="91" t="s">
        <v>9574</v>
      </c>
      <c r="D3081" s="89" t="s">
        <v>26472</v>
      </c>
    </row>
    <row r="3082" spans="1:4">
      <c r="A3082" s="90">
        <v>3862</v>
      </c>
      <c r="B3082" s="1" t="s">
        <v>7703</v>
      </c>
      <c r="C3082" s="91" t="s">
        <v>9574</v>
      </c>
      <c r="D3082" s="89" t="s">
        <v>25530</v>
      </c>
    </row>
    <row r="3083" spans="1:4">
      <c r="A3083" s="90">
        <v>3863</v>
      </c>
      <c r="B3083" s="1" t="s">
        <v>7704</v>
      </c>
      <c r="C3083" s="91" t="s">
        <v>9574</v>
      </c>
      <c r="D3083" s="89" t="s">
        <v>25872</v>
      </c>
    </row>
    <row r="3084" spans="1:4">
      <c r="A3084" s="90">
        <v>3864</v>
      </c>
      <c r="B3084" s="1" t="s">
        <v>7705</v>
      </c>
      <c r="C3084" s="91" t="s">
        <v>9574</v>
      </c>
      <c r="D3084" s="89" t="s">
        <v>24433</v>
      </c>
    </row>
    <row r="3085" spans="1:4">
      <c r="A3085" s="90">
        <v>3865</v>
      </c>
      <c r="B3085" s="1" t="s">
        <v>7706</v>
      </c>
      <c r="C3085" s="91" t="s">
        <v>9574</v>
      </c>
      <c r="D3085" s="89" t="s">
        <v>26790</v>
      </c>
    </row>
    <row r="3086" spans="1:4">
      <c r="A3086" s="90">
        <v>3866</v>
      </c>
      <c r="B3086" s="1" t="s">
        <v>7707</v>
      </c>
      <c r="C3086" s="91" t="s">
        <v>9574</v>
      </c>
      <c r="D3086" s="89" t="s">
        <v>26993</v>
      </c>
    </row>
    <row r="3087" spans="1:4">
      <c r="A3087" s="90">
        <v>3902</v>
      </c>
      <c r="B3087" s="1" t="s">
        <v>7708</v>
      </c>
      <c r="C3087" s="91" t="s">
        <v>9574</v>
      </c>
      <c r="D3087" s="89" t="s">
        <v>24269</v>
      </c>
    </row>
    <row r="3088" spans="1:4">
      <c r="A3088" s="90">
        <v>3878</v>
      </c>
      <c r="B3088" s="1" t="s">
        <v>7709</v>
      </c>
      <c r="C3088" s="91" t="s">
        <v>9574</v>
      </c>
      <c r="D3088" s="89" t="s">
        <v>26994</v>
      </c>
    </row>
    <row r="3089" spans="1:4">
      <c r="A3089" s="90">
        <v>3877</v>
      </c>
      <c r="B3089" s="1" t="s">
        <v>7710</v>
      </c>
      <c r="C3089" s="91" t="s">
        <v>9574</v>
      </c>
      <c r="D3089" s="89" t="s">
        <v>24161</v>
      </c>
    </row>
    <row r="3090" spans="1:4">
      <c r="A3090" s="90">
        <v>3879</v>
      </c>
      <c r="B3090" s="1" t="s">
        <v>7711</v>
      </c>
      <c r="C3090" s="91" t="s">
        <v>9574</v>
      </c>
      <c r="D3090" s="89" t="s">
        <v>24404</v>
      </c>
    </row>
    <row r="3091" spans="1:4">
      <c r="A3091" s="90">
        <v>3880</v>
      </c>
      <c r="B3091" s="1" t="s">
        <v>7712</v>
      </c>
      <c r="C3091" s="91" t="s">
        <v>9574</v>
      </c>
      <c r="D3091" s="89" t="s">
        <v>24731</v>
      </c>
    </row>
    <row r="3092" spans="1:4">
      <c r="A3092" s="90">
        <v>12892</v>
      </c>
      <c r="B3092" s="1" t="s">
        <v>7713</v>
      </c>
      <c r="C3092" s="91" t="s">
        <v>9583</v>
      </c>
      <c r="D3092" s="89" t="s">
        <v>25691</v>
      </c>
    </row>
    <row r="3093" spans="1:4">
      <c r="A3093" s="90">
        <v>3883</v>
      </c>
      <c r="B3093" s="1" t="s">
        <v>7714</v>
      </c>
      <c r="C3093" s="91" t="s">
        <v>9574</v>
      </c>
      <c r="D3093" s="89" t="s">
        <v>24928</v>
      </c>
    </row>
    <row r="3094" spans="1:4">
      <c r="A3094" s="90">
        <v>3876</v>
      </c>
      <c r="B3094" s="1" t="s">
        <v>7715</v>
      </c>
      <c r="C3094" s="91" t="s">
        <v>9574</v>
      </c>
      <c r="D3094" s="89" t="s">
        <v>24129</v>
      </c>
    </row>
    <row r="3095" spans="1:4">
      <c r="A3095" s="90">
        <v>3884</v>
      </c>
      <c r="B3095" s="1" t="s">
        <v>7716</v>
      </c>
      <c r="C3095" s="91" t="s">
        <v>9574</v>
      </c>
      <c r="D3095" s="89" t="s">
        <v>25102</v>
      </c>
    </row>
    <row r="3096" spans="1:4">
      <c r="A3096" s="90">
        <v>3837</v>
      </c>
      <c r="B3096" s="1" t="s">
        <v>7717</v>
      </c>
      <c r="C3096" s="91" t="s">
        <v>9574</v>
      </c>
      <c r="D3096" s="89" t="s">
        <v>24321</v>
      </c>
    </row>
    <row r="3097" spans="1:4">
      <c r="A3097" s="90">
        <v>3845</v>
      </c>
      <c r="B3097" s="1" t="s">
        <v>7718</v>
      </c>
      <c r="C3097" s="91" t="s">
        <v>9574</v>
      </c>
      <c r="D3097" s="89" t="s">
        <v>24762</v>
      </c>
    </row>
    <row r="3098" spans="1:4">
      <c r="A3098" s="90">
        <v>11045</v>
      </c>
      <c r="B3098" s="1" t="s">
        <v>7719</v>
      </c>
      <c r="C3098" s="91" t="s">
        <v>9574</v>
      </c>
      <c r="D3098" s="89" t="s">
        <v>26995</v>
      </c>
    </row>
    <row r="3099" spans="1:4">
      <c r="A3099" s="90">
        <v>20170</v>
      </c>
      <c r="B3099" s="1" t="s">
        <v>7720</v>
      </c>
      <c r="C3099" s="91" t="s">
        <v>9574</v>
      </c>
      <c r="D3099" s="89" t="s">
        <v>24149</v>
      </c>
    </row>
    <row r="3100" spans="1:4">
      <c r="A3100" s="90">
        <v>20171</v>
      </c>
      <c r="B3100" s="1" t="s">
        <v>7721</v>
      </c>
      <c r="C3100" s="91" t="s">
        <v>9574</v>
      </c>
      <c r="D3100" s="89" t="s">
        <v>25054</v>
      </c>
    </row>
    <row r="3101" spans="1:4">
      <c r="A3101" s="90">
        <v>20167</v>
      </c>
      <c r="B3101" s="1" t="s">
        <v>7722</v>
      </c>
      <c r="C3101" s="91" t="s">
        <v>9574</v>
      </c>
      <c r="D3101" s="89" t="s">
        <v>24218</v>
      </c>
    </row>
    <row r="3102" spans="1:4">
      <c r="A3102" s="90">
        <v>20168</v>
      </c>
      <c r="B3102" s="1" t="s">
        <v>7723</v>
      </c>
      <c r="C3102" s="91" t="s">
        <v>9574</v>
      </c>
      <c r="D3102" s="89" t="s">
        <v>25077</v>
      </c>
    </row>
    <row r="3103" spans="1:4">
      <c r="A3103" s="90">
        <v>20169</v>
      </c>
      <c r="B3103" s="1" t="s">
        <v>7724</v>
      </c>
      <c r="C3103" s="91" t="s">
        <v>9574</v>
      </c>
      <c r="D3103" s="89" t="s">
        <v>26996</v>
      </c>
    </row>
    <row r="3104" spans="1:4">
      <c r="A3104" s="90">
        <v>3899</v>
      </c>
      <c r="B3104" s="1" t="s">
        <v>7725</v>
      </c>
      <c r="C3104" s="91" t="s">
        <v>9574</v>
      </c>
      <c r="D3104" s="89" t="s">
        <v>24899</v>
      </c>
    </row>
    <row r="3105" spans="1:4">
      <c r="A3105" s="90">
        <v>38676</v>
      </c>
      <c r="B3105" s="1" t="s">
        <v>7726</v>
      </c>
      <c r="C3105" s="91" t="s">
        <v>9574</v>
      </c>
      <c r="D3105" s="89" t="s">
        <v>26010</v>
      </c>
    </row>
    <row r="3106" spans="1:4">
      <c r="A3106" s="90">
        <v>3897</v>
      </c>
      <c r="B3106" s="1" t="s">
        <v>7727</v>
      </c>
      <c r="C3106" s="91" t="s">
        <v>9574</v>
      </c>
      <c r="D3106" s="89" t="s">
        <v>23981</v>
      </c>
    </row>
    <row r="3107" spans="1:4">
      <c r="A3107" s="90">
        <v>3875</v>
      </c>
      <c r="B3107" s="1" t="s">
        <v>7728</v>
      </c>
      <c r="C3107" s="91" t="s">
        <v>9574</v>
      </c>
      <c r="D3107" s="89" t="s">
        <v>24049</v>
      </c>
    </row>
    <row r="3108" spans="1:4">
      <c r="A3108" s="90">
        <v>3898</v>
      </c>
      <c r="B3108" s="1" t="s">
        <v>7729</v>
      </c>
      <c r="C3108" s="91" t="s">
        <v>9574</v>
      </c>
      <c r="D3108" s="89" t="s">
        <v>23987</v>
      </c>
    </row>
    <row r="3109" spans="1:4">
      <c r="A3109" s="90">
        <v>3855</v>
      </c>
      <c r="B3109" s="1" t="s">
        <v>7730</v>
      </c>
      <c r="C3109" s="91" t="s">
        <v>9574</v>
      </c>
      <c r="D3109" s="89" t="s">
        <v>24132</v>
      </c>
    </row>
    <row r="3110" spans="1:4">
      <c r="A3110" s="90">
        <v>3874</v>
      </c>
      <c r="B3110" s="1" t="s">
        <v>7731</v>
      </c>
      <c r="C3110" s="91" t="s">
        <v>9574</v>
      </c>
      <c r="D3110" s="89" t="s">
        <v>26997</v>
      </c>
    </row>
    <row r="3111" spans="1:4">
      <c r="A3111" s="90">
        <v>3870</v>
      </c>
      <c r="B3111" s="1" t="s">
        <v>7732</v>
      </c>
      <c r="C3111" s="91" t="s">
        <v>9574</v>
      </c>
      <c r="D3111" s="89" t="s">
        <v>23992</v>
      </c>
    </row>
    <row r="3112" spans="1:4">
      <c r="A3112" s="90">
        <v>38678</v>
      </c>
      <c r="B3112" s="1" t="s">
        <v>7733</v>
      </c>
      <c r="C3112" s="91" t="s">
        <v>9574</v>
      </c>
      <c r="D3112" s="89" t="s">
        <v>26821</v>
      </c>
    </row>
    <row r="3113" spans="1:4">
      <c r="A3113" s="90">
        <v>3859</v>
      </c>
      <c r="B3113" s="1" t="s">
        <v>7734</v>
      </c>
      <c r="C3113" s="91" t="s">
        <v>9574</v>
      </c>
      <c r="D3113" s="89" t="s">
        <v>24111</v>
      </c>
    </row>
    <row r="3114" spans="1:4">
      <c r="A3114" s="90">
        <v>3856</v>
      </c>
      <c r="B3114" s="1" t="s">
        <v>7735</v>
      </c>
      <c r="C3114" s="91" t="s">
        <v>9574</v>
      </c>
      <c r="D3114" s="89" t="s">
        <v>24919</v>
      </c>
    </row>
    <row r="3115" spans="1:4">
      <c r="A3115" s="90">
        <v>3906</v>
      </c>
      <c r="B3115" s="1" t="s">
        <v>7736</v>
      </c>
      <c r="C3115" s="91" t="s">
        <v>9574</v>
      </c>
      <c r="D3115" s="89" t="s">
        <v>24036</v>
      </c>
    </row>
    <row r="3116" spans="1:4">
      <c r="A3116" s="90">
        <v>3860</v>
      </c>
      <c r="B3116" s="1" t="s">
        <v>7737</v>
      </c>
      <c r="C3116" s="91" t="s">
        <v>9574</v>
      </c>
      <c r="D3116" s="89" t="s">
        <v>23875</v>
      </c>
    </row>
    <row r="3117" spans="1:4">
      <c r="A3117" s="90">
        <v>3905</v>
      </c>
      <c r="B3117" s="1" t="s">
        <v>7738</v>
      </c>
      <c r="C3117" s="91" t="s">
        <v>9574</v>
      </c>
      <c r="D3117" s="89" t="s">
        <v>23846</v>
      </c>
    </row>
    <row r="3118" spans="1:4">
      <c r="A3118" s="90">
        <v>3871</v>
      </c>
      <c r="B3118" s="1" t="s">
        <v>7739</v>
      </c>
      <c r="C3118" s="91" t="s">
        <v>9574</v>
      </c>
      <c r="D3118" s="89" t="s">
        <v>26998</v>
      </c>
    </row>
    <row r="3119" spans="1:4">
      <c r="A3119" s="90">
        <v>37429</v>
      </c>
      <c r="B3119" s="1" t="s">
        <v>7740</v>
      </c>
      <c r="C3119" s="91" t="s">
        <v>9574</v>
      </c>
      <c r="D3119" s="89" t="s">
        <v>26999</v>
      </c>
    </row>
    <row r="3120" spans="1:4">
      <c r="A3120" s="90">
        <v>37426</v>
      </c>
      <c r="B3120" s="1" t="s">
        <v>7741</v>
      </c>
      <c r="C3120" s="91" t="s">
        <v>9574</v>
      </c>
      <c r="D3120" s="89" t="s">
        <v>24606</v>
      </c>
    </row>
    <row r="3121" spans="1:4">
      <c r="A3121" s="90">
        <v>37427</v>
      </c>
      <c r="B3121" s="1" t="s">
        <v>7742</v>
      </c>
      <c r="C3121" s="91" t="s">
        <v>9574</v>
      </c>
      <c r="D3121" s="89" t="s">
        <v>27000</v>
      </c>
    </row>
    <row r="3122" spans="1:4">
      <c r="A3122" s="90">
        <v>37424</v>
      </c>
      <c r="B3122" s="1" t="s">
        <v>7743</v>
      </c>
      <c r="C3122" s="91" t="s">
        <v>9574</v>
      </c>
      <c r="D3122" s="89" t="s">
        <v>24658</v>
      </c>
    </row>
    <row r="3123" spans="1:4">
      <c r="A3123" s="90">
        <v>37428</v>
      </c>
      <c r="B3123" s="1" t="s">
        <v>7744</v>
      </c>
      <c r="C3123" s="91" t="s">
        <v>9574</v>
      </c>
      <c r="D3123" s="89" t="s">
        <v>27001</v>
      </c>
    </row>
    <row r="3124" spans="1:4">
      <c r="A3124" s="90">
        <v>37425</v>
      </c>
      <c r="B3124" s="1" t="s">
        <v>7745</v>
      </c>
      <c r="C3124" s="91" t="s">
        <v>9574</v>
      </c>
      <c r="D3124" s="89" t="s">
        <v>25526</v>
      </c>
    </row>
    <row r="3125" spans="1:4">
      <c r="A3125" s="90">
        <v>11519</v>
      </c>
      <c r="B3125" s="1" t="s">
        <v>7746</v>
      </c>
      <c r="C3125" s="91" t="s">
        <v>9583</v>
      </c>
      <c r="D3125" s="89" t="s">
        <v>24812</v>
      </c>
    </row>
    <row r="3126" spans="1:4">
      <c r="A3126" s="90">
        <v>11520</v>
      </c>
      <c r="B3126" s="1" t="s">
        <v>7747</v>
      </c>
      <c r="C3126" s="91" t="s">
        <v>9583</v>
      </c>
      <c r="D3126" s="89" t="s">
        <v>24086</v>
      </c>
    </row>
    <row r="3127" spans="1:4">
      <c r="A3127" s="90">
        <v>11518</v>
      </c>
      <c r="B3127" s="1" t="s">
        <v>7748</v>
      </c>
      <c r="C3127" s="91" t="s">
        <v>9583</v>
      </c>
      <c r="D3127" s="89" t="s">
        <v>27002</v>
      </c>
    </row>
    <row r="3128" spans="1:4">
      <c r="A3128" s="90">
        <v>38473</v>
      </c>
      <c r="B3128" s="1" t="s">
        <v>7749</v>
      </c>
      <c r="C3128" s="91" t="s">
        <v>9574</v>
      </c>
      <c r="D3128" s="89" t="s">
        <v>24299</v>
      </c>
    </row>
    <row r="3129" spans="1:4">
      <c r="A3129" s="90">
        <v>4244</v>
      </c>
      <c r="B3129" s="1" t="s">
        <v>7750</v>
      </c>
      <c r="C3129" s="91" t="s">
        <v>9573</v>
      </c>
      <c r="D3129" s="89" t="s">
        <v>24897</v>
      </c>
    </row>
    <row r="3130" spans="1:4">
      <c r="A3130" s="90">
        <v>40977</v>
      </c>
      <c r="B3130" s="1" t="s">
        <v>7751</v>
      </c>
      <c r="C3130" s="91" t="s">
        <v>9582</v>
      </c>
      <c r="D3130" s="89" t="s">
        <v>27003</v>
      </c>
    </row>
    <row r="3131" spans="1:4">
      <c r="A3131" s="90">
        <v>2742</v>
      </c>
      <c r="B3131" s="1" t="s">
        <v>7752</v>
      </c>
      <c r="C3131" s="91" t="s">
        <v>9577</v>
      </c>
      <c r="D3131" s="89" t="s">
        <v>24415</v>
      </c>
    </row>
    <row r="3132" spans="1:4">
      <c r="A3132" s="90">
        <v>2748</v>
      </c>
      <c r="B3132" s="1" t="s">
        <v>7753</v>
      </c>
      <c r="C3132" s="91" t="s">
        <v>9577</v>
      </c>
      <c r="D3132" s="89" t="s">
        <v>24371</v>
      </c>
    </row>
    <row r="3133" spans="1:4">
      <c r="A3133" s="90">
        <v>2736</v>
      </c>
      <c r="B3133" s="1" t="s">
        <v>7754</v>
      </c>
      <c r="C3133" s="91" t="s">
        <v>9577</v>
      </c>
      <c r="D3133" s="89" t="s">
        <v>27004</v>
      </c>
    </row>
    <row r="3134" spans="1:4">
      <c r="A3134" s="90">
        <v>2745</v>
      </c>
      <c r="B3134" s="1" t="s">
        <v>7755</v>
      </c>
      <c r="C3134" s="91" t="s">
        <v>9577</v>
      </c>
      <c r="D3134" s="89" t="s">
        <v>25080</v>
      </c>
    </row>
    <row r="3135" spans="1:4">
      <c r="A3135" s="90">
        <v>2751</v>
      </c>
      <c r="B3135" s="1" t="s">
        <v>7756</v>
      </c>
      <c r="C3135" s="91" t="s">
        <v>9577</v>
      </c>
      <c r="D3135" s="89" t="s">
        <v>24178</v>
      </c>
    </row>
    <row r="3136" spans="1:4">
      <c r="A3136" s="90">
        <v>14439</v>
      </c>
      <c r="B3136" s="1" t="s">
        <v>7757</v>
      </c>
      <c r="C3136" s="91" t="s">
        <v>9577</v>
      </c>
      <c r="D3136" s="89" t="s">
        <v>25535</v>
      </c>
    </row>
    <row r="3137" spans="1:4">
      <c r="A3137" s="90">
        <v>2731</v>
      </c>
      <c r="B3137" s="1" t="s">
        <v>7758</v>
      </c>
      <c r="C3137" s="91" t="s">
        <v>9577</v>
      </c>
      <c r="D3137" s="89" t="s">
        <v>27005</v>
      </c>
    </row>
    <row r="3138" spans="1:4">
      <c r="A3138" s="90">
        <v>21138</v>
      </c>
      <c r="B3138" s="1" t="s">
        <v>7759</v>
      </c>
      <c r="C3138" s="91" t="s">
        <v>9577</v>
      </c>
      <c r="D3138" s="89" t="s">
        <v>24632</v>
      </c>
    </row>
    <row r="3139" spans="1:4">
      <c r="A3139" s="90">
        <v>2747</v>
      </c>
      <c r="B3139" s="1" t="s">
        <v>7760</v>
      </c>
      <c r="C3139" s="91" t="s">
        <v>9577</v>
      </c>
      <c r="D3139" s="89" t="s">
        <v>24512</v>
      </c>
    </row>
    <row r="3140" spans="1:4">
      <c r="A3140" s="90">
        <v>4115</v>
      </c>
      <c r="B3140" s="1" t="s">
        <v>7761</v>
      </c>
      <c r="C3140" s="91" t="s">
        <v>9577</v>
      </c>
      <c r="D3140" s="89" t="s">
        <v>24585</v>
      </c>
    </row>
    <row r="3141" spans="1:4">
      <c r="A3141" s="90">
        <v>2729</v>
      </c>
      <c r="B3141" s="1" t="s">
        <v>7762</v>
      </c>
      <c r="C3141" s="91" t="s">
        <v>9574</v>
      </c>
      <c r="D3141" s="89" t="s">
        <v>24984</v>
      </c>
    </row>
    <row r="3142" spans="1:4">
      <c r="A3142" s="90">
        <v>4119</v>
      </c>
      <c r="B3142" s="1" t="s">
        <v>7763</v>
      </c>
      <c r="C3142" s="91" t="s">
        <v>9577</v>
      </c>
      <c r="D3142" s="89" t="s">
        <v>26253</v>
      </c>
    </row>
    <row r="3143" spans="1:4">
      <c r="A3143" s="90">
        <v>2794</v>
      </c>
      <c r="B3143" s="1" t="s">
        <v>7764</v>
      </c>
      <c r="C3143" s="91" t="s">
        <v>9577</v>
      </c>
      <c r="D3143" s="89" t="s">
        <v>27006</v>
      </c>
    </row>
    <row r="3144" spans="1:4">
      <c r="A3144" s="90">
        <v>2788</v>
      </c>
      <c r="B3144" s="1" t="s">
        <v>7765</v>
      </c>
      <c r="C3144" s="91" t="s">
        <v>9577</v>
      </c>
      <c r="D3144" s="89" t="s">
        <v>27007</v>
      </c>
    </row>
    <row r="3145" spans="1:4">
      <c r="A3145" s="90">
        <v>4006</v>
      </c>
      <c r="B3145" s="1" t="s">
        <v>25272</v>
      </c>
      <c r="C3145" s="91" t="s">
        <v>9575</v>
      </c>
      <c r="D3145" s="89" t="s">
        <v>27008</v>
      </c>
    </row>
    <row r="3146" spans="1:4">
      <c r="A3146" s="90">
        <v>36151</v>
      </c>
      <c r="B3146" s="1" t="s">
        <v>7766</v>
      </c>
      <c r="C3146" s="91" t="s">
        <v>9574</v>
      </c>
      <c r="D3146" s="89" t="s">
        <v>27009</v>
      </c>
    </row>
    <row r="3147" spans="1:4">
      <c r="A3147" s="90">
        <v>37457</v>
      </c>
      <c r="B3147" s="1" t="s">
        <v>7767</v>
      </c>
      <c r="C3147" s="91" t="s">
        <v>9577</v>
      </c>
      <c r="D3147" s="89" t="s">
        <v>24260</v>
      </c>
    </row>
    <row r="3148" spans="1:4">
      <c r="A3148" s="90">
        <v>37456</v>
      </c>
      <c r="B3148" s="1" t="s">
        <v>7768</v>
      </c>
      <c r="C3148" s="91" t="s">
        <v>9577</v>
      </c>
      <c r="D3148" s="89" t="s">
        <v>27010</v>
      </c>
    </row>
    <row r="3149" spans="1:4">
      <c r="A3149" s="90">
        <v>37461</v>
      </c>
      <c r="B3149" s="1" t="s">
        <v>7769</v>
      </c>
      <c r="C3149" s="91" t="s">
        <v>9577</v>
      </c>
      <c r="D3149" s="89" t="s">
        <v>27011</v>
      </c>
    </row>
    <row r="3150" spans="1:4">
      <c r="A3150" s="90">
        <v>37460</v>
      </c>
      <c r="B3150" s="1" t="s">
        <v>7770</v>
      </c>
      <c r="C3150" s="91" t="s">
        <v>9577</v>
      </c>
      <c r="D3150" s="89" t="s">
        <v>27012</v>
      </c>
    </row>
    <row r="3151" spans="1:4">
      <c r="A3151" s="90">
        <v>37458</v>
      </c>
      <c r="B3151" s="1" t="s">
        <v>7771</v>
      </c>
      <c r="C3151" s="91" t="s">
        <v>9577</v>
      </c>
      <c r="D3151" s="89" t="s">
        <v>27013</v>
      </c>
    </row>
    <row r="3152" spans="1:4">
      <c r="A3152" s="90">
        <v>37454</v>
      </c>
      <c r="B3152" s="1" t="s">
        <v>7772</v>
      </c>
      <c r="C3152" s="91" t="s">
        <v>9577</v>
      </c>
      <c r="D3152" s="89" t="s">
        <v>27014</v>
      </c>
    </row>
    <row r="3153" spans="1:6">
      <c r="A3153" s="90">
        <v>37455</v>
      </c>
      <c r="B3153" s="1" t="s">
        <v>7773</v>
      </c>
      <c r="C3153" s="91" t="s">
        <v>9577</v>
      </c>
      <c r="D3153" s="89" t="s">
        <v>27015</v>
      </c>
    </row>
    <row r="3154" spans="1:6">
      <c r="A3154" s="90">
        <v>37459</v>
      </c>
      <c r="B3154" s="1" t="s">
        <v>7774</v>
      </c>
      <c r="C3154" s="91" t="s">
        <v>9577</v>
      </c>
      <c r="D3154" s="89" t="s">
        <v>27016</v>
      </c>
    </row>
    <row r="3155" spans="1:6">
      <c r="A3155" s="90">
        <v>21029</v>
      </c>
      <c r="B3155" s="1" t="s">
        <v>7775</v>
      </c>
      <c r="C3155" s="91" t="s">
        <v>9574</v>
      </c>
      <c r="D3155" s="89" t="s">
        <v>27017</v>
      </c>
    </row>
    <row r="3156" spans="1:6">
      <c r="A3156" s="90">
        <v>21030</v>
      </c>
      <c r="B3156" s="1" t="s">
        <v>7776</v>
      </c>
      <c r="C3156" s="91" t="s">
        <v>9574</v>
      </c>
      <c r="D3156" s="89" t="s">
        <v>27018</v>
      </c>
    </row>
    <row r="3157" spans="1:6">
      <c r="A3157" s="90">
        <v>21031</v>
      </c>
      <c r="B3157" s="1" t="s">
        <v>7777</v>
      </c>
      <c r="C3157" s="91" t="s">
        <v>9574</v>
      </c>
      <c r="D3157" s="89" t="s">
        <v>27019</v>
      </c>
    </row>
    <row r="3158" spans="1:6">
      <c r="A3158" s="90">
        <v>21032</v>
      </c>
      <c r="B3158" s="1" t="s">
        <v>7778</v>
      </c>
      <c r="C3158" s="91" t="s">
        <v>9574</v>
      </c>
      <c r="D3158" s="89" t="s">
        <v>27020</v>
      </c>
    </row>
    <row r="3159" spans="1:6">
      <c r="A3159" s="90">
        <v>37527</v>
      </c>
      <c r="B3159" s="1" t="s">
        <v>7779</v>
      </c>
      <c r="C3159" s="91" t="s">
        <v>9574</v>
      </c>
      <c r="D3159" s="89" t="s">
        <v>27021</v>
      </c>
    </row>
    <row r="3160" spans="1:6">
      <c r="A3160" s="90">
        <v>37528</v>
      </c>
      <c r="B3160" s="1" t="s">
        <v>7780</v>
      </c>
      <c r="C3160" s="91" t="s">
        <v>9574</v>
      </c>
      <c r="D3160" s="89" t="s">
        <v>27022</v>
      </c>
    </row>
    <row r="3161" spans="1:6">
      <c r="A3161" s="90">
        <v>37529</v>
      </c>
      <c r="B3161" s="1" t="s">
        <v>7781</v>
      </c>
      <c r="C3161" s="91" t="s">
        <v>9574</v>
      </c>
      <c r="D3161" s="89" t="s">
        <v>27023</v>
      </c>
    </row>
    <row r="3162" spans="1:6">
      <c r="A3162" s="90">
        <v>37530</v>
      </c>
      <c r="B3162" s="1" t="s">
        <v>7782</v>
      </c>
      <c r="C3162" s="91" t="s">
        <v>9574</v>
      </c>
      <c r="D3162" s="89" t="s">
        <v>27024</v>
      </c>
    </row>
    <row r="3163" spans="1:6">
      <c r="A3163" s="90">
        <v>21034</v>
      </c>
      <c r="B3163" s="1" t="s">
        <v>7783</v>
      </c>
      <c r="C3163" s="91" t="s">
        <v>9574</v>
      </c>
      <c r="D3163" s="89" t="s">
        <v>24850</v>
      </c>
    </row>
    <row r="3164" spans="1:6">
      <c r="A3164" s="90">
        <v>37531</v>
      </c>
      <c r="B3164" s="1" t="s">
        <v>7784</v>
      </c>
      <c r="C3164" s="91" t="s">
        <v>9574</v>
      </c>
      <c r="D3164" s="89" t="s">
        <v>27025</v>
      </c>
    </row>
    <row r="3165" spans="1:6">
      <c r="A3165" s="90">
        <v>21036</v>
      </c>
      <c r="B3165" s="1" t="s">
        <v>7785</v>
      </c>
      <c r="C3165" s="91" t="s">
        <v>9574</v>
      </c>
      <c r="D3165" s="89" t="s">
        <v>27026</v>
      </c>
    </row>
    <row r="3166" spans="1:6">
      <c r="A3166" s="90">
        <v>21037</v>
      </c>
      <c r="B3166" s="1" t="s">
        <v>7786</v>
      </c>
      <c r="C3166" s="91" t="s">
        <v>9574</v>
      </c>
      <c r="D3166" s="89" t="s">
        <v>27027</v>
      </c>
    </row>
    <row r="3167" spans="1:6">
      <c r="A3167" s="90">
        <v>20185</v>
      </c>
      <c r="B3167" s="1" t="s">
        <v>7787</v>
      </c>
      <c r="C3167" s="91" t="s">
        <v>9577</v>
      </c>
      <c r="D3167" s="173" t="s">
        <v>27028</v>
      </c>
      <c r="F3167" s="89" t="s">
        <v>27028</v>
      </c>
    </row>
    <row r="3168" spans="1:6">
      <c r="A3168" s="90">
        <v>20260</v>
      </c>
      <c r="B3168" s="1" t="s">
        <v>21692</v>
      </c>
      <c r="C3168" s="91" t="s">
        <v>9574</v>
      </c>
      <c r="D3168" s="173" t="s">
        <v>27029</v>
      </c>
      <c r="F3168" s="89" t="s">
        <v>27029</v>
      </c>
    </row>
    <row r="3169" spans="1:4">
      <c r="A3169" s="90">
        <v>37523</v>
      </c>
      <c r="B3169" s="1" t="s">
        <v>7788</v>
      </c>
      <c r="C3169" s="91" t="s">
        <v>9574</v>
      </c>
      <c r="D3169" s="89" t="s">
        <v>27030</v>
      </c>
    </row>
    <row r="3170" spans="1:4">
      <c r="A3170" s="90">
        <v>37515</v>
      </c>
      <c r="B3170" s="1" t="s">
        <v>7789</v>
      </c>
      <c r="C3170" s="91" t="s">
        <v>9574</v>
      </c>
      <c r="D3170" s="89" t="s">
        <v>27031</v>
      </c>
    </row>
    <row r="3171" spans="1:4">
      <c r="A3171" s="90">
        <v>12899</v>
      </c>
      <c r="B3171" s="1" t="s">
        <v>21693</v>
      </c>
      <c r="C3171" s="91" t="s">
        <v>9574</v>
      </c>
      <c r="D3171" s="89" t="s">
        <v>27032</v>
      </c>
    </row>
    <row r="3172" spans="1:4">
      <c r="A3172" s="90">
        <v>12898</v>
      </c>
      <c r="B3172" s="1" t="s">
        <v>22000</v>
      </c>
      <c r="C3172" s="91" t="s">
        <v>9574</v>
      </c>
      <c r="D3172" s="89" t="s">
        <v>27033</v>
      </c>
    </row>
    <row r="3173" spans="1:4">
      <c r="A3173" s="90">
        <v>42528</v>
      </c>
      <c r="B3173" s="1" t="s">
        <v>25273</v>
      </c>
      <c r="C3173" s="91" t="s">
        <v>9576</v>
      </c>
      <c r="D3173" s="89" t="s">
        <v>24692</v>
      </c>
    </row>
    <row r="3174" spans="1:4">
      <c r="A3174" s="90">
        <v>39696</v>
      </c>
      <c r="B3174" s="1" t="s">
        <v>7790</v>
      </c>
      <c r="C3174" s="91" t="s">
        <v>9576</v>
      </c>
      <c r="D3174" s="89" t="s">
        <v>23933</v>
      </c>
    </row>
    <row r="3175" spans="1:4">
      <c r="A3175" s="90">
        <v>39700</v>
      </c>
      <c r="B3175" s="1" t="s">
        <v>7791</v>
      </c>
      <c r="C3175" s="91" t="s">
        <v>9576</v>
      </c>
      <c r="D3175" s="89" t="s">
        <v>25120</v>
      </c>
    </row>
    <row r="3176" spans="1:4">
      <c r="A3176" s="90">
        <v>11621</v>
      </c>
      <c r="B3176" s="1" t="s">
        <v>7792</v>
      </c>
      <c r="C3176" s="91" t="s">
        <v>9576</v>
      </c>
      <c r="D3176" s="89" t="s">
        <v>27034</v>
      </c>
    </row>
    <row r="3177" spans="1:4">
      <c r="A3177" s="90">
        <v>4014</v>
      </c>
      <c r="B3177" s="1" t="s">
        <v>7793</v>
      </c>
      <c r="C3177" s="91" t="s">
        <v>9576</v>
      </c>
      <c r="D3177" s="89" t="s">
        <v>27035</v>
      </c>
    </row>
    <row r="3178" spans="1:4">
      <c r="A3178" s="90">
        <v>4015</v>
      </c>
      <c r="B3178" s="1" t="s">
        <v>7794</v>
      </c>
      <c r="C3178" s="91" t="s">
        <v>9576</v>
      </c>
      <c r="D3178" s="89" t="s">
        <v>25828</v>
      </c>
    </row>
    <row r="3179" spans="1:4">
      <c r="A3179" s="90">
        <v>4017</v>
      </c>
      <c r="B3179" s="1" t="s">
        <v>7795</v>
      </c>
      <c r="C3179" s="91" t="s">
        <v>9576</v>
      </c>
      <c r="D3179" s="89" t="s">
        <v>27036</v>
      </c>
    </row>
    <row r="3180" spans="1:4">
      <c r="A3180" s="90">
        <v>4016</v>
      </c>
      <c r="B3180" s="1" t="s">
        <v>7796</v>
      </c>
      <c r="C3180" s="91" t="s">
        <v>9576</v>
      </c>
      <c r="D3180" s="89" t="s">
        <v>24499</v>
      </c>
    </row>
    <row r="3181" spans="1:4">
      <c r="A3181" s="90">
        <v>39699</v>
      </c>
      <c r="B3181" s="1" t="s">
        <v>7797</v>
      </c>
      <c r="C3181" s="91" t="s">
        <v>9576</v>
      </c>
      <c r="D3181" s="89" t="s">
        <v>24375</v>
      </c>
    </row>
    <row r="3182" spans="1:4">
      <c r="A3182" s="90">
        <v>38544</v>
      </c>
      <c r="B3182" s="1" t="s">
        <v>7798</v>
      </c>
      <c r="C3182" s="91" t="s">
        <v>9576</v>
      </c>
      <c r="D3182" s="89" t="s">
        <v>24386</v>
      </c>
    </row>
    <row r="3183" spans="1:4">
      <c r="A3183" s="90">
        <v>38545</v>
      </c>
      <c r="B3183" s="1" t="s">
        <v>7799</v>
      </c>
      <c r="C3183" s="91" t="s">
        <v>9576</v>
      </c>
      <c r="D3183" s="89" t="s">
        <v>23995</v>
      </c>
    </row>
    <row r="3184" spans="1:4">
      <c r="A3184" s="90">
        <v>42527</v>
      </c>
      <c r="B3184" s="1" t="s">
        <v>25274</v>
      </c>
      <c r="C3184" s="91" t="s">
        <v>9576</v>
      </c>
      <c r="D3184" s="89" t="s">
        <v>27037</v>
      </c>
    </row>
    <row r="3185" spans="1:4">
      <c r="A3185" s="90">
        <v>39323</v>
      </c>
      <c r="B3185" s="1" t="s">
        <v>7800</v>
      </c>
      <c r="C3185" s="91" t="s">
        <v>9576</v>
      </c>
      <c r="D3185" s="89" t="s">
        <v>27038</v>
      </c>
    </row>
    <row r="3186" spans="1:4">
      <c r="A3186" s="90">
        <v>626</v>
      </c>
      <c r="B3186" s="1" t="s">
        <v>7801</v>
      </c>
      <c r="C3186" s="91" t="s">
        <v>9578</v>
      </c>
      <c r="D3186" s="89" t="s">
        <v>25044</v>
      </c>
    </row>
    <row r="3187" spans="1:4">
      <c r="A3187" s="90">
        <v>25860</v>
      </c>
      <c r="B3187" s="1" t="s">
        <v>7802</v>
      </c>
      <c r="C3187" s="91" t="s">
        <v>9576</v>
      </c>
      <c r="D3187" s="89" t="s">
        <v>24461</v>
      </c>
    </row>
    <row r="3188" spans="1:4">
      <c r="A3188" s="90">
        <v>25861</v>
      </c>
      <c r="B3188" s="1" t="s">
        <v>7803</v>
      </c>
      <c r="C3188" s="91" t="s">
        <v>9576</v>
      </c>
      <c r="D3188" s="89" t="s">
        <v>24531</v>
      </c>
    </row>
    <row r="3189" spans="1:4">
      <c r="A3189" s="90">
        <v>25862</v>
      </c>
      <c r="B3189" s="1" t="s">
        <v>7804</v>
      </c>
      <c r="C3189" s="91" t="s">
        <v>9576</v>
      </c>
      <c r="D3189" s="89" t="s">
        <v>26020</v>
      </c>
    </row>
    <row r="3190" spans="1:4">
      <c r="A3190" s="90">
        <v>25863</v>
      </c>
      <c r="B3190" s="1" t="s">
        <v>7805</v>
      </c>
      <c r="C3190" s="91" t="s">
        <v>9576</v>
      </c>
      <c r="D3190" s="89" t="s">
        <v>24745</v>
      </c>
    </row>
    <row r="3191" spans="1:4">
      <c r="A3191" s="90">
        <v>25864</v>
      </c>
      <c r="B3191" s="1" t="s">
        <v>7806</v>
      </c>
      <c r="C3191" s="91" t="s">
        <v>9576</v>
      </c>
      <c r="D3191" s="89" t="s">
        <v>24007</v>
      </c>
    </row>
    <row r="3192" spans="1:4">
      <c r="A3192" s="90">
        <v>25865</v>
      </c>
      <c r="B3192" s="1" t="s">
        <v>7807</v>
      </c>
      <c r="C3192" s="91" t="s">
        <v>9576</v>
      </c>
      <c r="D3192" s="89" t="s">
        <v>24018</v>
      </c>
    </row>
    <row r="3193" spans="1:4">
      <c r="A3193" s="90">
        <v>25866</v>
      </c>
      <c r="B3193" s="1" t="s">
        <v>7808</v>
      </c>
      <c r="C3193" s="91" t="s">
        <v>9576</v>
      </c>
      <c r="D3193" s="89" t="s">
        <v>24842</v>
      </c>
    </row>
    <row r="3194" spans="1:4">
      <c r="A3194" s="90">
        <v>25868</v>
      </c>
      <c r="B3194" s="1" t="s">
        <v>7809</v>
      </c>
      <c r="C3194" s="91" t="s">
        <v>9576</v>
      </c>
      <c r="D3194" s="89" t="s">
        <v>24621</v>
      </c>
    </row>
    <row r="3195" spans="1:4">
      <c r="A3195" s="90">
        <v>25869</v>
      </c>
      <c r="B3195" s="1" t="s">
        <v>7810</v>
      </c>
      <c r="C3195" s="91" t="s">
        <v>9576</v>
      </c>
      <c r="D3195" s="89" t="s">
        <v>24464</v>
      </c>
    </row>
    <row r="3196" spans="1:4">
      <c r="A3196" s="90">
        <v>25870</v>
      </c>
      <c r="B3196" s="1" t="s">
        <v>7811</v>
      </c>
      <c r="C3196" s="91" t="s">
        <v>9576</v>
      </c>
      <c r="D3196" s="89" t="s">
        <v>25087</v>
      </c>
    </row>
    <row r="3197" spans="1:4">
      <c r="A3197" s="90">
        <v>25871</v>
      </c>
      <c r="B3197" s="1" t="s">
        <v>7812</v>
      </c>
      <c r="C3197" s="91" t="s">
        <v>9576</v>
      </c>
      <c r="D3197" s="89" t="s">
        <v>27039</v>
      </c>
    </row>
    <row r="3198" spans="1:4">
      <c r="A3198" s="90">
        <v>25867</v>
      </c>
      <c r="B3198" s="1" t="s">
        <v>7813</v>
      </c>
      <c r="C3198" s="91" t="s">
        <v>9576</v>
      </c>
      <c r="D3198" s="89" t="s">
        <v>27040</v>
      </c>
    </row>
    <row r="3199" spans="1:4">
      <c r="A3199" s="90">
        <v>25872</v>
      </c>
      <c r="B3199" s="1" t="s">
        <v>7814</v>
      </c>
      <c r="C3199" s="91" t="s">
        <v>9576</v>
      </c>
      <c r="D3199" s="89" t="s">
        <v>27041</v>
      </c>
    </row>
    <row r="3200" spans="1:4">
      <c r="A3200" s="90">
        <v>25873</v>
      </c>
      <c r="B3200" s="1" t="s">
        <v>7815</v>
      </c>
      <c r="C3200" s="91" t="s">
        <v>9576</v>
      </c>
      <c r="D3200" s="89" t="s">
        <v>24293</v>
      </c>
    </row>
    <row r="3201" spans="1:4">
      <c r="A3201" s="90">
        <v>40637</v>
      </c>
      <c r="B3201" s="1" t="s">
        <v>7816</v>
      </c>
      <c r="C3201" s="91" t="s">
        <v>9574</v>
      </c>
      <c r="D3201" s="89" t="s">
        <v>27042</v>
      </c>
    </row>
    <row r="3202" spans="1:4">
      <c r="A3202" s="90">
        <v>13836</v>
      </c>
      <c r="B3202" s="1" t="s">
        <v>7817</v>
      </c>
      <c r="C3202" s="91" t="s">
        <v>9574</v>
      </c>
      <c r="D3202" s="89" t="s">
        <v>27043</v>
      </c>
    </row>
    <row r="3203" spans="1:4">
      <c r="A3203" s="90">
        <v>14534</v>
      </c>
      <c r="B3203" s="1" t="s">
        <v>7818</v>
      </c>
      <c r="C3203" s="91" t="s">
        <v>9574</v>
      </c>
      <c r="D3203" s="89" t="s">
        <v>27044</v>
      </c>
    </row>
    <row r="3204" spans="1:4">
      <c r="A3204" s="90">
        <v>14619</v>
      </c>
      <c r="B3204" s="1" t="s">
        <v>7819</v>
      </c>
      <c r="C3204" s="91" t="s">
        <v>9574</v>
      </c>
      <c r="D3204" s="89" t="s">
        <v>27045</v>
      </c>
    </row>
    <row r="3205" spans="1:4">
      <c r="A3205" s="90">
        <v>14535</v>
      </c>
      <c r="B3205" s="1" t="s">
        <v>21694</v>
      </c>
      <c r="C3205" s="91" t="s">
        <v>9574</v>
      </c>
      <c r="D3205" s="89" t="s">
        <v>27046</v>
      </c>
    </row>
    <row r="3206" spans="1:4">
      <c r="A3206" s="90">
        <v>39813</v>
      </c>
      <c r="B3206" s="1" t="s">
        <v>7820</v>
      </c>
      <c r="C3206" s="91" t="s">
        <v>9574</v>
      </c>
      <c r="D3206" s="89" t="s">
        <v>27047</v>
      </c>
    </row>
    <row r="3207" spans="1:4">
      <c r="A3207" s="90">
        <v>40403</v>
      </c>
      <c r="B3207" s="1" t="s">
        <v>25275</v>
      </c>
      <c r="C3207" s="91" t="s">
        <v>9574</v>
      </c>
      <c r="D3207" s="89" t="s">
        <v>27048</v>
      </c>
    </row>
    <row r="3208" spans="1:4">
      <c r="A3208" s="90">
        <v>12868</v>
      </c>
      <c r="B3208" s="1" t="s">
        <v>7821</v>
      </c>
      <c r="C3208" s="91" t="s">
        <v>9573</v>
      </c>
      <c r="D3208" s="89" t="s">
        <v>24470</v>
      </c>
    </row>
    <row r="3209" spans="1:4">
      <c r="A3209" s="90">
        <v>40916</v>
      </c>
      <c r="B3209" s="1" t="s">
        <v>7822</v>
      </c>
      <c r="C3209" s="91" t="s">
        <v>9582</v>
      </c>
      <c r="D3209" s="89" t="s">
        <v>27049</v>
      </c>
    </row>
    <row r="3210" spans="1:4">
      <c r="A3210" s="90">
        <v>4755</v>
      </c>
      <c r="B3210" s="1" t="s">
        <v>7823</v>
      </c>
      <c r="C3210" s="91" t="s">
        <v>9573</v>
      </c>
      <c r="D3210" s="89" t="s">
        <v>24311</v>
      </c>
    </row>
    <row r="3211" spans="1:4">
      <c r="A3211" s="90">
        <v>41067</v>
      </c>
      <c r="B3211" s="1" t="s">
        <v>7824</v>
      </c>
      <c r="C3211" s="91" t="s">
        <v>9582</v>
      </c>
      <c r="D3211" s="89" t="s">
        <v>27050</v>
      </c>
    </row>
    <row r="3212" spans="1:4">
      <c r="A3212" s="90">
        <v>38463</v>
      </c>
      <c r="B3212" s="1" t="s">
        <v>7825</v>
      </c>
      <c r="C3212" s="91" t="s">
        <v>9574</v>
      </c>
      <c r="D3212" s="89" t="s">
        <v>27051</v>
      </c>
    </row>
    <row r="3213" spans="1:4">
      <c r="A3213" s="90">
        <v>40703</v>
      </c>
      <c r="B3213" s="1" t="s">
        <v>7826</v>
      </c>
      <c r="C3213" s="91" t="s">
        <v>9574</v>
      </c>
      <c r="D3213" s="89" t="s">
        <v>27052</v>
      </c>
    </row>
    <row r="3214" spans="1:4">
      <c r="A3214" s="90">
        <v>14531</v>
      </c>
      <c r="B3214" s="1" t="s">
        <v>7827</v>
      </c>
      <c r="C3214" s="91" t="s">
        <v>9574</v>
      </c>
      <c r="D3214" s="89" t="s">
        <v>27053</v>
      </c>
    </row>
    <row r="3215" spans="1:4">
      <c r="A3215" s="90">
        <v>36533</v>
      </c>
      <c r="B3215" s="1" t="s">
        <v>7828</v>
      </c>
      <c r="C3215" s="91" t="s">
        <v>9574</v>
      </c>
      <c r="D3215" s="89" t="s">
        <v>27054</v>
      </c>
    </row>
    <row r="3216" spans="1:4">
      <c r="A3216" s="90">
        <v>11616</v>
      </c>
      <c r="B3216" s="1" t="s">
        <v>7829</v>
      </c>
      <c r="C3216" s="91" t="s">
        <v>9574</v>
      </c>
      <c r="D3216" s="89" t="s">
        <v>27055</v>
      </c>
    </row>
    <row r="3217" spans="1:4">
      <c r="A3217" s="90">
        <v>41898</v>
      </c>
      <c r="B3217" s="1" t="s">
        <v>7830</v>
      </c>
      <c r="C3217" s="91" t="s">
        <v>9574</v>
      </c>
      <c r="D3217" s="89" t="s">
        <v>27056</v>
      </c>
    </row>
    <row r="3218" spans="1:4">
      <c r="A3218" s="90">
        <v>13447</v>
      </c>
      <c r="B3218" s="1" t="s">
        <v>7831</v>
      </c>
      <c r="C3218" s="91" t="s">
        <v>9574</v>
      </c>
      <c r="D3218" s="89" t="s">
        <v>27057</v>
      </c>
    </row>
    <row r="3219" spans="1:4">
      <c r="A3219" s="90">
        <v>14529</v>
      </c>
      <c r="B3219" s="1" t="s">
        <v>7832</v>
      </c>
      <c r="C3219" s="91" t="s">
        <v>9574</v>
      </c>
      <c r="D3219" s="89" t="s">
        <v>27058</v>
      </c>
    </row>
    <row r="3220" spans="1:4">
      <c r="A3220" s="90">
        <v>10747</v>
      </c>
      <c r="B3220" s="1" t="s">
        <v>7833</v>
      </c>
      <c r="C3220" s="91" t="s">
        <v>9574</v>
      </c>
      <c r="D3220" s="89" t="s">
        <v>27059</v>
      </c>
    </row>
    <row r="3221" spans="1:4">
      <c r="A3221" s="90">
        <v>36141</v>
      </c>
      <c r="B3221" s="1" t="s">
        <v>7834</v>
      </c>
      <c r="C3221" s="91" t="s">
        <v>9574</v>
      </c>
      <c r="D3221" s="89" t="s">
        <v>24411</v>
      </c>
    </row>
    <row r="3222" spans="1:4">
      <c r="A3222" s="90">
        <v>4053</v>
      </c>
      <c r="B3222" s="1" t="s">
        <v>7835</v>
      </c>
      <c r="C3222" s="91" t="s">
        <v>9593</v>
      </c>
      <c r="D3222" s="89" t="s">
        <v>27060</v>
      </c>
    </row>
    <row r="3223" spans="1:4">
      <c r="A3223" s="90">
        <v>4052</v>
      </c>
      <c r="B3223" s="1" t="s">
        <v>7836</v>
      </c>
      <c r="C3223" s="91" t="s">
        <v>9580</v>
      </c>
      <c r="D3223" s="89" t="s">
        <v>26425</v>
      </c>
    </row>
    <row r="3224" spans="1:4">
      <c r="A3224" s="90">
        <v>4056</v>
      </c>
      <c r="B3224" s="1" t="s">
        <v>7837</v>
      </c>
      <c r="C3224" s="91" t="s">
        <v>9593</v>
      </c>
      <c r="D3224" s="89" t="s">
        <v>24320</v>
      </c>
    </row>
    <row r="3225" spans="1:4">
      <c r="A3225" s="90">
        <v>4051</v>
      </c>
      <c r="B3225" s="1" t="s">
        <v>7838</v>
      </c>
      <c r="C3225" s="91" t="s">
        <v>9580</v>
      </c>
      <c r="D3225" s="89" t="s">
        <v>27061</v>
      </c>
    </row>
    <row r="3226" spans="1:4">
      <c r="A3226" s="90">
        <v>4048</v>
      </c>
      <c r="B3226" s="1" t="s">
        <v>7838</v>
      </c>
      <c r="C3226" s="91" t="s">
        <v>9579</v>
      </c>
      <c r="D3226" s="89" t="s">
        <v>23853</v>
      </c>
    </row>
    <row r="3227" spans="1:4">
      <c r="A3227" s="90">
        <v>4047</v>
      </c>
      <c r="B3227" s="1" t="s">
        <v>7838</v>
      </c>
      <c r="C3227" s="91" t="s">
        <v>9593</v>
      </c>
      <c r="D3227" s="89" t="s">
        <v>27062</v>
      </c>
    </row>
    <row r="3228" spans="1:4">
      <c r="A3228" s="90">
        <v>39434</v>
      </c>
      <c r="B3228" s="1" t="s">
        <v>7839</v>
      </c>
      <c r="C3228" s="91" t="s">
        <v>9578</v>
      </c>
      <c r="D3228" s="89" t="s">
        <v>23964</v>
      </c>
    </row>
    <row r="3229" spans="1:4">
      <c r="A3229" s="90">
        <v>39433</v>
      </c>
      <c r="B3229" s="1" t="s">
        <v>7840</v>
      </c>
      <c r="C3229" s="91" t="s">
        <v>9578</v>
      </c>
      <c r="D3229" s="89" t="s">
        <v>23994</v>
      </c>
    </row>
    <row r="3230" spans="1:4">
      <c r="A3230" s="90">
        <v>4049</v>
      </c>
      <c r="B3230" s="1" t="s">
        <v>7841</v>
      </c>
      <c r="C3230" s="91" t="s">
        <v>9579</v>
      </c>
      <c r="D3230" s="89" t="s">
        <v>27063</v>
      </c>
    </row>
    <row r="3231" spans="1:4">
      <c r="A3231" s="90">
        <v>38120</v>
      </c>
      <c r="B3231" s="1" t="s">
        <v>7842</v>
      </c>
      <c r="C3231" s="91" t="s">
        <v>9578</v>
      </c>
      <c r="D3231" s="89" t="s">
        <v>27064</v>
      </c>
    </row>
    <row r="3232" spans="1:4">
      <c r="A3232" s="90">
        <v>38877</v>
      </c>
      <c r="B3232" s="1" t="s">
        <v>7843</v>
      </c>
      <c r="C3232" s="91" t="s">
        <v>9578</v>
      </c>
      <c r="D3232" s="89" t="s">
        <v>25023</v>
      </c>
    </row>
    <row r="3233" spans="1:4">
      <c r="A3233" s="90">
        <v>34546</v>
      </c>
      <c r="B3233" s="1" t="s">
        <v>21695</v>
      </c>
      <c r="C3233" s="91" t="s">
        <v>9578</v>
      </c>
      <c r="D3233" s="89" t="s">
        <v>23884</v>
      </c>
    </row>
    <row r="3234" spans="1:4">
      <c r="A3234" s="90">
        <v>10498</v>
      </c>
      <c r="B3234" s="1" t="s">
        <v>209</v>
      </c>
      <c r="C3234" s="91" t="s">
        <v>9578</v>
      </c>
      <c r="D3234" s="89" t="s">
        <v>24639</v>
      </c>
    </row>
    <row r="3235" spans="1:4">
      <c r="A3235" s="90">
        <v>4823</v>
      </c>
      <c r="B3235" s="1" t="s">
        <v>235</v>
      </c>
      <c r="C3235" s="91" t="s">
        <v>9578</v>
      </c>
      <c r="D3235" s="89" t="s">
        <v>27065</v>
      </c>
    </row>
    <row r="3236" spans="1:4">
      <c r="A3236" s="90">
        <v>12357</v>
      </c>
      <c r="B3236" s="1" t="s">
        <v>7844</v>
      </c>
      <c r="C3236" s="91" t="s">
        <v>9574</v>
      </c>
      <c r="D3236" s="89" t="s">
        <v>26214</v>
      </c>
    </row>
    <row r="3237" spans="1:4">
      <c r="A3237" s="90">
        <v>12358</v>
      </c>
      <c r="B3237" s="1" t="s">
        <v>7845</v>
      </c>
      <c r="C3237" s="91" t="s">
        <v>9574</v>
      </c>
      <c r="D3237" s="89" t="s">
        <v>27066</v>
      </c>
    </row>
    <row r="3238" spans="1:4">
      <c r="A3238" s="90">
        <v>11079</v>
      </c>
      <c r="B3238" s="1" t="s">
        <v>7846</v>
      </c>
      <c r="C3238" s="91" t="s">
        <v>9575</v>
      </c>
      <c r="D3238" s="89" t="s">
        <v>27067</v>
      </c>
    </row>
    <row r="3239" spans="1:4">
      <c r="A3239" s="90">
        <v>11082</v>
      </c>
      <c r="B3239" s="1" t="s">
        <v>7847</v>
      </c>
      <c r="C3239" s="91" t="s">
        <v>9575</v>
      </c>
      <c r="D3239" s="89" t="s">
        <v>27068</v>
      </c>
    </row>
    <row r="3240" spans="1:4">
      <c r="A3240" s="90">
        <v>4058</v>
      </c>
      <c r="B3240" s="1" t="s">
        <v>7848</v>
      </c>
      <c r="C3240" s="91" t="s">
        <v>9573</v>
      </c>
      <c r="D3240" s="89" t="s">
        <v>26618</v>
      </c>
    </row>
    <row r="3241" spans="1:4">
      <c r="A3241" s="90">
        <v>40974</v>
      </c>
      <c r="B3241" s="1" t="s">
        <v>7849</v>
      </c>
      <c r="C3241" s="91" t="s">
        <v>9582</v>
      </c>
      <c r="D3241" s="89" t="s">
        <v>27069</v>
      </c>
    </row>
    <row r="3242" spans="1:4">
      <c r="A3242" s="90">
        <v>34794</v>
      </c>
      <c r="B3242" s="1" t="s">
        <v>7850</v>
      </c>
      <c r="C3242" s="91" t="s">
        <v>9573</v>
      </c>
      <c r="D3242" s="89" t="s">
        <v>26088</v>
      </c>
    </row>
    <row r="3243" spans="1:4">
      <c r="A3243" s="90">
        <v>40925</v>
      </c>
      <c r="B3243" s="1" t="s">
        <v>7851</v>
      </c>
      <c r="C3243" s="91" t="s">
        <v>9582</v>
      </c>
      <c r="D3243" s="89" t="s">
        <v>27070</v>
      </c>
    </row>
    <row r="3244" spans="1:4">
      <c r="A3244" s="90">
        <v>13741</v>
      </c>
      <c r="B3244" s="1" t="s">
        <v>7852</v>
      </c>
      <c r="C3244" s="91" t="s">
        <v>9574</v>
      </c>
      <c r="D3244" s="89" t="s">
        <v>27071</v>
      </c>
    </row>
    <row r="3245" spans="1:4">
      <c r="A3245" s="90">
        <v>3288</v>
      </c>
      <c r="B3245" s="1" t="s">
        <v>7853</v>
      </c>
      <c r="C3245" s="91" t="s">
        <v>9577</v>
      </c>
      <c r="D3245" s="89" t="s">
        <v>25531</v>
      </c>
    </row>
    <row r="3246" spans="1:4">
      <c r="A3246" s="90">
        <v>13587</v>
      </c>
      <c r="B3246" s="1" t="s">
        <v>7854</v>
      </c>
      <c r="C3246" s="91" t="s">
        <v>9577</v>
      </c>
      <c r="D3246" s="89" t="s">
        <v>24062</v>
      </c>
    </row>
    <row r="3247" spans="1:4">
      <c r="A3247" s="90">
        <v>38598</v>
      </c>
      <c r="B3247" s="1" t="s">
        <v>7855</v>
      </c>
      <c r="C3247" s="91" t="s">
        <v>9574</v>
      </c>
      <c r="D3247" s="89" t="s">
        <v>24934</v>
      </c>
    </row>
    <row r="3248" spans="1:4">
      <c r="A3248" s="90">
        <v>38595</v>
      </c>
      <c r="B3248" s="1" t="s">
        <v>7856</v>
      </c>
      <c r="C3248" s="91" t="s">
        <v>9574</v>
      </c>
      <c r="D3248" s="89" t="s">
        <v>24036</v>
      </c>
    </row>
    <row r="3249" spans="1:4">
      <c r="A3249" s="90">
        <v>38592</v>
      </c>
      <c r="B3249" s="1" t="s">
        <v>7857</v>
      </c>
      <c r="C3249" s="91" t="s">
        <v>9574</v>
      </c>
      <c r="D3249" s="89" t="s">
        <v>25631</v>
      </c>
    </row>
    <row r="3250" spans="1:4">
      <c r="A3250" s="90">
        <v>38588</v>
      </c>
      <c r="B3250" s="1" t="s">
        <v>7858</v>
      </c>
      <c r="C3250" s="91" t="s">
        <v>9574</v>
      </c>
      <c r="D3250" s="89" t="s">
        <v>23920</v>
      </c>
    </row>
    <row r="3251" spans="1:4">
      <c r="A3251" s="90">
        <v>38593</v>
      </c>
      <c r="B3251" s="1" t="s">
        <v>7859</v>
      </c>
      <c r="C3251" s="91" t="s">
        <v>9574</v>
      </c>
      <c r="D3251" s="89" t="s">
        <v>25723</v>
      </c>
    </row>
    <row r="3252" spans="1:4">
      <c r="A3252" s="90">
        <v>38589</v>
      </c>
      <c r="B3252" s="1" t="s">
        <v>7860</v>
      </c>
      <c r="C3252" s="91" t="s">
        <v>9574</v>
      </c>
      <c r="D3252" s="89" t="s">
        <v>24036</v>
      </c>
    </row>
    <row r="3253" spans="1:4">
      <c r="A3253" s="90">
        <v>38594</v>
      </c>
      <c r="B3253" s="1" t="s">
        <v>7861</v>
      </c>
      <c r="C3253" s="91" t="s">
        <v>9574</v>
      </c>
      <c r="D3253" s="89" t="s">
        <v>25090</v>
      </c>
    </row>
    <row r="3254" spans="1:4">
      <c r="A3254" s="90">
        <v>34787</v>
      </c>
      <c r="B3254" s="1" t="s">
        <v>7862</v>
      </c>
      <c r="C3254" s="91" t="s">
        <v>9574</v>
      </c>
      <c r="D3254" s="89" t="s">
        <v>23993</v>
      </c>
    </row>
    <row r="3255" spans="1:4">
      <c r="A3255" s="90">
        <v>34788</v>
      </c>
      <c r="B3255" s="1" t="s">
        <v>7863</v>
      </c>
      <c r="C3255" s="91" t="s">
        <v>9574</v>
      </c>
      <c r="D3255" s="89" t="s">
        <v>23993</v>
      </c>
    </row>
    <row r="3256" spans="1:4">
      <c r="A3256" s="90">
        <v>34784</v>
      </c>
      <c r="B3256" s="1" t="s">
        <v>7864</v>
      </c>
      <c r="C3256" s="91" t="s">
        <v>9574</v>
      </c>
      <c r="D3256" s="89" t="s">
        <v>24204</v>
      </c>
    </row>
    <row r="3257" spans="1:4">
      <c r="A3257" s="90">
        <v>34781</v>
      </c>
      <c r="B3257" s="1" t="s">
        <v>7865</v>
      </c>
      <c r="C3257" s="91" t="s">
        <v>9574</v>
      </c>
      <c r="D3257" s="89" t="s">
        <v>23920</v>
      </c>
    </row>
    <row r="3258" spans="1:4">
      <c r="A3258" s="90">
        <v>34773</v>
      </c>
      <c r="B3258" s="1" t="s">
        <v>25276</v>
      </c>
      <c r="C3258" s="91" t="s">
        <v>9574</v>
      </c>
      <c r="D3258" s="89" t="s">
        <v>26581</v>
      </c>
    </row>
    <row r="3259" spans="1:4">
      <c r="A3259" s="90">
        <v>34769</v>
      </c>
      <c r="B3259" s="1" t="s">
        <v>25277</v>
      </c>
      <c r="C3259" s="91" t="s">
        <v>9574</v>
      </c>
      <c r="D3259" s="89" t="s">
        <v>23963</v>
      </c>
    </row>
    <row r="3260" spans="1:4">
      <c r="A3260" s="90">
        <v>34763</v>
      </c>
      <c r="B3260" s="1" t="s">
        <v>25278</v>
      </c>
      <c r="C3260" s="91" t="s">
        <v>9574</v>
      </c>
      <c r="D3260" s="89" t="s">
        <v>23981</v>
      </c>
    </row>
    <row r="3261" spans="1:4">
      <c r="A3261" s="90">
        <v>34774</v>
      </c>
      <c r="B3261" s="1" t="s">
        <v>25279</v>
      </c>
      <c r="C3261" s="91" t="s">
        <v>9574</v>
      </c>
      <c r="D3261" s="89" t="s">
        <v>24179</v>
      </c>
    </row>
    <row r="3262" spans="1:4">
      <c r="A3262" s="90">
        <v>34771</v>
      </c>
      <c r="B3262" s="1" t="s">
        <v>25280</v>
      </c>
      <c r="C3262" s="91" t="s">
        <v>9574</v>
      </c>
      <c r="D3262" s="89" t="s">
        <v>24919</v>
      </c>
    </row>
    <row r="3263" spans="1:4">
      <c r="A3263" s="90">
        <v>34764</v>
      </c>
      <c r="B3263" s="1" t="s">
        <v>25281</v>
      </c>
      <c r="C3263" s="91" t="s">
        <v>9574</v>
      </c>
      <c r="D3263" s="89" t="s">
        <v>24202</v>
      </c>
    </row>
    <row r="3264" spans="1:4">
      <c r="A3264" s="90">
        <v>4062</v>
      </c>
      <c r="B3264" s="1" t="s">
        <v>7866</v>
      </c>
      <c r="C3264" s="91" t="s">
        <v>9574</v>
      </c>
      <c r="D3264" s="89" t="s">
        <v>27072</v>
      </c>
    </row>
    <row r="3265" spans="1:4">
      <c r="A3265" s="90">
        <v>4059</v>
      </c>
      <c r="B3265" s="1" t="s">
        <v>7867</v>
      </c>
      <c r="C3265" s="91" t="s">
        <v>9577</v>
      </c>
      <c r="D3265" s="89" t="s">
        <v>24519</v>
      </c>
    </row>
    <row r="3266" spans="1:4">
      <c r="A3266" s="90">
        <v>4061</v>
      </c>
      <c r="B3266" s="1" t="s">
        <v>228</v>
      </c>
      <c r="C3266" s="91" t="s">
        <v>9574</v>
      </c>
      <c r="D3266" s="89" t="s">
        <v>27073</v>
      </c>
    </row>
    <row r="3267" spans="1:4">
      <c r="A3267" s="90">
        <v>10608</v>
      </c>
      <c r="B3267" s="1" t="s">
        <v>7868</v>
      </c>
      <c r="C3267" s="91" t="s">
        <v>9574</v>
      </c>
      <c r="D3267" s="89" t="s">
        <v>27074</v>
      </c>
    </row>
    <row r="3268" spans="1:4">
      <c r="A3268" s="90">
        <v>4069</v>
      </c>
      <c r="B3268" s="1" t="s">
        <v>7869</v>
      </c>
      <c r="C3268" s="91" t="s">
        <v>9573</v>
      </c>
      <c r="D3268" s="89" t="s">
        <v>27075</v>
      </c>
    </row>
    <row r="3269" spans="1:4">
      <c r="A3269" s="90">
        <v>40819</v>
      </c>
      <c r="B3269" s="1" t="s">
        <v>7870</v>
      </c>
      <c r="C3269" s="91" t="s">
        <v>9582</v>
      </c>
      <c r="D3269" s="89" t="s">
        <v>27076</v>
      </c>
    </row>
    <row r="3270" spans="1:4">
      <c r="A3270" s="90">
        <v>34361</v>
      </c>
      <c r="B3270" s="1" t="s">
        <v>7871</v>
      </c>
      <c r="C3270" s="91" t="s">
        <v>9578</v>
      </c>
      <c r="D3270" s="89" t="s">
        <v>24975</v>
      </c>
    </row>
    <row r="3271" spans="1:4">
      <c r="A3271" s="90">
        <v>36512</v>
      </c>
      <c r="B3271" s="1" t="s">
        <v>7872</v>
      </c>
      <c r="C3271" s="91" t="s">
        <v>9574</v>
      </c>
      <c r="D3271" s="89" t="s">
        <v>27077</v>
      </c>
    </row>
    <row r="3272" spans="1:4">
      <c r="A3272" s="90">
        <v>25972</v>
      </c>
      <c r="B3272" s="1" t="s">
        <v>7873</v>
      </c>
      <c r="C3272" s="91" t="s">
        <v>9578</v>
      </c>
      <c r="D3272" s="89" t="s">
        <v>24183</v>
      </c>
    </row>
    <row r="3273" spans="1:4">
      <c r="A3273" s="90">
        <v>25973</v>
      </c>
      <c r="B3273" s="1" t="s">
        <v>7874</v>
      </c>
      <c r="C3273" s="91" t="s">
        <v>9578</v>
      </c>
      <c r="D3273" s="89" t="s">
        <v>24183</v>
      </c>
    </row>
    <row r="3274" spans="1:4">
      <c r="A3274" s="90">
        <v>11697</v>
      </c>
      <c r="B3274" s="1" t="s">
        <v>7875</v>
      </c>
      <c r="C3274" s="91" t="s">
        <v>9574</v>
      </c>
      <c r="D3274" s="89" t="s">
        <v>27078</v>
      </c>
    </row>
    <row r="3275" spans="1:4">
      <c r="A3275" s="90">
        <v>11698</v>
      </c>
      <c r="B3275" s="1" t="s">
        <v>7876</v>
      </c>
      <c r="C3275" s="91" t="s">
        <v>9574</v>
      </c>
      <c r="D3275" s="89" t="s">
        <v>27079</v>
      </c>
    </row>
    <row r="3276" spans="1:4">
      <c r="A3276" s="90">
        <v>11699</v>
      </c>
      <c r="B3276" s="1" t="s">
        <v>7877</v>
      </c>
      <c r="C3276" s="91" t="s">
        <v>9574</v>
      </c>
      <c r="D3276" s="89" t="s">
        <v>27080</v>
      </c>
    </row>
    <row r="3277" spans="1:4">
      <c r="A3277" s="90">
        <v>10432</v>
      </c>
      <c r="B3277" s="1" t="s">
        <v>7878</v>
      </c>
      <c r="C3277" s="91" t="s">
        <v>9574</v>
      </c>
      <c r="D3277" s="89" t="s">
        <v>27081</v>
      </c>
    </row>
    <row r="3278" spans="1:4">
      <c r="A3278" s="90">
        <v>10430</v>
      </c>
      <c r="B3278" s="1" t="s">
        <v>7879</v>
      </c>
      <c r="C3278" s="91" t="s">
        <v>9574</v>
      </c>
      <c r="D3278" s="89" t="s">
        <v>27082</v>
      </c>
    </row>
    <row r="3279" spans="1:4">
      <c r="A3279" s="90">
        <v>37514</v>
      </c>
      <c r="B3279" s="1" t="s">
        <v>7880</v>
      </c>
      <c r="C3279" s="91" t="s">
        <v>9574</v>
      </c>
      <c r="D3279" s="89" t="s">
        <v>27083</v>
      </c>
    </row>
    <row r="3280" spans="1:4">
      <c r="A3280" s="90">
        <v>37519</v>
      </c>
      <c r="B3280" s="1" t="s">
        <v>7881</v>
      </c>
      <c r="C3280" s="91" t="s">
        <v>9574</v>
      </c>
      <c r="D3280" s="89" t="s">
        <v>27084</v>
      </c>
    </row>
    <row r="3281" spans="1:4">
      <c r="A3281" s="90">
        <v>37520</v>
      </c>
      <c r="B3281" s="1" t="s">
        <v>7882</v>
      </c>
      <c r="C3281" s="91" t="s">
        <v>9574</v>
      </c>
      <c r="D3281" s="89" t="s">
        <v>27085</v>
      </c>
    </row>
    <row r="3282" spans="1:4">
      <c r="A3282" s="90">
        <v>37521</v>
      </c>
      <c r="B3282" s="1" t="s">
        <v>7883</v>
      </c>
      <c r="C3282" s="91" t="s">
        <v>9574</v>
      </c>
      <c r="D3282" s="89" t="s">
        <v>27086</v>
      </c>
    </row>
    <row r="3283" spans="1:4">
      <c r="A3283" s="90">
        <v>37522</v>
      </c>
      <c r="B3283" s="1" t="s">
        <v>7884</v>
      </c>
      <c r="C3283" s="91" t="s">
        <v>9574</v>
      </c>
      <c r="D3283" s="89" t="s">
        <v>27087</v>
      </c>
    </row>
    <row r="3284" spans="1:4">
      <c r="A3284" s="90">
        <v>21109</v>
      </c>
      <c r="B3284" s="1" t="s">
        <v>7885</v>
      </c>
      <c r="C3284" s="91" t="s">
        <v>9574</v>
      </c>
      <c r="D3284" s="89" t="s">
        <v>27088</v>
      </c>
    </row>
    <row r="3285" spans="1:4">
      <c r="A3285" s="90">
        <v>36800</v>
      </c>
      <c r="B3285" s="1" t="s">
        <v>7886</v>
      </c>
      <c r="C3285" s="91" t="s">
        <v>9574</v>
      </c>
      <c r="D3285" s="89" t="s">
        <v>27089</v>
      </c>
    </row>
    <row r="3286" spans="1:4">
      <c r="A3286" s="90">
        <v>11769</v>
      </c>
      <c r="B3286" s="1" t="s">
        <v>7887</v>
      </c>
      <c r="C3286" s="91" t="s">
        <v>9574</v>
      </c>
      <c r="D3286" s="89" t="s">
        <v>27090</v>
      </c>
    </row>
    <row r="3287" spans="1:4">
      <c r="A3287" s="90">
        <v>36793</v>
      </c>
      <c r="B3287" s="1" t="s">
        <v>7888</v>
      </c>
      <c r="C3287" s="91" t="s">
        <v>9574</v>
      </c>
      <c r="D3287" s="89" t="s">
        <v>27091</v>
      </c>
    </row>
    <row r="3288" spans="1:4">
      <c r="A3288" s="90">
        <v>37546</v>
      </c>
      <c r="B3288" s="1" t="s">
        <v>7889</v>
      </c>
      <c r="C3288" s="91" t="s">
        <v>9574</v>
      </c>
      <c r="D3288" s="89" t="s">
        <v>27092</v>
      </c>
    </row>
    <row r="3289" spans="1:4">
      <c r="A3289" s="90">
        <v>37544</v>
      </c>
      <c r="B3289" s="1" t="s">
        <v>7890</v>
      </c>
      <c r="C3289" s="91" t="s">
        <v>9574</v>
      </c>
      <c r="D3289" s="89" t="s">
        <v>27093</v>
      </c>
    </row>
    <row r="3290" spans="1:4">
      <c r="A3290" s="90">
        <v>37545</v>
      </c>
      <c r="B3290" s="1" t="s">
        <v>7891</v>
      </c>
      <c r="C3290" s="91" t="s">
        <v>9574</v>
      </c>
      <c r="D3290" s="89" t="s">
        <v>27094</v>
      </c>
    </row>
    <row r="3291" spans="1:4">
      <c r="A3291" s="90">
        <v>11771</v>
      </c>
      <c r="B3291" s="1" t="s">
        <v>7892</v>
      </c>
      <c r="C3291" s="91" t="s">
        <v>9574</v>
      </c>
      <c r="D3291" s="89" t="s">
        <v>27095</v>
      </c>
    </row>
    <row r="3292" spans="1:4">
      <c r="A3292" s="90">
        <v>39919</v>
      </c>
      <c r="B3292" s="1" t="s">
        <v>7893</v>
      </c>
      <c r="C3292" s="91" t="s">
        <v>9574</v>
      </c>
      <c r="D3292" s="89" t="s">
        <v>27096</v>
      </c>
    </row>
    <row r="3293" spans="1:4">
      <c r="A3293" s="90">
        <v>38385</v>
      </c>
      <c r="B3293" s="1" t="s">
        <v>7894</v>
      </c>
      <c r="C3293" s="91" t="s">
        <v>9574</v>
      </c>
      <c r="D3293" s="89" t="s">
        <v>27097</v>
      </c>
    </row>
    <row r="3294" spans="1:4">
      <c r="A3294" s="90">
        <v>37587</v>
      </c>
      <c r="B3294" s="1" t="s">
        <v>7895</v>
      </c>
      <c r="C3294" s="91" t="s">
        <v>9574</v>
      </c>
      <c r="D3294" s="89" t="s">
        <v>27098</v>
      </c>
    </row>
    <row r="3295" spans="1:4">
      <c r="A3295" s="90">
        <v>11571</v>
      </c>
      <c r="B3295" s="1" t="s">
        <v>7896</v>
      </c>
      <c r="C3295" s="91" t="s">
        <v>9574</v>
      </c>
      <c r="D3295" s="89" t="s">
        <v>27099</v>
      </c>
    </row>
    <row r="3296" spans="1:4">
      <c r="A3296" s="90">
        <v>11561</v>
      </c>
      <c r="B3296" s="1" t="s">
        <v>7897</v>
      </c>
      <c r="C3296" s="91" t="s">
        <v>9574</v>
      </c>
      <c r="D3296" s="89" t="s">
        <v>27100</v>
      </c>
    </row>
    <row r="3297" spans="1:4">
      <c r="A3297" s="90">
        <v>11560</v>
      </c>
      <c r="B3297" s="1" t="s">
        <v>7898</v>
      </c>
      <c r="C3297" s="91" t="s">
        <v>9574</v>
      </c>
      <c r="D3297" s="89" t="s">
        <v>27101</v>
      </c>
    </row>
    <row r="3298" spans="1:4">
      <c r="A3298" s="90">
        <v>11499</v>
      </c>
      <c r="B3298" s="1" t="s">
        <v>7899</v>
      </c>
      <c r="C3298" s="91" t="s">
        <v>9574</v>
      </c>
      <c r="D3298" s="89" t="s">
        <v>27102</v>
      </c>
    </row>
    <row r="3299" spans="1:4">
      <c r="A3299" s="90">
        <v>34761</v>
      </c>
      <c r="B3299" s="1" t="s">
        <v>25282</v>
      </c>
      <c r="C3299" s="91" t="s">
        <v>9573</v>
      </c>
      <c r="D3299" s="89" t="s">
        <v>24909</v>
      </c>
    </row>
    <row r="3300" spans="1:4">
      <c r="A3300" s="90">
        <v>40924</v>
      </c>
      <c r="B3300" s="1" t="s">
        <v>7900</v>
      </c>
      <c r="C3300" s="91" t="s">
        <v>9582</v>
      </c>
      <c r="D3300" s="89" t="s">
        <v>27103</v>
      </c>
    </row>
    <row r="3301" spans="1:4">
      <c r="A3301" s="90">
        <v>25957</v>
      </c>
      <c r="B3301" s="1" t="s">
        <v>25283</v>
      </c>
      <c r="C3301" s="91" t="s">
        <v>9573</v>
      </c>
      <c r="D3301" s="89" t="s">
        <v>24628</v>
      </c>
    </row>
    <row r="3302" spans="1:4">
      <c r="A3302" s="90">
        <v>40983</v>
      </c>
      <c r="B3302" s="1" t="s">
        <v>7901</v>
      </c>
      <c r="C3302" s="91" t="s">
        <v>9582</v>
      </c>
      <c r="D3302" s="89" t="s">
        <v>27104</v>
      </c>
    </row>
    <row r="3303" spans="1:4">
      <c r="A3303" s="90">
        <v>2437</v>
      </c>
      <c r="B3303" s="1" t="s">
        <v>25284</v>
      </c>
      <c r="C3303" s="91" t="s">
        <v>9573</v>
      </c>
      <c r="D3303" s="89" t="s">
        <v>27105</v>
      </c>
    </row>
    <row r="3304" spans="1:4">
      <c r="A3304" s="90">
        <v>40921</v>
      </c>
      <c r="B3304" s="1" t="s">
        <v>7902</v>
      </c>
      <c r="C3304" s="91" t="s">
        <v>9582</v>
      </c>
      <c r="D3304" s="89" t="s">
        <v>27106</v>
      </c>
    </row>
    <row r="3305" spans="1:4">
      <c r="A3305" s="90">
        <v>40534</v>
      </c>
      <c r="B3305" s="1" t="s">
        <v>7903</v>
      </c>
      <c r="C3305" s="91" t="s">
        <v>9574</v>
      </c>
      <c r="D3305" s="89" t="s">
        <v>27107</v>
      </c>
    </row>
    <row r="3306" spans="1:4">
      <c r="A3306" s="90">
        <v>14252</v>
      </c>
      <c r="B3306" s="1" t="s">
        <v>7904</v>
      </c>
      <c r="C3306" s="91" t="s">
        <v>9574</v>
      </c>
      <c r="D3306" s="89" t="s">
        <v>27108</v>
      </c>
    </row>
    <row r="3307" spans="1:4">
      <c r="A3307" s="90">
        <v>730</v>
      </c>
      <c r="B3307" s="1" t="s">
        <v>7905</v>
      </c>
      <c r="C3307" s="91" t="s">
        <v>9574</v>
      </c>
      <c r="D3307" s="89" t="s">
        <v>27109</v>
      </c>
    </row>
    <row r="3308" spans="1:4">
      <c r="A3308" s="90">
        <v>723</v>
      </c>
      <c r="B3308" s="1" t="s">
        <v>7906</v>
      </c>
      <c r="C3308" s="91" t="s">
        <v>9574</v>
      </c>
      <c r="D3308" s="89" t="s">
        <v>27110</v>
      </c>
    </row>
    <row r="3309" spans="1:4">
      <c r="A3309" s="90">
        <v>36502</v>
      </c>
      <c r="B3309" s="1" t="s">
        <v>7907</v>
      </c>
      <c r="C3309" s="91" t="s">
        <v>9574</v>
      </c>
      <c r="D3309" s="89" t="s">
        <v>27111</v>
      </c>
    </row>
    <row r="3310" spans="1:4">
      <c r="A3310" s="90">
        <v>36503</v>
      </c>
      <c r="B3310" s="1" t="s">
        <v>7908</v>
      </c>
      <c r="C3310" s="91" t="s">
        <v>9574</v>
      </c>
      <c r="D3310" s="89" t="s">
        <v>27112</v>
      </c>
    </row>
    <row r="3311" spans="1:4">
      <c r="A3311" s="90">
        <v>4090</v>
      </c>
      <c r="B3311" s="1" t="s">
        <v>7909</v>
      </c>
      <c r="C3311" s="91" t="s">
        <v>9574</v>
      </c>
      <c r="D3311" s="89" t="s">
        <v>27113</v>
      </c>
    </row>
    <row r="3312" spans="1:4">
      <c r="A3312" s="90">
        <v>13227</v>
      </c>
      <c r="B3312" s="1" t="s">
        <v>21696</v>
      </c>
      <c r="C3312" s="91" t="s">
        <v>9574</v>
      </c>
      <c r="D3312" s="89" t="s">
        <v>27114</v>
      </c>
    </row>
    <row r="3313" spans="1:4">
      <c r="A3313" s="90">
        <v>10597</v>
      </c>
      <c r="B3313" s="1" t="s">
        <v>21697</v>
      </c>
      <c r="C3313" s="91" t="s">
        <v>9574</v>
      </c>
      <c r="D3313" s="89" t="s">
        <v>27115</v>
      </c>
    </row>
    <row r="3314" spans="1:4">
      <c r="A3314" s="90">
        <v>39628</v>
      </c>
      <c r="B3314" s="1" t="s">
        <v>7910</v>
      </c>
      <c r="C3314" s="91" t="s">
        <v>9574</v>
      </c>
      <c r="D3314" s="89" t="s">
        <v>27116</v>
      </c>
    </row>
    <row r="3315" spans="1:4">
      <c r="A3315" s="90">
        <v>39404</v>
      </c>
      <c r="B3315" s="1" t="s">
        <v>7911</v>
      </c>
      <c r="C3315" s="91" t="s">
        <v>9574</v>
      </c>
      <c r="D3315" s="89" t="s">
        <v>27117</v>
      </c>
    </row>
    <row r="3316" spans="1:4">
      <c r="A3316" s="90">
        <v>39402</v>
      </c>
      <c r="B3316" s="1" t="s">
        <v>7912</v>
      </c>
      <c r="C3316" s="91" t="s">
        <v>9574</v>
      </c>
      <c r="D3316" s="89" t="s">
        <v>27118</v>
      </c>
    </row>
    <row r="3317" spans="1:4">
      <c r="A3317" s="90">
        <v>39403</v>
      </c>
      <c r="B3317" s="1" t="s">
        <v>7913</v>
      </c>
      <c r="C3317" s="91" t="s">
        <v>9574</v>
      </c>
      <c r="D3317" s="89" t="s">
        <v>27119</v>
      </c>
    </row>
    <row r="3318" spans="1:4">
      <c r="A3318" s="90">
        <v>4093</v>
      </c>
      <c r="B3318" s="1" t="s">
        <v>7914</v>
      </c>
      <c r="C3318" s="91" t="s">
        <v>9573</v>
      </c>
      <c r="D3318" s="89" t="s">
        <v>24990</v>
      </c>
    </row>
    <row r="3319" spans="1:4">
      <c r="A3319" s="90">
        <v>10512</v>
      </c>
      <c r="B3319" s="1" t="s">
        <v>25285</v>
      </c>
      <c r="C3319" s="91" t="s">
        <v>9582</v>
      </c>
      <c r="D3319" s="89" t="s">
        <v>27120</v>
      </c>
    </row>
    <row r="3320" spans="1:4">
      <c r="A3320" s="90">
        <v>20020</v>
      </c>
      <c r="B3320" s="1" t="s">
        <v>25286</v>
      </c>
      <c r="C3320" s="91" t="s">
        <v>9573</v>
      </c>
      <c r="D3320" s="89" t="s">
        <v>27121</v>
      </c>
    </row>
    <row r="3321" spans="1:4">
      <c r="A3321" s="90">
        <v>41038</v>
      </c>
      <c r="B3321" s="1" t="s">
        <v>7915</v>
      </c>
      <c r="C3321" s="91" t="s">
        <v>9582</v>
      </c>
      <c r="D3321" s="89" t="s">
        <v>27122</v>
      </c>
    </row>
    <row r="3322" spans="1:4">
      <c r="A3322" s="90">
        <v>4094</v>
      </c>
      <c r="B3322" s="1" t="s">
        <v>25287</v>
      </c>
      <c r="C3322" s="91" t="s">
        <v>9573</v>
      </c>
      <c r="D3322" s="89" t="s">
        <v>27123</v>
      </c>
    </row>
    <row r="3323" spans="1:4">
      <c r="A3323" s="90">
        <v>40988</v>
      </c>
      <c r="B3323" s="1" t="s">
        <v>7916</v>
      </c>
      <c r="C3323" s="91" t="s">
        <v>9582</v>
      </c>
      <c r="D3323" s="89" t="s">
        <v>27124</v>
      </c>
    </row>
    <row r="3324" spans="1:4">
      <c r="A3324" s="90">
        <v>4095</v>
      </c>
      <c r="B3324" s="1" t="s">
        <v>25288</v>
      </c>
      <c r="C3324" s="91" t="s">
        <v>9573</v>
      </c>
      <c r="D3324" s="89" t="s">
        <v>24630</v>
      </c>
    </row>
    <row r="3325" spans="1:4">
      <c r="A3325" s="90">
        <v>40990</v>
      </c>
      <c r="B3325" s="1" t="s">
        <v>7917</v>
      </c>
      <c r="C3325" s="91" t="s">
        <v>9582</v>
      </c>
      <c r="D3325" s="89" t="s">
        <v>27125</v>
      </c>
    </row>
    <row r="3326" spans="1:4">
      <c r="A3326" s="90">
        <v>4097</v>
      </c>
      <c r="B3326" s="1" t="s">
        <v>25289</v>
      </c>
      <c r="C3326" s="91" t="s">
        <v>9573</v>
      </c>
      <c r="D3326" s="89" t="s">
        <v>26010</v>
      </c>
    </row>
    <row r="3327" spans="1:4">
      <c r="A3327" s="90">
        <v>40994</v>
      </c>
      <c r="B3327" s="1" t="s">
        <v>7918</v>
      </c>
      <c r="C3327" s="91" t="s">
        <v>9582</v>
      </c>
      <c r="D3327" s="89" t="s">
        <v>27126</v>
      </c>
    </row>
    <row r="3328" spans="1:4">
      <c r="A3328" s="90">
        <v>4096</v>
      </c>
      <c r="B3328" s="1" t="s">
        <v>25290</v>
      </c>
      <c r="C3328" s="91" t="s">
        <v>9573</v>
      </c>
      <c r="D3328" s="89" t="s">
        <v>24253</v>
      </c>
    </row>
    <row r="3329" spans="1:4">
      <c r="A3329" s="90">
        <v>40992</v>
      </c>
      <c r="B3329" s="1" t="s">
        <v>7921</v>
      </c>
      <c r="C3329" s="91" t="s">
        <v>9582</v>
      </c>
      <c r="D3329" s="89" t="s">
        <v>27127</v>
      </c>
    </row>
    <row r="3330" spans="1:4">
      <c r="A3330" s="90">
        <v>13955</v>
      </c>
      <c r="B3330" s="1" t="s">
        <v>7922</v>
      </c>
      <c r="C3330" s="91" t="s">
        <v>9574</v>
      </c>
      <c r="D3330" s="89" t="s">
        <v>27128</v>
      </c>
    </row>
    <row r="3331" spans="1:4">
      <c r="A3331" s="90">
        <v>4114</v>
      </c>
      <c r="B3331" s="1" t="s">
        <v>7923</v>
      </c>
      <c r="C3331" s="91" t="s">
        <v>9574</v>
      </c>
      <c r="D3331" s="89" t="s">
        <v>24554</v>
      </c>
    </row>
    <row r="3332" spans="1:4">
      <c r="A3332" s="90">
        <v>36797</v>
      </c>
      <c r="B3332" s="1" t="s">
        <v>7924</v>
      </c>
      <c r="C3332" s="91" t="s">
        <v>9574</v>
      </c>
      <c r="D3332" s="89" t="s">
        <v>25055</v>
      </c>
    </row>
    <row r="3333" spans="1:4">
      <c r="A3333" s="90">
        <v>4107</v>
      </c>
      <c r="B3333" s="1" t="s">
        <v>7925</v>
      </c>
      <c r="C3333" s="91" t="s">
        <v>9574</v>
      </c>
      <c r="D3333" s="89" t="s">
        <v>24077</v>
      </c>
    </row>
    <row r="3334" spans="1:4">
      <c r="A3334" s="90">
        <v>36799</v>
      </c>
      <c r="B3334" s="1" t="s">
        <v>7926</v>
      </c>
      <c r="C3334" s="91" t="s">
        <v>9574</v>
      </c>
      <c r="D3334" s="89" t="s">
        <v>27129</v>
      </c>
    </row>
    <row r="3335" spans="1:4">
      <c r="A3335" s="90">
        <v>4108</v>
      </c>
      <c r="B3335" s="1" t="s">
        <v>7927</v>
      </c>
      <c r="C3335" s="91" t="s">
        <v>9574</v>
      </c>
      <c r="D3335" s="89" t="s">
        <v>27130</v>
      </c>
    </row>
    <row r="3336" spans="1:4">
      <c r="A3336" s="90">
        <v>4102</v>
      </c>
      <c r="B3336" s="1" t="s">
        <v>7928</v>
      </c>
      <c r="C3336" s="91" t="s">
        <v>9574</v>
      </c>
      <c r="D3336" s="89" t="s">
        <v>25471</v>
      </c>
    </row>
    <row r="3337" spans="1:4">
      <c r="A3337" s="90">
        <v>10826</v>
      </c>
      <c r="B3337" s="1" t="s">
        <v>7929</v>
      </c>
      <c r="C3337" s="91" t="s">
        <v>9574</v>
      </c>
      <c r="D3337" s="89" t="s">
        <v>27131</v>
      </c>
    </row>
    <row r="3338" spans="1:4">
      <c r="A3338" s="90">
        <v>365</v>
      </c>
      <c r="B3338" s="1" t="s">
        <v>7930</v>
      </c>
      <c r="C3338" s="91" t="s">
        <v>9574</v>
      </c>
      <c r="D3338" s="89" t="s">
        <v>24297</v>
      </c>
    </row>
    <row r="3339" spans="1:4">
      <c r="A3339" s="90">
        <v>38639</v>
      </c>
      <c r="B3339" s="1" t="s">
        <v>7931</v>
      </c>
      <c r="C3339" s="91" t="s">
        <v>9574</v>
      </c>
      <c r="D3339" s="89" t="s">
        <v>27132</v>
      </c>
    </row>
    <row r="3340" spans="1:4">
      <c r="A3340" s="90">
        <v>38640</v>
      </c>
      <c r="B3340" s="1" t="s">
        <v>7932</v>
      </c>
      <c r="C3340" s="91" t="s">
        <v>9574</v>
      </c>
      <c r="D3340" s="89" t="s">
        <v>25713</v>
      </c>
    </row>
    <row r="3341" spans="1:4">
      <c r="A3341" s="90">
        <v>358</v>
      </c>
      <c r="B3341" s="1" t="s">
        <v>7933</v>
      </c>
      <c r="C3341" s="91" t="s">
        <v>9574</v>
      </c>
      <c r="D3341" s="89" t="s">
        <v>27133</v>
      </c>
    </row>
    <row r="3342" spans="1:4">
      <c r="A3342" s="90">
        <v>359</v>
      </c>
      <c r="B3342" s="1" t="s">
        <v>7934</v>
      </c>
      <c r="C3342" s="91" t="s">
        <v>9574</v>
      </c>
      <c r="D3342" s="89" t="s">
        <v>27134</v>
      </c>
    </row>
    <row r="3343" spans="1:4">
      <c r="A3343" s="90">
        <v>38641</v>
      </c>
      <c r="B3343" s="1" t="s">
        <v>7935</v>
      </c>
      <c r="C3343" s="91" t="s">
        <v>9574</v>
      </c>
      <c r="D3343" s="89" t="s">
        <v>25007</v>
      </c>
    </row>
    <row r="3344" spans="1:4">
      <c r="A3344" s="90">
        <v>360</v>
      </c>
      <c r="B3344" s="1" t="s">
        <v>7936</v>
      </c>
      <c r="C3344" s="91" t="s">
        <v>9574</v>
      </c>
      <c r="D3344" s="89" t="s">
        <v>24564</v>
      </c>
    </row>
    <row r="3345" spans="1:4">
      <c r="A3345" s="90">
        <v>4127</v>
      </c>
      <c r="B3345" s="1" t="s">
        <v>7937</v>
      </c>
      <c r="C3345" s="91" t="s">
        <v>9574</v>
      </c>
      <c r="D3345" s="89" t="s">
        <v>24932</v>
      </c>
    </row>
    <row r="3346" spans="1:4">
      <c r="A3346" s="90">
        <v>4154</v>
      </c>
      <c r="B3346" s="1" t="s">
        <v>7938</v>
      </c>
      <c r="C3346" s="91" t="s">
        <v>9574</v>
      </c>
      <c r="D3346" s="89" t="s">
        <v>27135</v>
      </c>
    </row>
    <row r="3347" spans="1:4">
      <c r="A3347" s="90">
        <v>4168</v>
      </c>
      <c r="B3347" s="1" t="s">
        <v>7939</v>
      </c>
      <c r="C3347" s="91" t="s">
        <v>9574</v>
      </c>
      <c r="D3347" s="89" t="s">
        <v>27136</v>
      </c>
    </row>
    <row r="3348" spans="1:4">
      <c r="A3348" s="90">
        <v>4161</v>
      </c>
      <c r="B3348" s="1" t="s">
        <v>7940</v>
      </c>
      <c r="C3348" s="91" t="s">
        <v>9574</v>
      </c>
      <c r="D3348" s="89" t="s">
        <v>27137</v>
      </c>
    </row>
    <row r="3349" spans="1:4">
      <c r="A3349" s="90">
        <v>42430</v>
      </c>
      <c r="B3349" s="1" t="s">
        <v>25291</v>
      </c>
      <c r="C3349" s="91" t="s">
        <v>9574</v>
      </c>
      <c r="D3349" s="89" t="s">
        <v>27138</v>
      </c>
    </row>
    <row r="3350" spans="1:4">
      <c r="A3350" s="90">
        <v>4214</v>
      </c>
      <c r="B3350" s="1" t="s">
        <v>7941</v>
      </c>
      <c r="C3350" s="91" t="s">
        <v>9574</v>
      </c>
      <c r="D3350" s="89" t="s">
        <v>24352</v>
      </c>
    </row>
    <row r="3351" spans="1:4">
      <c r="A3351" s="90">
        <v>4215</v>
      </c>
      <c r="B3351" s="1" t="s">
        <v>7942</v>
      </c>
      <c r="C3351" s="91" t="s">
        <v>9574</v>
      </c>
      <c r="D3351" s="89" t="s">
        <v>24098</v>
      </c>
    </row>
    <row r="3352" spans="1:4">
      <c r="A3352" s="90">
        <v>4210</v>
      </c>
      <c r="B3352" s="1" t="s">
        <v>7943</v>
      </c>
      <c r="C3352" s="91" t="s">
        <v>9574</v>
      </c>
      <c r="D3352" s="89" t="s">
        <v>24146</v>
      </c>
    </row>
    <row r="3353" spans="1:4">
      <c r="A3353" s="90">
        <v>4212</v>
      </c>
      <c r="B3353" s="1" t="s">
        <v>7944</v>
      </c>
      <c r="C3353" s="91" t="s">
        <v>9574</v>
      </c>
      <c r="D3353" s="89" t="s">
        <v>25535</v>
      </c>
    </row>
    <row r="3354" spans="1:4">
      <c r="A3354" s="90">
        <v>4213</v>
      </c>
      <c r="B3354" s="1" t="s">
        <v>7945</v>
      </c>
      <c r="C3354" s="91" t="s">
        <v>9574</v>
      </c>
      <c r="D3354" s="89" t="s">
        <v>24454</v>
      </c>
    </row>
    <row r="3355" spans="1:4">
      <c r="A3355" s="90">
        <v>4211</v>
      </c>
      <c r="B3355" s="1" t="s">
        <v>7946</v>
      </c>
      <c r="C3355" s="91" t="s">
        <v>9574</v>
      </c>
      <c r="D3355" s="89" t="s">
        <v>24110</v>
      </c>
    </row>
    <row r="3356" spans="1:4">
      <c r="A3356" s="90">
        <v>4209</v>
      </c>
      <c r="B3356" s="1" t="s">
        <v>7947</v>
      </c>
      <c r="C3356" s="91" t="s">
        <v>9574</v>
      </c>
      <c r="D3356" s="89" t="s">
        <v>24957</v>
      </c>
    </row>
    <row r="3357" spans="1:4">
      <c r="A3357" s="90">
        <v>4180</v>
      </c>
      <c r="B3357" s="1" t="s">
        <v>7948</v>
      </c>
      <c r="C3357" s="91" t="s">
        <v>9574</v>
      </c>
      <c r="D3357" s="89" t="s">
        <v>24674</v>
      </c>
    </row>
    <row r="3358" spans="1:4">
      <c r="A3358" s="90">
        <v>4177</v>
      </c>
      <c r="B3358" s="1" t="s">
        <v>7949</v>
      </c>
      <c r="C3358" s="91" t="s">
        <v>9574</v>
      </c>
      <c r="D3358" s="89" t="s">
        <v>27139</v>
      </c>
    </row>
    <row r="3359" spans="1:4">
      <c r="A3359" s="90">
        <v>4179</v>
      </c>
      <c r="B3359" s="1" t="s">
        <v>7950</v>
      </c>
      <c r="C3359" s="91" t="s">
        <v>9574</v>
      </c>
      <c r="D3359" s="89" t="s">
        <v>24629</v>
      </c>
    </row>
    <row r="3360" spans="1:4">
      <c r="A3360" s="90">
        <v>4208</v>
      </c>
      <c r="B3360" s="1" t="s">
        <v>7951</v>
      </c>
      <c r="C3360" s="91" t="s">
        <v>9574</v>
      </c>
      <c r="D3360" s="89" t="s">
        <v>27140</v>
      </c>
    </row>
    <row r="3361" spans="1:4">
      <c r="A3361" s="90">
        <v>4181</v>
      </c>
      <c r="B3361" s="1" t="s">
        <v>7952</v>
      </c>
      <c r="C3361" s="91" t="s">
        <v>9574</v>
      </c>
      <c r="D3361" s="89" t="s">
        <v>27141</v>
      </c>
    </row>
    <row r="3362" spans="1:4">
      <c r="A3362" s="90">
        <v>4178</v>
      </c>
      <c r="B3362" s="1" t="s">
        <v>7953</v>
      </c>
      <c r="C3362" s="91" t="s">
        <v>9574</v>
      </c>
      <c r="D3362" s="89" t="s">
        <v>24382</v>
      </c>
    </row>
    <row r="3363" spans="1:4">
      <c r="A3363" s="90">
        <v>4182</v>
      </c>
      <c r="B3363" s="1" t="s">
        <v>7954</v>
      </c>
      <c r="C3363" s="91" t="s">
        <v>9574</v>
      </c>
      <c r="D3363" s="89" t="s">
        <v>27142</v>
      </c>
    </row>
    <row r="3364" spans="1:4">
      <c r="A3364" s="90">
        <v>4183</v>
      </c>
      <c r="B3364" s="1" t="s">
        <v>7955</v>
      </c>
      <c r="C3364" s="91" t="s">
        <v>9574</v>
      </c>
      <c r="D3364" s="89" t="s">
        <v>27143</v>
      </c>
    </row>
    <row r="3365" spans="1:4">
      <c r="A3365" s="90">
        <v>4184</v>
      </c>
      <c r="B3365" s="1" t="s">
        <v>7956</v>
      </c>
      <c r="C3365" s="91" t="s">
        <v>9574</v>
      </c>
      <c r="D3365" s="89" t="s">
        <v>27144</v>
      </c>
    </row>
    <row r="3366" spans="1:4">
      <c r="A3366" s="90">
        <v>4185</v>
      </c>
      <c r="B3366" s="1" t="s">
        <v>7957</v>
      </c>
      <c r="C3366" s="91" t="s">
        <v>9574</v>
      </c>
      <c r="D3366" s="89" t="s">
        <v>27145</v>
      </c>
    </row>
    <row r="3367" spans="1:4">
      <c r="A3367" s="90">
        <v>4205</v>
      </c>
      <c r="B3367" s="1" t="s">
        <v>7958</v>
      </c>
      <c r="C3367" s="91" t="s">
        <v>9574</v>
      </c>
      <c r="D3367" s="89" t="s">
        <v>27146</v>
      </c>
    </row>
    <row r="3368" spans="1:4">
      <c r="A3368" s="90">
        <v>4192</v>
      </c>
      <c r="B3368" s="1" t="s">
        <v>7959</v>
      </c>
      <c r="C3368" s="91" t="s">
        <v>9574</v>
      </c>
      <c r="D3368" s="89" t="s">
        <v>27146</v>
      </c>
    </row>
    <row r="3369" spans="1:4">
      <c r="A3369" s="90">
        <v>4191</v>
      </c>
      <c r="B3369" s="1" t="s">
        <v>7960</v>
      </c>
      <c r="C3369" s="91" t="s">
        <v>9574</v>
      </c>
      <c r="D3369" s="89" t="s">
        <v>27146</v>
      </c>
    </row>
    <row r="3370" spans="1:4">
      <c r="A3370" s="90">
        <v>4207</v>
      </c>
      <c r="B3370" s="1" t="s">
        <v>7961</v>
      </c>
      <c r="C3370" s="91" t="s">
        <v>9574</v>
      </c>
      <c r="D3370" s="89" t="s">
        <v>27147</v>
      </c>
    </row>
    <row r="3371" spans="1:4">
      <c r="A3371" s="90">
        <v>4206</v>
      </c>
      <c r="B3371" s="1" t="s">
        <v>7962</v>
      </c>
      <c r="C3371" s="91" t="s">
        <v>9574</v>
      </c>
      <c r="D3371" s="89" t="s">
        <v>24312</v>
      </c>
    </row>
    <row r="3372" spans="1:4">
      <c r="A3372" s="90">
        <v>4190</v>
      </c>
      <c r="B3372" s="1" t="s">
        <v>7963</v>
      </c>
      <c r="C3372" s="91" t="s">
        <v>9574</v>
      </c>
      <c r="D3372" s="89" t="s">
        <v>24312</v>
      </c>
    </row>
    <row r="3373" spans="1:4">
      <c r="A3373" s="90">
        <v>4186</v>
      </c>
      <c r="B3373" s="1" t="s">
        <v>7964</v>
      </c>
      <c r="C3373" s="91" t="s">
        <v>9574</v>
      </c>
      <c r="D3373" s="89" t="s">
        <v>24090</v>
      </c>
    </row>
    <row r="3374" spans="1:4">
      <c r="A3374" s="90">
        <v>4188</v>
      </c>
      <c r="B3374" s="1" t="s">
        <v>7965</v>
      </c>
      <c r="C3374" s="91" t="s">
        <v>9574</v>
      </c>
      <c r="D3374" s="89" t="s">
        <v>24375</v>
      </c>
    </row>
    <row r="3375" spans="1:4">
      <c r="A3375" s="90">
        <v>4189</v>
      </c>
      <c r="B3375" s="1" t="s">
        <v>7966</v>
      </c>
      <c r="C3375" s="91" t="s">
        <v>9574</v>
      </c>
      <c r="D3375" s="89" t="s">
        <v>24375</v>
      </c>
    </row>
    <row r="3376" spans="1:4">
      <c r="A3376" s="90">
        <v>4197</v>
      </c>
      <c r="B3376" s="1" t="s">
        <v>7967</v>
      </c>
      <c r="C3376" s="91" t="s">
        <v>9574</v>
      </c>
      <c r="D3376" s="89" t="s">
        <v>27148</v>
      </c>
    </row>
    <row r="3377" spans="1:4">
      <c r="A3377" s="90">
        <v>4194</v>
      </c>
      <c r="B3377" s="1" t="s">
        <v>7968</v>
      </c>
      <c r="C3377" s="91" t="s">
        <v>9574</v>
      </c>
      <c r="D3377" s="89" t="s">
        <v>27149</v>
      </c>
    </row>
    <row r="3378" spans="1:4">
      <c r="A3378" s="90">
        <v>4193</v>
      </c>
      <c r="B3378" s="1" t="s">
        <v>7969</v>
      </c>
      <c r="C3378" s="91" t="s">
        <v>9574</v>
      </c>
      <c r="D3378" s="89" t="s">
        <v>27149</v>
      </c>
    </row>
    <row r="3379" spans="1:4">
      <c r="A3379" s="90">
        <v>4204</v>
      </c>
      <c r="B3379" s="1" t="s">
        <v>7970</v>
      </c>
      <c r="C3379" s="91" t="s">
        <v>9574</v>
      </c>
      <c r="D3379" s="89" t="s">
        <v>27149</v>
      </c>
    </row>
    <row r="3380" spans="1:4">
      <c r="A3380" s="90">
        <v>4187</v>
      </c>
      <c r="B3380" s="1" t="s">
        <v>7971</v>
      </c>
      <c r="C3380" s="91" t="s">
        <v>9574</v>
      </c>
      <c r="D3380" s="89" t="s">
        <v>27150</v>
      </c>
    </row>
    <row r="3381" spans="1:4">
      <c r="A3381" s="90">
        <v>4202</v>
      </c>
      <c r="B3381" s="1" t="s">
        <v>7972</v>
      </c>
      <c r="C3381" s="91" t="s">
        <v>9574</v>
      </c>
      <c r="D3381" s="89" t="s">
        <v>27151</v>
      </c>
    </row>
    <row r="3382" spans="1:4">
      <c r="A3382" s="90">
        <v>4203</v>
      </c>
      <c r="B3382" s="1" t="s">
        <v>7973</v>
      </c>
      <c r="C3382" s="91" t="s">
        <v>9574</v>
      </c>
      <c r="D3382" s="89" t="s">
        <v>27152</v>
      </c>
    </row>
    <row r="3383" spans="1:4">
      <c r="A3383" s="90">
        <v>40368</v>
      </c>
      <c r="B3383" s="1" t="s">
        <v>25292</v>
      </c>
      <c r="C3383" s="91" t="s">
        <v>9574</v>
      </c>
      <c r="D3383" s="89" t="s">
        <v>23865</v>
      </c>
    </row>
    <row r="3384" spans="1:4">
      <c r="A3384" s="90">
        <v>40365</v>
      </c>
      <c r="B3384" s="1" t="s">
        <v>25293</v>
      </c>
      <c r="C3384" s="91" t="s">
        <v>9574</v>
      </c>
      <c r="D3384" s="89" t="s">
        <v>24890</v>
      </c>
    </row>
    <row r="3385" spans="1:4">
      <c r="A3385" s="90">
        <v>40356</v>
      </c>
      <c r="B3385" s="1" t="s">
        <v>25294</v>
      </c>
      <c r="C3385" s="91" t="s">
        <v>9574</v>
      </c>
      <c r="D3385" s="89" t="s">
        <v>24392</v>
      </c>
    </row>
    <row r="3386" spans="1:4">
      <c r="A3386" s="90">
        <v>40362</v>
      </c>
      <c r="B3386" s="1" t="s">
        <v>25295</v>
      </c>
      <c r="C3386" s="91" t="s">
        <v>9574</v>
      </c>
      <c r="D3386" s="89" t="s">
        <v>24694</v>
      </c>
    </row>
    <row r="3387" spans="1:4">
      <c r="A3387" s="90">
        <v>40374</v>
      </c>
      <c r="B3387" s="1" t="s">
        <v>25296</v>
      </c>
      <c r="C3387" s="91" t="s">
        <v>9574</v>
      </c>
      <c r="D3387" s="89" t="s">
        <v>25004</v>
      </c>
    </row>
    <row r="3388" spans="1:4">
      <c r="A3388" s="90">
        <v>40371</v>
      </c>
      <c r="B3388" s="1" t="s">
        <v>25297</v>
      </c>
      <c r="C3388" s="91" t="s">
        <v>9574</v>
      </c>
      <c r="D3388" s="89" t="s">
        <v>25851</v>
      </c>
    </row>
    <row r="3389" spans="1:4">
      <c r="A3389" s="90">
        <v>40359</v>
      </c>
      <c r="B3389" s="1" t="s">
        <v>25298</v>
      </c>
      <c r="C3389" s="91" t="s">
        <v>9574</v>
      </c>
      <c r="D3389" s="89" t="s">
        <v>24438</v>
      </c>
    </row>
    <row r="3390" spans="1:4">
      <c r="A3390" s="90">
        <v>7595</v>
      </c>
      <c r="B3390" s="1" t="s">
        <v>7974</v>
      </c>
      <c r="C3390" s="91" t="s">
        <v>9573</v>
      </c>
      <c r="D3390" s="89" t="s">
        <v>27153</v>
      </c>
    </row>
    <row r="3391" spans="1:4">
      <c r="A3391" s="90">
        <v>41094</v>
      </c>
      <c r="B3391" s="1" t="s">
        <v>7975</v>
      </c>
      <c r="C3391" s="91" t="s">
        <v>9582</v>
      </c>
      <c r="D3391" s="89" t="s">
        <v>27154</v>
      </c>
    </row>
    <row r="3392" spans="1:4">
      <c r="A3392" s="90">
        <v>38175</v>
      </c>
      <c r="B3392" s="1" t="s">
        <v>7976</v>
      </c>
      <c r="C3392" s="91" t="s">
        <v>9574</v>
      </c>
      <c r="D3392" s="89" t="s">
        <v>24173</v>
      </c>
    </row>
    <row r="3393" spans="1:4">
      <c r="A3393" s="90">
        <v>38176</v>
      </c>
      <c r="B3393" s="1" t="s">
        <v>7977</v>
      </c>
      <c r="C3393" s="91" t="s">
        <v>9574</v>
      </c>
      <c r="D3393" s="89" t="s">
        <v>27155</v>
      </c>
    </row>
    <row r="3394" spans="1:4">
      <c r="A3394" s="90">
        <v>36152</v>
      </c>
      <c r="B3394" s="1" t="s">
        <v>7978</v>
      </c>
      <c r="C3394" s="91" t="s">
        <v>9574</v>
      </c>
      <c r="D3394" s="89" t="s">
        <v>27156</v>
      </c>
    </row>
    <row r="3395" spans="1:4">
      <c r="A3395" s="90">
        <v>11138</v>
      </c>
      <c r="B3395" s="1" t="s">
        <v>7979</v>
      </c>
      <c r="C3395" s="91" t="s">
        <v>9579</v>
      </c>
      <c r="D3395" s="89" t="s">
        <v>24211</v>
      </c>
    </row>
    <row r="3396" spans="1:4">
      <c r="A3396" s="90">
        <v>5333</v>
      </c>
      <c r="B3396" s="1" t="s">
        <v>7980</v>
      </c>
      <c r="C3396" s="91" t="s">
        <v>9579</v>
      </c>
      <c r="D3396" s="89" t="s">
        <v>24034</v>
      </c>
    </row>
    <row r="3397" spans="1:4">
      <c r="A3397" s="90">
        <v>4221</v>
      </c>
      <c r="B3397" s="1" t="s">
        <v>7981</v>
      </c>
      <c r="C3397" s="91" t="s">
        <v>9579</v>
      </c>
      <c r="D3397" s="89" t="s">
        <v>24656</v>
      </c>
    </row>
    <row r="3398" spans="1:4">
      <c r="A3398" s="90">
        <v>4227</v>
      </c>
      <c r="B3398" s="1" t="s">
        <v>7982</v>
      </c>
      <c r="C3398" s="91" t="s">
        <v>9579</v>
      </c>
      <c r="D3398" s="89" t="s">
        <v>24337</v>
      </c>
    </row>
    <row r="3399" spans="1:4">
      <c r="A3399" s="90">
        <v>38170</v>
      </c>
      <c r="B3399" s="1" t="s">
        <v>7983</v>
      </c>
      <c r="C3399" s="91" t="s">
        <v>9574</v>
      </c>
      <c r="D3399" s="89" t="s">
        <v>25895</v>
      </c>
    </row>
    <row r="3400" spans="1:4">
      <c r="A3400" s="90">
        <v>4252</v>
      </c>
      <c r="B3400" s="1" t="s">
        <v>25299</v>
      </c>
      <c r="C3400" s="91" t="s">
        <v>9573</v>
      </c>
      <c r="D3400" s="89" t="s">
        <v>24282</v>
      </c>
    </row>
    <row r="3401" spans="1:4">
      <c r="A3401" s="90">
        <v>40980</v>
      </c>
      <c r="B3401" s="1" t="s">
        <v>7984</v>
      </c>
      <c r="C3401" s="91" t="s">
        <v>9582</v>
      </c>
      <c r="D3401" s="89" t="s">
        <v>27157</v>
      </c>
    </row>
    <row r="3402" spans="1:4">
      <c r="A3402" s="90">
        <v>4243</v>
      </c>
      <c r="B3402" s="1" t="s">
        <v>7985</v>
      </c>
      <c r="C3402" s="91" t="s">
        <v>9573</v>
      </c>
      <c r="D3402" s="89" t="s">
        <v>23925</v>
      </c>
    </row>
    <row r="3403" spans="1:4">
      <c r="A3403" s="90">
        <v>41031</v>
      </c>
      <c r="B3403" s="1" t="s">
        <v>7986</v>
      </c>
      <c r="C3403" s="91" t="s">
        <v>9582</v>
      </c>
      <c r="D3403" s="89" t="s">
        <v>27158</v>
      </c>
    </row>
    <row r="3404" spans="1:4">
      <c r="A3404" s="90">
        <v>40986</v>
      </c>
      <c r="B3404" s="1" t="s">
        <v>25300</v>
      </c>
      <c r="C3404" s="91" t="s">
        <v>9582</v>
      </c>
      <c r="D3404" s="89" t="s">
        <v>27159</v>
      </c>
    </row>
    <row r="3405" spans="1:4">
      <c r="A3405" s="90">
        <v>37666</v>
      </c>
      <c r="B3405" s="1" t="s">
        <v>25301</v>
      </c>
      <c r="C3405" s="91" t="s">
        <v>9573</v>
      </c>
      <c r="D3405" s="89" t="s">
        <v>24575</v>
      </c>
    </row>
    <row r="3406" spans="1:4">
      <c r="A3406" s="90">
        <v>4250</v>
      </c>
      <c r="B3406" s="1" t="s">
        <v>7987</v>
      </c>
      <c r="C3406" s="91" t="s">
        <v>9573</v>
      </c>
      <c r="D3406" s="89" t="s">
        <v>27160</v>
      </c>
    </row>
    <row r="3407" spans="1:4">
      <c r="A3407" s="90">
        <v>40978</v>
      </c>
      <c r="B3407" s="1" t="s">
        <v>7988</v>
      </c>
      <c r="C3407" s="91" t="s">
        <v>9582</v>
      </c>
      <c r="D3407" s="89" t="s">
        <v>27161</v>
      </c>
    </row>
    <row r="3408" spans="1:4">
      <c r="A3408" s="90">
        <v>25960</v>
      </c>
      <c r="B3408" s="1" t="s">
        <v>7989</v>
      </c>
      <c r="C3408" s="91" t="s">
        <v>9573</v>
      </c>
      <c r="D3408" s="89" t="s">
        <v>27162</v>
      </c>
    </row>
    <row r="3409" spans="1:4">
      <c r="A3409" s="90">
        <v>41043</v>
      </c>
      <c r="B3409" s="1" t="s">
        <v>7990</v>
      </c>
      <c r="C3409" s="91" t="s">
        <v>9582</v>
      </c>
      <c r="D3409" s="89" t="s">
        <v>27163</v>
      </c>
    </row>
    <row r="3410" spans="1:4">
      <c r="A3410" s="90">
        <v>4234</v>
      </c>
      <c r="B3410" s="1" t="s">
        <v>7991</v>
      </c>
      <c r="C3410" s="91" t="s">
        <v>9573</v>
      </c>
      <c r="D3410" s="89" t="s">
        <v>25030</v>
      </c>
    </row>
    <row r="3411" spans="1:4">
      <c r="A3411" s="90">
        <v>40987</v>
      </c>
      <c r="B3411" s="1" t="s">
        <v>7992</v>
      </c>
      <c r="C3411" s="91" t="s">
        <v>9582</v>
      </c>
      <c r="D3411" s="89" t="s">
        <v>27120</v>
      </c>
    </row>
    <row r="3412" spans="1:4">
      <c r="A3412" s="90">
        <v>4253</v>
      </c>
      <c r="B3412" s="1" t="s">
        <v>7993</v>
      </c>
      <c r="C3412" s="91" t="s">
        <v>9573</v>
      </c>
      <c r="D3412" s="89" t="s">
        <v>24628</v>
      </c>
    </row>
    <row r="3413" spans="1:4">
      <c r="A3413" s="90">
        <v>40981</v>
      </c>
      <c r="B3413" s="1" t="s">
        <v>7994</v>
      </c>
      <c r="C3413" s="91" t="s">
        <v>9582</v>
      </c>
      <c r="D3413" s="89" t="s">
        <v>27104</v>
      </c>
    </row>
    <row r="3414" spans="1:4">
      <c r="A3414" s="90">
        <v>4254</v>
      </c>
      <c r="B3414" s="1" t="s">
        <v>7995</v>
      </c>
      <c r="C3414" s="91" t="s">
        <v>9573</v>
      </c>
      <c r="D3414" s="89" t="s">
        <v>24790</v>
      </c>
    </row>
    <row r="3415" spans="1:4">
      <c r="A3415" s="90">
        <v>41036</v>
      </c>
      <c r="B3415" s="1" t="s">
        <v>7996</v>
      </c>
      <c r="C3415" s="91" t="s">
        <v>9582</v>
      </c>
      <c r="D3415" s="89" t="s">
        <v>27164</v>
      </c>
    </row>
    <row r="3416" spans="1:4">
      <c r="A3416" s="90">
        <v>4251</v>
      </c>
      <c r="B3416" s="1" t="s">
        <v>7997</v>
      </c>
      <c r="C3416" s="91" t="s">
        <v>9573</v>
      </c>
      <c r="D3416" s="89" t="s">
        <v>27165</v>
      </c>
    </row>
    <row r="3417" spans="1:4">
      <c r="A3417" s="90">
        <v>40979</v>
      </c>
      <c r="B3417" s="1" t="s">
        <v>7998</v>
      </c>
      <c r="C3417" s="91" t="s">
        <v>9582</v>
      </c>
      <c r="D3417" s="89" t="s">
        <v>27166</v>
      </c>
    </row>
    <row r="3418" spans="1:4">
      <c r="A3418" s="90">
        <v>4230</v>
      </c>
      <c r="B3418" s="1" t="s">
        <v>25302</v>
      </c>
      <c r="C3418" s="91" t="s">
        <v>9573</v>
      </c>
      <c r="D3418" s="89" t="s">
        <v>27167</v>
      </c>
    </row>
    <row r="3419" spans="1:4">
      <c r="A3419" s="90">
        <v>40998</v>
      </c>
      <c r="B3419" s="1" t="s">
        <v>7999</v>
      </c>
      <c r="C3419" s="91" t="s">
        <v>9582</v>
      </c>
      <c r="D3419" s="89" t="s">
        <v>27168</v>
      </c>
    </row>
    <row r="3420" spans="1:4">
      <c r="A3420" s="90">
        <v>4257</v>
      </c>
      <c r="B3420" s="1" t="s">
        <v>8000</v>
      </c>
      <c r="C3420" s="91" t="s">
        <v>9573</v>
      </c>
      <c r="D3420" s="89" t="s">
        <v>26941</v>
      </c>
    </row>
    <row r="3421" spans="1:4">
      <c r="A3421" s="90">
        <v>40982</v>
      </c>
      <c r="B3421" s="1" t="s">
        <v>8001</v>
      </c>
      <c r="C3421" s="91" t="s">
        <v>9582</v>
      </c>
      <c r="D3421" s="89" t="s">
        <v>27169</v>
      </c>
    </row>
    <row r="3422" spans="1:4">
      <c r="A3422" s="90">
        <v>4240</v>
      </c>
      <c r="B3422" s="1" t="s">
        <v>20511</v>
      </c>
      <c r="C3422" s="91" t="s">
        <v>9573</v>
      </c>
      <c r="D3422" s="89" t="s">
        <v>24451</v>
      </c>
    </row>
    <row r="3423" spans="1:4">
      <c r="A3423" s="90">
        <v>41026</v>
      </c>
      <c r="B3423" s="1" t="s">
        <v>8002</v>
      </c>
      <c r="C3423" s="91" t="s">
        <v>9582</v>
      </c>
      <c r="D3423" s="89" t="s">
        <v>27170</v>
      </c>
    </row>
    <row r="3424" spans="1:4">
      <c r="A3424" s="90">
        <v>4239</v>
      </c>
      <c r="B3424" s="1" t="s">
        <v>8003</v>
      </c>
      <c r="C3424" s="91" t="s">
        <v>9573</v>
      </c>
      <c r="D3424" s="89" t="s">
        <v>27171</v>
      </c>
    </row>
    <row r="3425" spans="1:4">
      <c r="A3425" s="90">
        <v>41024</v>
      </c>
      <c r="B3425" s="1" t="s">
        <v>8004</v>
      </c>
      <c r="C3425" s="91" t="s">
        <v>9582</v>
      </c>
      <c r="D3425" s="89" t="s">
        <v>27172</v>
      </c>
    </row>
    <row r="3426" spans="1:4">
      <c r="A3426" s="90">
        <v>4248</v>
      </c>
      <c r="B3426" s="1" t="s">
        <v>8005</v>
      </c>
      <c r="C3426" s="91" t="s">
        <v>9573</v>
      </c>
      <c r="D3426" s="89" t="s">
        <v>27173</v>
      </c>
    </row>
    <row r="3427" spans="1:4">
      <c r="A3427" s="90">
        <v>41033</v>
      </c>
      <c r="B3427" s="1" t="s">
        <v>8006</v>
      </c>
      <c r="C3427" s="91" t="s">
        <v>9582</v>
      </c>
      <c r="D3427" s="89" t="s">
        <v>27174</v>
      </c>
    </row>
    <row r="3428" spans="1:4">
      <c r="A3428" s="90">
        <v>25959</v>
      </c>
      <c r="B3428" s="1" t="s">
        <v>8007</v>
      </c>
      <c r="C3428" s="91" t="s">
        <v>9573</v>
      </c>
      <c r="D3428" s="89" t="s">
        <v>24598</v>
      </c>
    </row>
    <row r="3429" spans="1:4">
      <c r="A3429" s="90">
        <v>41040</v>
      </c>
      <c r="B3429" s="1" t="s">
        <v>25303</v>
      </c>
      <c r="C3429" s="91" t="s">
        <v>9582</v>
      </c>
      <c r="D3429" s="89" t="s">
        <v>27175</v>
      </c>
    </row>
    <row r="3430" spans="1:4">
      <c r="A3430" s="90">
        <v>4238</v>
      </c>
      <c r="B3430" s="1" t="s">
        <v>8008</v>
      </c>
      <c r="C3430" s="91" t="s">
        <v>9573</v>
      </c>
      <c r="D3430" s="89" t="s">
        <v>24160</v>
      </c>
    </row>
    <row r="3431" spans="1:4">
      <c r="A3431" s="90">
        <v>41012</v>
      </c>
      <c r="B3431" s="1" t="s">
        <v>8009</v>
      </c>
      <c r="C3431" s="91" t="s">
        <v>9582</v>
      </c>
      <c r="D3431" s="89" t="s">
        <v>27176</v>
      </c>
    </row>
    <row r="3432" spans="1:4">
      <c r="A3432" s="90">
        <v>4237</v>
      </c>
      <c r="B3432" s="1" t="s">
        <v>25304</v>
      </c>
      <c r="C3432" s="91" t="s">
        <v>9573</v>
      </c>
      <c r="D3432" s="89" t="s">
        <v>24730</v>
      </c>
    </row>
    <row r="3433" spans="1:4">
      <c r="A3433" s="90">
        <v>41002</v>
      </c>
      <c r="B3433" s="1" t="s">
        <v>8010</v>
      </c>
      <c r="C3433" s="91" t="s">
        <v>9582</v>
      </c>
      <c r="D3433" s="89" t="s">
        <v>27177</v>
      </c>
    </row>
    <row r="3434" spans="1:4">
      <c r="A3434" s="90">
        <v>4233</v>
      </c>
      <c r="B3434" s="1" t="s">
        <v>8011</v>
      </c>
      <c r="C3434" s="91" t="s">
        <v>9573</v>
      </c>
      <c r="D3434" s="89" t="s">
        <v>24990</v>
      </c>
    </row>
    <row r="3435" spans="1:4">
      <c r="A3435" s="90">
        <v>41001</v>
      </c>
      <c r="B3435" s="1" t="s">
        <v>8012</v>
      </c>
      <c r="C3435" s="91" t="s">
        <v>9582</v>
      </c>
      <c r="D3435" s="89" t="s">
        <v>27178</v>
      </c>
    </row>
    <row r="3436" spans="1:4">
      <c r="A3436" s="90">
        <v>2</v>
      </c>
      <c r="B3436" s="1" t="s">
        <v>8013</v>
      </c>
      <c r="C3436" s="91" t="s">
        <v>9575</v>
      </c>
      <c r="D3436" s="89" t="s">
        <v>24690</v>
      </c>
    </row>
    <row r="3437" spans="1:4">
      <c r="A3437" s="90">
        <v>36517</v>
      </c>
      <c r="B3437" s="1" t="s">
        <v>8014</v>
      </c>
      <c r="C3437" s="91" t="s">
        <v>9574</v>
      </c>
      <c r="D3437" s="89" t="s">
        <v>27179</v>
      </c>
    </row>
    <row r="3438" spans="1:4">
      <c r="A3438" s="90">
        <v>4262</v>
      </c>
      <c r="B3438" s="1" t="s">
        <v>8015</v>
      </c>
      <c r="C3438" s="91" t="s">
        <v>9574</v>
      </c>
      <c r="D3438" s="89" t="s">
        <v>27180</v>
      </c>
    </row>
    <row r="3439" spans="1:4">
      <c r="A3439" s="90">
        <v>4263</v>
      </c>
      <c r="B3439" s="1" t="s">
        <v>8016</v>
      </c>
      <c r="C3439" s="91" t="s">
        <v>9574</v>
      </c>
      <c r="D3439" s="89" t="s">
        <v>27181</v>
      </c>
    </row>
    <row r="3440" spans="1:4">
      <c r="A3440" s="90">
        <v>36518</v>
      </c>
      <c r="B3440" s="1" t="s">
        <v>8017</v>
      </c>
      <c r="C3440" s="91" t="s">
        <v>9574</v>
      </c>
      <c r="D3440" s="89" t="s">
        <v>27182</v>
      </c>
    </row>
    <row r="3441" spans="1:4">
      <c r="A3441" s="90">
        <v>14221</v>
      </c>
      <c r="B3441" s="1" t="s">
        <v>8018</v>
      </c>
      <c r="C3441" s="91" t="s">
        <v>9574</v>
      </c>
      <c r="D3441" s="89" t="s">
        <v>27183</v>
      </c>
    </row>
    <row r="3442" spans="1:4">
      <c r="A3442" s="90">
        <v>38402</v>
      </c>
      <c r="B3442" s="1" t="s">
        <v>8019</v>
      </c>
      <c r="C3442" s="91" t="s">
        <v>9574</v>
      </c>
      <c r="D3442" s="89" t="s">
        <v>26044</v>
      </c>
    </row>
    <row r="3443" spans="1:4">
      <c r="A3443" s="90">
        <v>3412</v>
      </c>
      <c r="B3443" s="1" t="s">
        <v>8020</v>
      </c>
      <c r="C3443" s="91" t="s">
        <v>9576</v>
      </c>
      <c r="D3443" s="89" t="s">
        <v>24742</v>
      </c>
    </row>
    <row r="3444" spans="1:4">
      <c r="A3444" s="90">
        <v>3413</v>
      </c>
      <c r="B3444" s="1" t="s">
        <v>8021</v>
      </c>
      <c r="C3444" s="91" t="s">
        <v>9576</v>
      </c>
      <c r="D3444" s="89" t="s">
        <v>25035</v>
      </c>
    </row>
    <row r="3445" spans="1:4">
      <c r="A3445" s="90">
        <v>39744</v>
      </c>
      <c r="B3445" s="1" t="s">
        <v>8022</v>
      </c>
      <c r="C3445" s="91" t="s">
        <v>9576</v>
      </c>
      <c r="D3445" s="89" t="s">
        <v>24052</v>
      </c>
    </row>
    <row r="3446" spans="1:4">
      <c r="A3446" s="90">
        <v>39745</v>
      </c>
      <c r="B3446" s="1" t="s">
        <v>8023</v>
      </c>
      <c r="C3446" s="91" t="s">
        <v>9576</v>
      </c>
      <c r="D3446" s="89" t="s">
        <v>27184</v>
      </c>
    </row>
    <row r="3447" spans="1:4">
      <c r="A3447" s="90">
        <v>39637</v>
      </c>
      <c r="B3447" s="1" t="s">
        <v>8024</v>
      </c>
      <c r="C3447" s="91" t="s">
        <v>9576</v>
      </c>
      <c r="D3447" s="89" t="s">
        <v>24735</v>
      </c>
    </row>
    <row r="3448" spans="1:4">
      <c r="A3448" s="90">
        <v>39638</v>
      </c>
      <c r="B3448" s="1" t="s">
        <v>8025</v>
      </c>
      <c r="C3448" s="91" t="s">
        <v>9576</v>
      </c>
      <c r="D3448" s="89" t="s">
        <v>27185</v>
      </c>
    </row>
    <row r="3449" spans="1:4">
      <c r="A3449" s="90">
        <v>39639</v>
      </c>
      <c r="B3449" s="1" t="s">
        <v>8026</v>
      </c>
      <c r="C3449" s="91" t="s">
        <v>9576</v>
      </c>
      <c r="D3449" s="89" t="s">
        <v>27186</v>
      </c>
    </row>
    <row r="3450" spans="1:4">
      <c r="A3450" s="90">
        <v>39517</v>
      </c>
      <c r="B3450" s="1" t="s">
        <v>8027</v>
      </c>
      <c r="C3450" s="91" t="s">
        <v>9576</v>
      </c>
      <c r="D3450" s="89" t="s">
        <v>24833</v>
      </c>
    </row>
    <row r="3451" spans="1:4">
      <c r="A3451" s="90">
        <v>39518</v>
      </c>
      <c r="B3451" s="1" t="s">
        <v>8028</v>
      </c>
      <c r="C3451" s="91" t="s">
        <v>9576</v>
      </c>
      <c r="D3451" s="89" t="s">
        <v>27187</v>
      </c>
    </row>
    <row r="3452" spans="1:4">
      <c r="A3452" s="90">
        <v>38366</v>
      </c>
      <c r="B3452" s="1" t="s">
        <v>8029</v>
      </c>
      <c r="C3452" s="91" t="s">
        <v>9576</v>
      </c>
      <c r="D3452" s="89" t="s">
        <v>23881</v>
      </c>
    </row>
    <row r="3453" spans="1:4">
      <c r="A3453" s="90">
        <v>11703</v>
      </c>
      <c r="B3453" s="1" t="s">
        <v>8030</v>
      </c>
      <c r="C3453" s="91" t="s">
        <v>9574</v>
      </c>
      <c r="D3453" s="89" t="s">
        <v>24804</v>
      </c>
    </row>
    <row r="3454" spans="1:4">
      <c r="A3454" s="90">
        <v>37400</v>
      </c>
      <c r="B3454" s="1" t="s">
        <v>8031</v>
      </c>
      <c r="C3454" s="91" t="s">
        <v>9574</v>
      </c>
      <c r="D3454" s="89" t="s">
        <v>24993</v>
      </c>
    </row>
    <row r="3455" spans="1:4">
      <c r="A3455" s="90">
        <v>25400</v>
      </c>
      <c r="B3455" s="1" t="s">
        <v>8032</v>
      </c>
      <c r="C3455" s="91" t="s">
        <v>9574</v>
      </c>
      <c r="D3455" s="89" t="s">
        <v>27188</v>
      </c>
    </row>
    <row r="3456" spans="1:4">
      <c r="A3456" s="90">
        <v>4272</v>
      </c>
      <c r="B3456" s="1" t="s">
        <v>8033</v>
      </c>
      <c r="C3456" s="91" t="s">
        <v>9574</v>
      </c>
      <c r="D3456" s="89" t="s">
        <v>27189</v>
      </c>
    </row>
    <row r="3457" spans="1:4">
      <c r="A3457" s="90">
        <v>4276</v>
      </c>
      <c r="B3457" s="1" t="s">
        <v>8034</v>
      </c>
      <c r="C3457" s="91" t="s">
        <v>9574</v>
      </c>
      <c r="D3457" s="89" t="s">
        <v>27190</v>
      </c>
    </row>
    <row r="3458" spans="1:4">
      <c r="A3458" s="90">
        <v>4273</v>
      </c>
      <c r="B3458" s="1" t="s">
        <v>8035</v>
      </c>
      <c r="C3458" s="91" t="s">
        <v>9574</v>
      </c>
      <c r="D3458" s="89" t="s">
        <v>24760</v>
      </c>
    </row>
    <row r="3459" spans="1:4">
      <c r="A3459" s="90">
        <v>4274</v>
      </c>
      <c r="B3459" s="1" t="s">
        <v>8036</v>
      </c>
      <c r="C3459" s="91" t="s">
        <v>9574</v>
      </c>
      <c r="D3459" s="89" t="s">
        <v>27191</v>
      </c>
    </row>
    <row r="3460" spans="1:4">
      <c r="A3460" s="90">
        <v>39438</v>
      </c>
      <c r="B3460" s="1" t="s">
        <v>8037</v>
      </c>
      <c r="C3460" s="91" t="s">
        <v>9574</v>
      </c>
      <c r="D3460" s="89" t="s">
        <v>23954</v>
      </c>
    </row>
    <row r="3461" spans="1:4">
      <c r="A3461" s="90">
        <v>11963</v>
      </c>
      <c r="B3461" s="1" t="s">
        <v>8038</v>
      </c>
      <c r="C3461" s="91" t="s">
        <v>9574</v>
      </c>
      <c r="D3461" s="89" t="s">
        <v>27192</v>
      </c>
    </row>
    <row r="3462" spans="1:4">
      <c r="A3462" s="90">
        <v>11964</v>
      </c>
      <c r="B3462" s="1" t="s">
        <v>8039</v>
      </c>
      <c r="C3462" s="91" t="s">
        <v>9574</v>
      </c>
      <c r="D3462" s="89" t="s">
        <v>24883</v>
      </c>
    </row>
    <row r="3463" spans="1:4">
      <c r="A3463" s="90">
        <v>4379</v>
      </c>
      <c r="B3463" s="1" t="s">
        <v>8040</v>
      </c>
      <c r="C3463" s="91" t="s">
        <v>9574</v>
      </c>
      <c r="D3463" s="89" t="s">
        <v>24078</v>
      </c>
    </row>
    <row r="3464" spans="1:4">
      <c r="A3464" s="90">
        <v>4377</v>
      </c>
      <c r="B3464" s="1" t="s">
        <v>8041</v>
      </c>
      <c r="C3464" s="91" t="s">
        <v>9574</v>
      </c>
      <c r="D3464" s="89" t="s">
        <v>24021</v>
      </c>
    </row>
    <row r="3465" spans="1:4">
      <c r="A3465" s="90">
        <v>4356</v>
      </c>
      <c r="B3465" s="1" t="s">
        <v>8042</v>
      </c>
      <c r="C3465" s="91" t="s">
        <v>9574</v>
      </c>
      <c r="D3465" s="89" t="s">
        <v>23954</v>
      </c>
    </row>
    <row r="3466" spans="1:4">
      <c r="A3466" s="90">
        <v>13246</v>
      </c>
      <c r="B3466" s="1" t="s">
        <v>8043</v>
      </c>
      <c r="C3466" s="91" t="s">
        <v>9574</v>
      </c>
      <c r="D3466" s="89" t="s">
        <v>23986</v>
      </c>
    </row>
    <row r="3467" spans="1:4">
      <c r="A3467" s="90">
        <v>4346</v>
      </c>
      <c r="B3467" s="1" t="s">
        <v>8044</v>
      </c>
      <c r="C3467" s="91" t="s">
        <v>9574</v>
      </c>
      <c r="D3467" s="89" t="s">
        <v>24380</v>
      </c>
    </row>
    <row r="3468" spans="1:4">
      <c r="A3468" s="90">
        <v>11955</v>
      </c>
      <c r="B3468" s="1" t="s">
        <v>8045</v>
      </c>
      <c r="C3468" s="91" t="s">
        <v>9574</v>
      </c>
      <c r="D3468" s="89" t="s">
        <v>24065</v>
      </c>
    </row>
    <row r="3469" spans="1:4">
      <c r="A3469" s="90">
        <v>11960</v>
      </c>
      <c r="B3469" s="1" t="s">
        <v>8046</v>
      </c>
      <c r="C3469" s="91" t="s">
        <v>9574</v>
      </c>
      <c r="D3469" s="89" t="s">
        <v>24234</v>
      </c>
    </row>
    <row r="3470" spans="1:4">
      <c r="A3470" s="90">
        <v>4333</v>
      </c>
      <c r="B3470" s="1" t="s">
        <v>8047</v>
      </c>
      <c r="C3470" s="91" t="s">
        <v>9574</v>
      </c>
      <c r="D3470" s="89" t="s">
        <v>23954</v>
      </c>
    </row>
    <row r="3471" spans="1:4">
      <c r="A3471" s="90">
        <v>4358</v>
      </c>
      <c r="B3471" s="1" t="s">
        <v>8048</v>
      </c>
      <c r="C3471" s="91" t="s">
        <v>9574</v>
      </c>
      <c r="D3471" s="89" t="s">
        <v>24959</v>
      </c>
    </row>
    <row r="3472" spans="1:4">
      <c r="A3472" s="90">
        <v>39435</v>
      </c>
      <c r="B3472" s="1" t="s">
        <v>8049</v>
      </c>
      <c r="C3472" s="91" t="s">
        <v>9574</v>
      </c>
      <c r="D3472" s="89" t="s">
        <v>23959</v>
      </c>
    </row>
    <row r="3473" spans="1:4">
      <c r="A3473" s="90">
        <v>39436</v>
      </c>
      <c r="B3473" s="1" t="s">
        <v>8050</v>
      </c>
      <c r="C3473" s="91" t="s">
        <v>9574</v>
      </c>
      <c r="D3473" s="89" t="s">
        <v>24185</v>
      </c>
    </row>
    <row r="3474" spans="1:4">
      <c r="A3474" s="90">
        <v>39437</v>
      </c>
      <c r="B3474" s="1" t="s">
        <v>8051</v>
      </c>
      <c r="C3474" s="91" t="s">
        <v>9574</v>
      </c>
      <c r="D3474" s="89" t="s">
        <v>24066</v>
      </c>
    </row>
    <row r="3475" spans="1:4">
      <c r="A3475" s="90">
        <v>39439</v>
      </c>
      <c r="B3475" s="1" t="s">
        <v>8052</v>
      </c>
      <c r="C3475" s="91" t="s">
        <v>9574</v>
      </c>
      <c r="D3475" s="89" t="s">
        <v>24234</v>
      </c>
    </row>
    <row r="3476" spans="1:4">
      <c r="A3476" s="90">
        <v>39440</v>
      </c>
      <c r="B3476" s="1" t="s">
        <v>8053</v>
      </c>
      <c r="C3476" s="91" t="s">
        <v>9574</v>
      </c>
      <c r="D3476" s="89" t="s">
        <v>24171</v>
      </c>
    </row>
    <row r="3477" spans="1:4">
      <c r="A3477" s="90">
        <v>39441</v>
      </c>
      <c r="B3477" s="1" t="s">
        <v>8054</v>
      </c>
      <c r="C3477" s="91" t="s">
        <v>9574</v>
      </c>
      <c r="D3477" s="89" t="s">
        <v>23954</v>
      </c>
    </row>
    <row r="3478" spans="1:4">
      <c r="A3478" s="90">
        <v>39442</v>
      </c>
      <c r="B3478" s="1" t="s">
        <v>8055</v>
      </c>
      <c r="C3478" s="91" t="s">
        <v>9574</v>
      </c>
      <c r="D3478" s="89" t="s">
        <v>24021</v>
      </c>
    </row>
    <row r="3479" spans="1:4">
      <c r="A3479" s="90">
        <v>39443</v>
      </c>
      <c r="B3479" s="1" t="s">
        <v>8056</v>
      </c>
      <c r="C3479" s="91" t="s">
        <v>9574</v>
      </c>
      <c r="D3479" s="89" t="s">
        <v>24201</v>
      </c>
    </row>
    <row r="3480" spans="1:4">
      <c r="A3480" s="90">
        <v>4329</v>
      </c>
      <c r="B3480" s="1" t="s">
        <v>8057</v>
      </c>
      <c r="C3480" s="91" t="s">
        <v>9574</v>
      </c>
      <c r="D3480" s="89" t="s">
        <v>23963</v>
      </c>
    </row>
    <row r="3481" spans="1:4">
      <c r="A3481" s="90">
        <v>4383</v>
      </c>
      <c r="B3481" s="1" t="s">
        <v>21698</v>
      </c>
      <c r="C3481" s="91" t="s">
        <v>9574</v>
      </c>
      <c r="D3481" s="89" t="s">
        <v>24314</v>
      </c>
    </row>
    <row r="3482" spans="1:4">
      <c r="A3482" s="90">
        <v>4344</v>
      </c>
      <c r="B3482" s="1" t="s">
        <v>8058</v>
      </c>
      <c r="C3482" s="91" t="s">
        <v>9574</v>
      </c>
      <c r="D3482" s="89" t="s">
        <v>27193</v>
      </c>
    </row>
    <row r="3483" spans="1:4">
      <c r="A3483" s="90">
        <v>436</v>
      </c>
      <c r="B3483" s="1" t="s">
        <v>8059</v>
      </c>
      <c r="C3483" s="91" t="s">
        <v>9574</v>
      </c>
      <c r="D3483" s="89" t="s">
        <v>24377</v>
      </c>
    </row>
    <row r="3484" spans="1:4">
      <c r="A3484" s="90">
        <v>442</v>
      </c>
      <c r="B3484" s="1" t="s">
        <v>8060</v>
      </c>
      <c r="C3484" s="91" t="s">
        <v>9574</v>
      </c>
      <c r="D3484" s="89" t="s">
        <v>24485</v>
      </c>
    </row>
    <row r="3485" spans="1:4">
      <c r="A3485" s="90">
        <v>11953</v>
      </c>
      <c r="B3485" s="1" t="s">
        <v>8061</v>
      </c>
      <c r="C3485" s="91" t="s">
        <v>9574</v>
      </c>
      <c r="D3485" s="89" t="s">
        <v>25848</v>
      </c>
    </row>
    <row r="3486" spans="1:4">
      <c r="A3486" s="90">
        <v>4335</v>
      </c>
      <c r="B3486" s="1" t="s">
        <v>8062</v>
      </c>
      <c r="C3486" s="91" t="s">
        <v>9574</v>
      </c>
      <c r="D3486" s="89" t="s">
        <v>24126</v>
      </c>
    </row>
    <row r="3487" spans="1:4">
      <c r="A3487" s="90">
        <v>4334</v>
      </c>
      <c r="B3487" s="1" t="s">
        <v>8063</v>
      </c>
      <c r="C3487" s="91" t="s">
        <v>9574</v>
      </c>
      <c r="D3487" s="89" t="s">
        <v>27194</v>
      </c>
    </row>
    <row r="3488" spans="1:4">
      <c r="A3488" s="90">
        <v>4343</v>
      </c>
      <c r="B3488" s="1" t="s">
        <v>8064</v>
      </c>
      <c r="C3488" s="91" t="s">
        <v>9574</v>
      </c>
      <c r="D3488" s="89" t="s">
        <v>26283</v>
      </c>
    </row>
    <row r="3489" spans="1:4">
      <c r="A3489" s="90">
        <v>430</v>
      </c>
      <c r="B3489" s="1" t="s">
        <v>8065</v>
      </c>
      <c r="C3489" s="91" t="s">
        <v>9574</v>
      </c>
      <c r="D3489" s="89" t="s">
        <v>24436</v>
      </c>
    </row>
    <row r="3490" spans="1:4">
      <c r="A3490" s="90">
        <v>441</v>
      </c>
      <c r="B3490" s="1" t="s">
        <v>8066</v>
      </c>
      <c r="C3490" s="91" t="s">
        <v>9574</v>
      </c>
      <c r="D3490" s="89" t="s">
        <v>24371</v>
      </c>
    </row>
    <row r="3491" spans="1:4">
      <c r="A3491" s="90">
        <v>431</v>
      </c>
      <c r="B3491" s="1" t="s">
        <v>8067</v>
      </c>
      <c r="C3491" s="91" t="s">
        <v>9574</v>
      </c>
      <c r="D3491" s="89" t="s">
        <v>24645</v>
      </c>
    </row>
    <row r="3492" spans="1:4">
      <c r="A3492" s="90">
        <v>432</v>
      </c>
      <c r="B3492" s="1" t="s">
        <v>8068</v>
      </c>
      <c r="C3492" s="91" t="s">
        <v>9574</v>
      </c>
      <c r="D3492" s="89" t="s">
        <v>24620</v>
      </c>
    </row>
    <row r="3493" spans="1:4">
      <c r="A3493" s="90">
        <v>429</v>
      </c>
      <c r="B3493" s="1" t="s">
        <v>8069</v>
      </c>
      <c r="C3493" s="91" t="s">
        <v>9574</v>
      </c>
      <c r="D3493" s="89" t="s">
        <v>25783</v>
      </c>
    </row>
    <row r="3494" spans="1:4">
      <c r="A3494" s="90">
        <v>439</v>
      </c>
      <c r="B3494" s="1" t="s">
        <v>8070</v>
      </c>
      <c r="C3494" s="91" t="s">
        <v>9574</v>
      </c>
      <c r="D3494" s="89" t="s">
        <v>24793</v>
      </c>
    </row>
    <row r="3495" spans="1:4">
      <c r="A3495" s="90">
        <v>433</v>
      </c>
      <c r="B3495" s="1" t="s">
        <v>8071</v>
      </c>
      <c r="C3495" s="91" t="s">
        <v>9574</v>
      </c>
      <c r="D3495" s="89" t="s">
        <v>24774</v>
      </c>
    </row>
    <row r="3496" spans="1:4">
      <c r="A3496" s="90">
        <v>437</v>
      </c>
      <c r="B3496" s="1" t="s">
        <v>8072</v>
      </c>
      <c r="C3496" s="91" t="s">
        <v>9574</v>
      </c>
      <c r="D3496" s="89" t="s">
        <v>24763</v>
      </c>
    </row>
    <row r="3497" spans="1:4">
      <c r="A3497" s="90">
        <v>11790</v>
      </c>
      <c r="B3497" s="1" t="s">
        <v>8073</v>
      </c>
      <c r="C3497" s="91" t="s">
        <v>9574</v>
      </c>
      <c r="D3497" s="89" t="s">
        <v>27162</v>
      </c>
    </row>
    <row r="3498" spans="1:4">
      <c r="A3498" s="90">
        <v>428</v>
      </c>
      <c r="B3498" s="1" t="s">
        <v>8074</v>
      </c>
      <c r="C3498" s="91" t="s">
        <v>9574</v>
      </c>
      <c r="D3498" s="89" t="s">
        <v>26290</v>
      </c>
    </row>
    <row r="3499" spans="1:4">
      <c r="A3499" s="90">
        <v>4384</v>
      </c>
      <c r="B3499" s="1" t="s">
        <v>171</v>
      </c>
      <c r="C3499" s="91" t="s">
        <v>9574</v>
      </c>
      <c r="D3499" s="89" t="s">
        <v>24475</v>
      </c>
    </row>
    <row r="3500" spans="1:4">
      <c r="A3500" s="90">
        <v>4351</v>
      </c>
      <c r="B3500" s="1" t="s">
        <v>175</v>
      </c>
      <c r="C3500" s="91" t="s">
        <v>9574</v>
      </c>
      <c r="D3500" s="89" t="s">
        <v>26190</v>
      </c>
    </row>
    <row r="3501" spans="1:4">
      <c r="A3501" s="90">
        <v>11054</v>
      </c>
      <c r="B3501" s="1" t="s">
        <v>8075</v>
      </c>
      <c r="C3501" s="91" t="s">
        <v>9574</v>
      </c>
      <c r="D3501" s="89" t="s">
        <v>24199</v>
      </c>
    </row>
    <row r="3502" spans="1:4">
      <c r="A3502" s="90">
        <v>11055</v>
      </c>
      <c r="B3502" s="1" t="s">
        <v>8076</v>
      </c>
      <c r="C3502" s="91" t="s">
        <v>9574</v>
      </c>
      <c r="D3502" s="89" t="s">
        <v>24013</v>
      </c>
    </row>
    <row r="3503" spans="1:4">
      <c r="A3503" s="90">
        <v>11056</v>
      </c>
      <c r="B3503" s="1" t="s">
        <v>8077</v>
      </c>
      <c r="C3503" s="91" t="s">
        <v>9574</v>
      </c>
      <c r="D3503" s="89" t="s">
        <v>24013</v>
      </c>
    </row>
    <row r="3504" spans="1:4">
      <c r="A3504" s="90">
        <v>11057</v>
      </c>
      <c r="B3504" s="1" t="s">
        <v>8078</v>
      </c>
      <c r="C3504" s="91" t="s">
        <v>9574</v>
      </c>
      <c r="D3504" s="89" t="s">
        <v>24234</v>
      </c>
    </row>
    <row r="3505" spans="1:4">
      <c r="A3505" s="90">
        <v>11059</v>
      </c>
      <c r="B3505" s="1" t="s">
        <v>8079</v>
      </c>
      <c r="C3505" s="91" t="s">
        <v>9574</v>
      </c>
      <c r="D3505" s="89" t="s">
        <v>24026</v>
      </c>
    </row>
    <row r="3506" spans="1:4">
      <c r="A3506" s="90">
        <v>11058</v>
      </c>
      <c r="B3506" s="1" t="s">
        <v>8080</v>
      </c>
      <c r="C3506" s="91" t="s">
        <v>9574</v>
      </c>
      <c r="D3506" s="89" t="s">
        <v>23985</v>
      </c>
    </row>
    <row r="3507" spans="1:4">
      <c r="A3507" s="90">
        <v>4380</v>
      </c>
      <c r="B3507" s="1" t="s">
        <v>8081</v>
      </c>
      <c r="C3507" s="91" t="s">
        <v>9574</v>
      </c>
      <c r="D3507" s="89" t="s">
        <v>24204</v>
      </c>
    </row>
    <row r="3508" spans="1:4">
      <c r="A3508" s="90">
        <v>4299</v>
      </c>
      <c r="B3508" s="1" t="s">
        <v>8082</v>
      </c>
      <c r="C3508" s="91" t="s">
        <v>9574</v>
      </c>
      <c r="D3508" s="89" t="s">
        <v>23981</v>
      </c>
    </row>
    <row r="3509" spans="1:4">
      <c r="A3509" s="90">
        <v>4304</v>
      </c>
      <c r="B3509" s="1" t="s">
        <v>8083</v>
      </c>
      <c r="C3509" s="91" t="s">
        <v>9574</v>
      </c>
      <c r="D3509" s="89" t="s">
        <v>25089</v>
      </c>
    </row>
    <row r="3510" spans="1:4">
      <c r="A3510" s="90">
        <v>4305</v>
      </c>
      <c r="B3510" s="1" t="s">
        <v>8084</v>
      </c>
      <c r="C3510" s="91" t="s">
        <v>9574</v>
      </c>
      <c r="D3510" s="89" t="s">
        <v>25105</v>
      </c>
    </row>
    <row r="3511" spans="1:4">
      <c r="A3511" s="90">
        <v>4306</v>
      </c>
      <c r="B3511" s="1" t="s">
        <v>8085</v>
      </c>
      <c r="C3511" s="91" t="s">
        <v>9574</v>
      </c>
      <c r="D3511" s="89" t="s">
        <v>23899</v>
      </c>
    </row>
    <row r="3512" spans="1:4">
      <c r="A3512" s="90">
        <v>4308</v>
      </c>
      <c r="B3512" s="1" t="s">
        <v>8086</v>
      </c>
      <c r="C3512" s="91" t="s">
        <v>9574</v>
      </c>
      <c r="D3512" s="89" t="s">
        <v>27195</v>
      </c>
    </row>
    <row r="3513" spans="1:4">
      <c r="A3513" s="90">
        <v>4302</v>
      </c>
      <c r="B3513" s="1" t="s">
        <v>8087</v>
      </c>
      <c r="C3513" s="91" t="s">
        <v>9574</v>
      </c>
      <c r="D3513" s="89" t="s">
        <v>23943</v>
      </c>
    </row>
    <row r="3514" spans="1:4">
      <c r="A3514" s="90">
        <v>4300</v>
      </c>
      <c r="B3514" s="1" t="s">
        <v>8088</v>
      </c>
      <c r="C3514" s="91" t="s">
        <v>9574</v>
      </c>
      <c r="D3514" s="89" t="s">
        <v>25842</v>
      </c>
    </row>
    <row r="3515" spans="1:4">
      <c r="A3515" s="90">
        <v>4301</v>
      </c>
      <c r="B3515" s="1" t="s">
        <v>8089</v>
      </c>
      <c r="C3515" s="91" t="s">
        <v>9574</v>
      </c>
      <c r="D3515" s="89" t="s">
        <v>23895</v>
      </c>
    </row>
    <row r="3516" spans="1:4">
      <c r="A3516" s="90">
        <v>4320</v>
      </c>
      <c r="B3516" s="1" t="s">
        <v>8090</v>
      </c>
      <c r="C3516" s="91" t="s">
        <v>9574</v>
      </c>
      <c r="D3516" s="89" t="s">
        <v>25450</v>
      </c>
    </row>
    <row r="3517" spans="1:4">
      <c r="A3517" s="90">
        <v>4318</v>
      </c>
      <c r="B3517" s="1" t="s">
        <v>8091</v>
      </c>
      <c r="C3517" s="91" t="s">
        <v>9574</v>
      </c>
      <c r="D3517" s="89" t="s">
        <v>24046</v>
      </c>
    </row>
    <row r="3518" spans="1:4">
      <c r="A3518" s="90">
        <v>40547</v>
      </c>
      <c r="B3518" s="1" t="s">
        <v>8092</v>
      </c>
      <c r="C3518" s="91" t="s">
        <v>9592</v>
      </c>
      <c r="D3518" s="89" t="s">
        <v>27196</v>
      </c>
    </row>
    <row r="3519" spans="1:4">
      <c r="A3519" s="90">
        <v>11962</v>
      </c>
      <c r="B3519" s="1" t="s">
        <v>8093</v>
      </c>
      <c r="C3519" s="91" t="s">
        <v>9574</v>
      </c>
      <c r="D3519" s="89" t="s">
        <v>24066</v>
      </c>
    </row>
    <row r="3520" spans="1:4">
      <c r="A3520" s="90">
        <v>4332</v>
      </c>
      <c r="B3520" s="1" t="s">
        <v>8094</v>
      </c>
      <c r="C3520" s="91" t="s">
        <v>9574</v>
      </c>
      <c r="D3520" s="89" t="s">
        <v>24064</v>
      </c>
    </row>
    <row r="3521" spans="1:4">
      <c r="A3521" s="90">
        <v>4331</v>
      </c>
      <c r="B3521" s="1" t="s">
        <v>8095</v>
      </c>
      <c r="C3521" s="91" t="s">
        <v>9574</v>
      </c>
      <c r="D3521" s="89" t="s">
        <v>23968</v>
      </c>
    </row>
    <row r="3522" spans="1:4">
      <c r="A3522" s="90">
        <v>4336</v>
      </c>
      <c r="B3522" s="1" t="s">
        <v>8096</v>
      </c>
      <c r="C3522" s="91" t="s">
        <v>9574</v>
      </c>
      <c r="D3522" s="89" t="s">
        <v>25093</v>
      </c>
    </row>
    <row r="3523" spans="1:4">
      <c r="A3523" s="90">
        <v>13294</v>
      </c>
      <c r="B3523" s="1" t="s">
        <v>8097</v>
      </c>
      <c r="C3523" s="91" t="s">
        <v>9574</v>
      </c>
      <c r="D3523" s="89" t="s">
        <v>24907</v>
      </c>
    </row>
    <row r="3524" spans="1:4">
      <c r="A3524" s="90">
        <v>11948</v>
      </c>
      <c r="B3524" s="1" t="s">
        <v>8098</v>
      </c>
      <c r="C3524" s="91" t="s">
        <v>9574</v>
      </c>
      <c r="D3524" s="89" t="s">
        <v>25613</v>
      </c>
    </row>
    <row r="3525" spans="1:4">
      <c r="A3525" s="90">
        <v>4382</v>
      </c>
      <c r="B3525" s="1" t="s">
        <v>8099</v>
      </c>
      <c r="C3525" s="91" t="s">
        <v>9574</v>
      </c>
      <c r="D3525" s="89" t="s">
        <v>24146</v>
      </c>
    </row>
    <row r="3526" spans="1:4">
      <c r="A3526" s="90">
        <v>4354</v>
      </c>
      <c r="B3526" s="1" t="s">
        <v>8100</v>
      </c>
      <c r="C3526" s="91" t="s">
        <v>9574</v>
      </c>
      <c r="D3526" s="89" t="s">
        <v>27197</v>
      </c>
    </row>
    <row r="3527" spans="1:4">
      <c r="A3527" s="90">
        <v>40839</v>
      </c>
      <c r="B3527" s="1" t="s">
        <v>21699</v>
      </c>
      <c r="C3527" s="91" t="s">
        <v>9592</v>
      </c>
      <c r="D3527" s="89" t="s">
        <v>27198</v>
      </c>
    </row>
    <row r="3528" spans="1:4">
      <c r="A3528" s="90">
        <v>40552</v>
      </c>
      <c r="B3528" s="1" t="s">
        <v>22591</v>
      </c>
      <c r="C3528" s="91" t="s">
        <v>9592</v>
      </c>
      <c r="D3528" s="89" t="s">
        <v>27199</v>
      </c>
    </row>
    <row r="3529" spans="1:4">
      <c r="A3529" s="90">
        <v>40549</v>
      </c>
      <c r="B3529" s="1" t="s">
        <v>21700</v>
      </c>
      <c r="C3529" s="91" t="s">
        <v>9592</v>
      </c>
      <c r="D3529" s="89" t="s">
        <v>27200</v>
      </c>
    </row>
    <row r="3530" spans="1:4">
      <c r="A3530" s="90">
        <v>4386</v>
      </c>
      <c r="B3530" s="1" t="s">
        <v>8101</v>
      </c>
      <c r="C3530" s="91" t="s">
        <v>9576</v>
      </c>
      <c r="D3530" s="89" t="s">
        <v>27201</v>
      </c>
    </row>
    <row r="3531" spans="1:4">
      <c r="A3531" s="90">
        <v>4385</v>
      </c>
      <c r="B3531" s="1" t="s">
        <v>8101</v>
      </c>
      <c r="C3531" s="91" t="s">
        <v>9586</v>
      </c>
      <c r="D3531" s="89" t="s">
        <v>27202</v>
      </c>
    </row>
    <row r="3532" spans="1:4">
      <c r="A3532" s="90">
        <v>38397</v>
      </c>
      <c r="B3532" s="1" t="s">
        <v>8102</v>
      </c>
      <c r="C3532" s="91" t="s">
        <v>9578</v>
      </c>
      <c r="D3532" s="89" t="s">
        <v>26040</v>
      </c>
    </row>
    <row r="3533" spans="1:4">
      <c r="A3533" s="90">
        <v>20078</v>
      </c>
      <c r="B3533" s="1" t="s">
        <v>158</v>
      </c>
      <c r="C3533" s="91" t="s">
        <v>9574</v>
      </c>
      <c r="D3533" s="89" t="s">
        <v>27203</v>
      </c>
    </row>
    <row r="3534" spans="1:4">
      <c r="A3534" s="90">
        <v>20079</v>
      </c>
      <c r="B3534" s="1" t="s">
        <v>8103</v>
      </c>
      <c r="C3534" s="91" t="s">
        <v>9574</v>
      </c>
      <c r="D3534" s="89" t="s">
        <v>27204</v>
      </c>
    </row>
    <row r="3535" spans="1:4">
      <c r="A3535" s="90">
        <v>39897</v>
      </c>
      <c r="B3535" s="1" t="s">
        <v>25305</v>
      </c>
      <c r="C3535" s="91" t="s">
        <v>9574</v>
      </c>
      <c r="D3535" s="89" t="s">
        <v>24840</v>
      </c>
    </row>
    <row r="3536" spans="1:4">
      <c r="A3536" s="90">
        <v>118</v>
      </c>
      <c r="B3536" s="1" t="s">
        <v>8104</v>
      </c>
      <c r="C3536" s="91" t="s">
        <v>9574</v>
      </c>
      <c r="D3536" s="89" t="s">
        <v>25016</v>
      </c>
    </row>
    <row r="3537" spans="1:4">
      <c r="A3537" s="90">
        <v>4396</v>
      </c>
      <c r="B3537" s="1" t="s">
        <v>8105</v>
      </c>
      <c r="C3537" s="91" t="s">
        <v>9576</v>
      </c>
      <c r="D3537" s="89" t="s">
        <v>27205</v>
      </c>
    </row>
    <row r="3538" spans="1:4">
      <c r="A3538" s="90">
        <v>36881</v>
      </c>
      <c r="B3538" s="1" t="s">
        <v>8106</v>
      </c>
      <c r="C3538" s="91" t="s">
        <v>9576</v>
      </c>
      <c r="D3538" s="89" t="s">
        <v>27206</v>
      </c>
    </row>
    <row r="3539" spans="1:4">
      <c r="A3539" s="90">
        <v>36882</v>
      </c>
      <c r="B3539" s="1" t="s">
        <v>8107</v>
      </c>
      <c r="C3539" s="91" t="s">
        <v>9576</v>
      </c>
      <c r="D3539" s="89" t="s">
        <v>27207</v>
      </c>
    </row>
    <row r="3540" spans="1:4">
      <c r="A3540" s="90">
        <v>4397</v>
      </c>
      <c r="B3540" s="1" t="s">
        <v>8108</v>
      </c>
      <c r="C3540" s="91" t="s">
        <v>9576</v>
      </c>
      <c r="D3540" s="89" t="s">
        <v>27208</v>
      </c>
    </row>
    <row r="3541" spans="1:4">
      <c r="A3541" s="90">
        <v>34754</v>
      </c>
      <c r="B3541" s="1" t="s">
        <v>8109</v>
      </c>
      <c r="C3541" s="91" t="s">
        <v>9576</v>
      </c>
      <c r="D3541" s="89" t="s">
        <v>27209</v>
      </c>
    </row>
    <row r="3542" spans="1:4">
      <c r="A3542" s="90">
        <v>25962</v>
      </c>
      <c r="B3542" s="1" t="s">
        <v>8110</v>
      </c>
      <c r="C3542" s="91" t="s">
        <v>9576</v>
      </c>
      <c r="D3542" s="89" t="s">
        <v>27210</v>
      </c>
    </row>
    <row r="3543" spans="1:4">
      <c r="A3543" s="90">
        <v>34752</v>
      </c>
      <c r="B3543" s="1" t="s">
        <v>8111</v>
      </c>
      <c r="C3543" s="91" t="s">
        <v>9576</v>
      </c>
      <c r="D3543" s="89" t="s">
        <v>27211</v>
      </c>
    </row>
    <row r="3544" spans="1:4">
      <c r="A3544" s="90">
        <v>4751</v>
      </c>
      <c r="B3544" s="1" t="s">
        <v>8112</v>
      </c>
      <c r="C3544" s="91" t="s">
        <v>9573</v>
      </c>
      <c r="D3544" s="89" t="s">
        <v>24691</v>
      </c>
    </row>
    <row r="3545" spans="1:4">
      <c r="A3545" s="90">
        <v>41066</v>
      </c>
      <c r="B3545" s="1" t="s">
        <v>8113</v>
      </c>
      <c r="C3545" s="91" t="s">
        <v>9582</v>
      </c>
      <c r="D3545" s="89" t="s">
        <v>27212</v>
      </c>
    </row>
    <row r="3546" spans="1:4">
      <c r="A3546" s="90">
        <v>39604</v>
      </c>
      <c r="B3546" s="1" t="s">
        <v>22592</v>
      </c>
      <c r="C3546" s="91" t="s">
        <v>9574</v>
      </c>
      <c r="D3546" s="89" t="s">
        <v>24876</v>
      </c>
    </row>
    <row r="3547" spans="1:4">
      <c r="A3547" s="90">
        <v>39605</v>
      </c>
      <c r="B3547" s="1" t="s">
        <v>22593</v>
      </c>
      <c r="C3547" s="91" t="s">
        <v>9574</v>
      </c>
      <c r="D3547" s="89" t="s">
        <v>24827</v>
      </c>
    </row>
    <row r="3548" spans="1:4">
      <c r="A3548" s="90">
        <v>39606</v>
      </c>
      <c r="B3548" s="1" t="s">
        <v>22594</v>
      </c>
      <c r="C3548" s="91" t="s">
        <v>9574</v>
      </c>
      <c r="D3548" s="89" t="s">
        <v>24795</v>
      </c>
    </row>
    <row r="3549" spans="1:4">
      <c r="A3549" s="90">
        <v>39607</v>
      </c>
      <c r="B3549" s="1" t="s">
        <v>22595</v>
      </c>
      <c r="C3549" s="91" t="s">
        <v>9574</v>
      </c>
      <c r="D3549" s="89" t="s">
        <v>24843</v>
      </c>
    </row>
    <row r="3550" spans="1:4">
      <c r="A3550" s="90">
        <v>39594</v>
      </c>
      <c r="B3550" s="1" t="s">
        <v>22596</v>
      </c>
      <c r="C3550" s="91" t="s">
        <v>9574</v>
      </c>
      <c r="D3550" s="89" t="s">
        <v>27213</v>
      </c>
    </row>
    <row r="3551" spans="1:4">
      <c r="A3551" s="90">
        <v>39596</v>
      </c>
      <c r="B3551" s="1" t="s">
        <v>22597</v>
      </c>
      <c r="C3551" s="91" t="s">
        <v>9574</v>
      </c>
      <c r="D3551" s="89" t="s">
        <v>27214</v>
      </c>
    </row>
    <row r="3552" spans="1:4">
      <c r="A3552" s="90">
        <v>39595</v>
      </c>
      <c r="B3552" s="1" t="s">
        <v>22598</v>
      </c>
      <c r="C3552" s="91" t="s">
        <v>9574</v>
      </c>
      <c r="D3552" s="89" t="s">
        <v>27215</v>
      </c>
    </row>
    <row r="3553" spans="1:4">
      <c r="A3553" s="90">
        <v>39597</v>
      </c>
      <c r="B3553" s="1" t="s">
        <v>22599</v>
      </c>
      <c r="C3553" s="91" t="s">
        <v>9574</v>
      </c>
      <c r="D3553" s="89" t="s">
        <v>27216</v>
      </c>
    </row>
    <row r="3554" spans="1:4">
      <c r="A3554" s="90">
        <v>20209</v>
      </c>
      <c r="B3554" s="1" t="s">
        <v>8114</v>
      </c>
      <c r="C3554" s="91" t="s">
        <v>9577</v>
      </c>
      <c r="D3554" s="89" t="s">
        <v>27217</v>
      </c>
    </row>
    <row r="3555" spans="1:4">
      <c r="A3555" s="90">
        <v>4433</v>
      </c>
      <c r="B3555" s="1" t="s">
        <v>8115</v>
      </c>
      <c r="C3555" s="91" t="s">
        <v>9577</v>
      </c>
      <c r="D3555" s="89" t="s">
        <v>24970</v>
      </c>
    </row>
    <row r="3556" spans="1:4">
      <c r="A3556" s="90">
        <v>10731</v>
      </c>
      <c r="B3556" s="1" t="s">
        <v>8116</v>
      </c>
      <c r="C3556" s="91" t="s">
        <v>9576</v>
      </c>
      <c r="D3556" s="89" t="s">
        <v>26184</v>
      </c>
    </row>
    <row r="3557" spans="1:4">
      <c r="A3557" s="90">
        <v>4704</v>
      </c>
      <c r="B3557" s="1" t="s">
        <v>8117</v>
      </c>
      <c r="C3557" s="91" t="s">
        <v>9576</v>
      </c>
      <c r="D3557" s="89" t="s">
        <v>24366</v>
      </c>
    </row>
    <row r="3558" spans="1:4">
      <c r="A3558" s="90">
        <v>10730</v>
      </c>
      <c r="B3558" s="1" t="s">
        <v>8118</v>
      </c>
      <c r="C3558" s="91" t="s">
        <v>9576</v>
      </c>
      <c r="D3558" s="89" t="s">
        <v>26802</v>
      </c>
    </row>
    <row r="3559" spans="1:4">
      <c r="A3559" s="90">
        <v>4729</v>
      </c>
      <c r="B3559" s="1" t="s">
        <v>8119</v>
      </c>
      <c r="C3559" s="91" t="s">
        <v>9575</v>
      </c>
      <c r="D3559" s="89" t="s">
        <v>27218</v>
      </c>
    </row>
    <row r="3560" spans="1:4">
      <c r="A3560" s="90">
        <v>4720</v>
      </c>
      <c r="B3560" s="1" t="s">
        <v>8120</v>
      </c>
      <c r="C3560" s="91" t="s">
        <v>9575</v>
      </c>
      <c r="D3560" s="89" t="s">
        <v>25008</v>
      </c>
    </row>
    <row r="3561" spans="1:4">
      <c r="A3561" s="90">
        <v>4721</v>
      </c>
      <c r="B3561" s="1" t="s">
        <v>8121</v>
      </c>
      <c r="C3561" s="91" t="s">
        <v>9575</v>
      </c>
      <c r="D3561" s="89" t="s">
        <v>26055</v>
      </c>
    </row>
    <row r="3562" spans="1:4">
      <c r="A3562" s="90">
        <v>4718</v>
      </c>
      <c r="B3562" s="1" t="s">
        <v>212</v>
      </c>
      <c r="C3562" s="91" t="s">
        <v>9575</v>
      </c>
      <c r="D3562" s="89" t="s">
        <v>26055</v>
      </c>
    </row>
    <row r="3563" spans="1:4">
      <c r="A3563" s="90">
        <v>4722</v>
      </c>
      <c r="B3563" s="1" t="s">
        <v>8122</v>
      </c>
      <c r="C3563" s="91" t="s">
        <v>9575</v>
      </c>
      <c r="D3563" s="89" t="s">
        <v>26055</v>
      </c>
    </row>
    <row r="3564" spans="1:4">
      <c r="A3564" s="90">
        <v>4723</v>
      </c>
      <c r="B3564" s="1" t="s">
        <v>8123</v>
      </c>
      <c r="C3564" s="91" t="s">
        <v>9575</v>
      </c>
      <c r="D3564" s="89" t="s">
        <v>27219</v>
      </c>
    </row>
    <row r="3565" spans="1:4">
      <c r="A3565" s="90">
        <v>4727</v>
      </c>
      <c r="B3565" s="1" t="s">
        <v>8124</v>
      </c>
      <c r="C3565" s="91" t="s">
        <v>9575</v>
      </c>
      <c r="D3565" s="89" t="s">
        <v>27220</v>
      </c>
    </row>
    <row r="3566" spans="1:4">
      <c r="A3566" s="90">
        <v>4748</v>
      </c>
      <c r="B3566" s="1" t="s">
        <v>8125</v>
      </c>
      <c r="C3566" s="91" t="s">
        <v>9575</v>
      </c>
      <c r="D3566" s="89" t="s">
        <v>27221</v>
      </c>
    </row>
    <row r="3567" spans="1:4">
      <c r="A3567" s="90">
        <v>4730</v>
      </c>
      <c r="B3567" s="1" t="s">
        <v>8126</v>
      </c>
      <c r="C3567" s="91" t="s">
        <v>9575</v>
      </c>
      <c r="D3567" s="89" t="s">
        <v>27222</v>
      </c>
    </row>
    <row r="3568" spans="1:4">
      <c r="A3568" s="90">
        <v>13186</v>
      </c>
      <c r="B3568" s="1" t="s">
        <v>8127</v>
      </c>
      <c r="C3568" s="91" t="s">
        <v>9575</v>
      </c>
      <c r="D3568" s="89" t="s">
        <v>27223</v>
      </c>
    </row>
    <row r="3569" spans="1:4">
      <c r="A3569" s="90">
        <v>10737</v>
      </c>
      <c r="B3569" s="1" t="s">
        <v>8128</v>
      </c>
      <c r="C3569" s="91" t="s">
        <v>9576</v>
      </c>
      <c r="D3569" s="89" t="s">
        <v>27224</v>
      </c>
    </row>
    <row r="3570" spans="1:4">
      <c r="A3570" s="90">
        <v>10734</v>
      </c>
      <c r="B3570" s="1" t="s">
        <v>8129</v>
      </c>
      <c r="C3570" s="91" t="s">
        <v>9576</v>
      </c>
      <c r="D3570" s="89" t="s">
        <v>27225</v>
      </c>
    </row>
    <row r="3571" spans="1:4">
      <c r="A3571" s="90">
        <v>4708</v>
      </c>
      <c r="B3571" s="1" t="s">
        <v>8130</v>
      </c>
      <c r="C3571" s="91" t="s">
        <v>9576</v>
      </c>
      <c r="D3571" s="89" t="s">
        <v>24537</v>
      </c>
    </row>
    <row r="3572" spans="1:4">
      <c r="A3572" s="90">
        <v>4712</v>
      </c>
      <c r="B3572" s="1" t="s">
        <v>8131</v>
      </c>
      <c r="C3572" s="91" t="s">
        <v>9576</v>
      </c>
      <c r="D3572" s="89" t="s">
        <v>27226</v>
      </c>
    </row>
    <row r="3573" spans="1:4">
      <c r="A3573" s="90">
        <v>4710</v>
      </c>
      <c r="B3573" s="1" t="s">
        <v>8132</v>
      </c>
      <c r="C3573" s="91" t="s">
        <v>9576</v>
      </c>
      <c r="D3573" s="89" t="s">
        <v>27227</v>
      </c>
    </row>
    <row r="3574" spans="1:4">
      <c r="A3574" s="90">
        <v>4746</v>
      </c>
      <c r="B3574" s="1" t="s">
        <v>8133</v>
      </c>
      <c r="C3574" s="91" t="s">
        <v>9575</v>
      </c>
      <c r="D3574" s="89" t="s">
        <v>27228</v>
      </c>
    </row>
    <row r="3575" spans="1:4">
      <c r="A3575" s="90">
        <v>4750</v>
      </c>
      <c r="B3575" s="1" t="s">
        <v>8134</v>
      </c>
      <c r="C3575" s="91" t="s">
        <v>9573</v>
      </c>
      <c r="D3575" s="89" t="s">
        <v>26018</v>
      </c>
    </row>
    <row r="3576" spans="1:4">
      <c r="A3576" s="90">
        <v>41065</v>
      </c>
      <c r="B3576" s="1" t="s">
        <v>8135</v>
      </c>
      <c r="C3576" s="91" t="s">
        <v>9582</v>
      </c>
      <c r="D3576" s="89" t="s">
        <v>26019</v>
      </c>
    </row>
    <row r="3577" spans="1:4">
      <c r="A3577" s="90">
        <v>34747</v>
      </c>
      <c r="B3577" s="1" t="s">
        <v>8136</v>
      </c>
      <c r="C3577" s="91" t="s">
        <v>9577</v>
      </c>
      <c r="D3577" s="89" t="s">
        <v>27229</v>
      </c>
    </row>
    <row r="3578" spans="1:4">
      <c r="A3578" s="90">
        <v>4826</v>
      </c>
      <c r="B3578" s="1" t="s">
        <v>8137</v>
      </c>
      <c r="C3578" s="91" t="s">
        <v>9577</v>
      </c>
      <c r="D3578" s="89" t="s">
        <v>27230</v>
      </c>
    </row>
    <row r="3579" spans="1:4">
      <c r="A3579" s="90">
        <v>41975</v>
      </c>
      <c r="B3579" s="1" t="s">
        <v>8138</v>
      </c>
      <c r="C3579" s="91" t="s">
        <v>9576</v>
      </c>
      <c r="D3579" s="89" t="s">
        <v>26318</v>
      </c>
    </row>
    <row r="3580" spans="1:4">
      <c r="A3580" s="90">
        <v>4825</v>
      </c>
      <c r="B3580" s="1" t="s">
        <v>8139</v>
      </c>
      <c r="C3580" s="91" t="s">
        <v>9577</v>
      </c>
      <c r="D3580" s="89" t="s">
        <v>27231</v>
      </c>
    </row>
    <row r="3581" spans="1:4">
      <c r="A3581" s="90">
        <v>34744</v>
      </c>
      <c r="B3581" s="1" t="s">
        <v>8140</v>
      </c>
      <c r="C3581" s="91" t="s">
        <v>9576</v>
      </c>
      <c r="D3581" s="89" t="s">
        <v>23955</v>
      </c>
    </row>
    <row r="3582" spans="1:4">
      <c r="A3582" s="90">
        <v>39430</v>
      </c>
      <c r="B3582" s="1" t="s">
        <v>8141</v>
      </c>
      <c r="C3582" s="91" t="s">
        <v>9574</v>
      </c>
      <c r="D3582" s="89" t="s">
        <v>24179</v>
      </c>
    </row>
    <row r="3583" spans="1:4">
      <c r="A3583" s="90">
        <v>39573</v>
      </c>
      <c r="B3583" s="1" t="s">
        <v>8142</v>
      </c>
      <c r="C3583" s="91" t="s">
        <v>9574</v>
      </c>
      <c r="D3583" s="89" t="s">
        <v>24162</v>
      </c>
    </row>
    <row r="3584" spans="1:4">
      <c r="A3584" s="90">
        <v>38410</v>
      </c>
      <c r="B3584" s="1" t="s">
        <v>8143</v>
      </c>
      <c r="C3584" s="91" t="s">
        <v>9574</v>
      </c>
      <c r="D3584" s="89" t="s">
        <v>27232</v>
      </c>
    </row>
    <row r="3585" spans="1:4">
      <c r="A3585" s="90">
        <v>4765</v>
      </c>
      <c r="B3585" s="1" t="s">
        <v>8144</v>
      </c>
      <c r="C3585" s="91" t="s">
        <v>9577</v>
      </c>
      <c r="D3585" s="89" t="s">
        <v>27233</v>
      </c>
    </row>
    <row r="3586" spans="1:4">
      <c r="A3586" s="90">
        <v>4767</v>
      </c>
      <c r="B3586" s="1" t="s">
        <v>8145</v>
      </c>
      <c r="C3586" s="91" t="s">
        <v>9577</v>
      </c>
      <c r="D3586" s="89" t="s">
        <v>27234</v>
      </c>
    </row>
    <row r="3587" spans="1:4">
      <c r="A3587" s="90">
        <v>4766</v>
      </c>
      <c r="B3587" s="1" t="s">
        <v>8145</v>
      </c>
      <c r="C3587" s="91" t="s">
        <v>9578</v>
      </c>
      <c r="D3587" s="89" t="s">
        <v>27235</v>
      </c>
    </row>
    <row r="3588" spans="1:4">
      <c r="A3588" s="90">
        <v>10963</v>
      </c>
      <c r="B3588" s="1" t="s">
        <v>8146</v>
      </c>
      <c r="C3588" s="91" t="s">
        <v>9577</v>
      </c>
      <c r="D3588" s="89" t="s">
        <v>27236</v>
      </c>
    </row>
    <row r="3589" spans="1:4">
      <c r="A3589" s="90">
        <v>10962</v>
      </c>
      <c r="B3589" s="1" t="s">
        <v>8147</v>
      </c>
      <c r="C3589" s="91" t="s">
        <v>9578</v>
      </c>
      <c r="D3589" s="89" t="s">
        <v>25451</v>
      </c>
    </row>
    <row r="3590" spans="1:4">
      <c r="A3590" s="90">
        <v>34742</v>
      </c>
      <c r="B3590" s="1" t="s">
        <v>8148</v>
      </c>
      <c r="C3590" s="91" t="s">
        <v>9578</v>
      </c>
      <c r="D3590" s="89" t="s">
        <v>27237</v>
      </c>
    </row>
    <row r="3591" spans="1:4">
      <c r="A3591" s="90">
        <v>4773</v>
      </c>
      <c r="B3591" s="1" t="s">
        <v>8149</v>
      </c>
      <c r="C3591" s="91" t="s">
        <v>9577</v>
      </c>
      <c r="D3591" s="89" t="s">
        <v>27238</v>
      </c>
    </row>
    <row r="3592" spans="1:4">
      <c r="A3592" s="90">
        <v>34740</v>
      </c>
      <c r="B3592" s="1" t="s">
        <v>8150</v>
      </c>
      <c r="C3592" s="91" t="s">
        <v>9578</v>
      </c>
      <c r="D3592" s="89" t="s">
        <v>27237</v>
      </c>
    </row>
    <row r="3593" spans="1:4">
      <c r="A3593" s="90">
        <v>4774</v>
      </c>
      <c r="B3593" s="1" t="s">
        <v>8151</v>
      </c>
      <c r="C3593" s="91" t="s">
        <v>9578</v>
      </c>
      <c r="D3593" s="89" t="s">
        <v>27235</v>
      </c>
    </row>
    <row r="3594" spans="1:4">
      <c r="A3594" s="90">
        <v>4776</v>
      </c>
      <c r="B3594" s="1" t="s">
        <v>8151</v>
      </c>
      <c r="C3594" s="91" t="s">
        <v>9577</v>
      </c>
      <c r="D3594" s="89" t="s">
        <v>27239</v>
      </c>
    </row>
    <row r="3595" spans="1:4">
      <c r="A3595" s="90">
        <v>40313</v>
      </c>
      <c r="B3595" s="1" t="s">
        <v>8152</v>
      </c>
      <c r="C3595" s="91" t="s">
        <v>9578</v>
      </c>
      <c r="D3595" s="89" t="s">
        <v>27237</v>
      </c>
    </row>
    <row r="3596" spans="1:4">
      <c r="A3596" s="90">
        <v>13340</v>
      </c>
      <c r="B3596" s="1" t="s">
        <v>8153</v>
      </c>
      <c r="C3596" s="91" t="s">
        <v>9577</v>
      </c>
      <c r="D3596" s="89" t="s">
        <v>27240</v>
      </c>
    </row>
    <row r="3597" spans="1:4">
      <c r="A3597" s="90">
        <v>10965</v>
      </c>
      <c r="B3597" s="1" t="s">
        <v>8154</v>
      </c>
      <c r="C3597" s="91" t="s">
        <v>9577</v>
      </c>
      <c r="D3597" s="89" t="s">
        <v>26852</v>
      </c>
    </row>
    <row r="3598" spans="1:4">
      <c r="A3598" s="90">
        <v>10966</v>
      </c>
      <c r="B3598" s="1" t="s">
        <v>8155</v>
      </c>
      <c r="C3598" s="91" t="s">
        <v>9578</v>
      </c>
      <c r="D3598" s="89" t="s">
        <v>24964</v>
      </c>
    </row>
    <row r="3599" spans="1:4">
      <c r="A3599" s="90">
        <v>40537</v>
      </c>
      <c r="B3599" s="1" t="s">
        <v>8156</v>
      </c>
      <c r="C3599" s="91" t="s">
        <v>9578</v>
      </c>
      <c r="D3599" s="89" t="s">
        <v>24358</v>
      </c>
    </row>
    <row r="3600" spans="1:4">
      <c r="A3600" s="90">
        <v>40536</v>
      </c>
      <c r="B3600" s="1" t="s">
        <v>8157</v>
      </c>
      <c r="C3600" s="91" t="s">
        <v>9578</v>
      </c>
      <c r="D3600" s="89" t="s">
        <v>24358</v>
      </c>
    </row>
    <row r="3601" spans="1:4">
      <c r="A3601" s="90">
        <v>40535</v>
      </c>
      <c r="B3601" s="1" t="s">
        <v>8158</v>
      </c>
      <c r="C3601" s="91" t="s">
        <v>9578</v>
      </c>
      <c r="D3601" s="89" t="s">
        <v>24358</v>
      </c>
    </row>
    <row r="3602" spans="1:4">
      <c r="A3602" s="90">
        <v>39427</v>
      </c>
      <c r="B3602" s="1" t="s">
        <v>8159</v>
      </c>
      <c r="C3602" s="91" t="s">
        <v>9577</v>
      </c>
      <c r="D3602" s="89" t="s">
        <v>24168</v>
      </c>
    </row>
    <row r="3603" spans="1:4">
      <c r="A3603" s="90">
        <v>39424</v>
      </c>
      <c r="B3603" s="1" t="s">
        <v>8160</v>
      </c>
      <c r="C3603" s="91" t="s">
        <v>9577</v>
      </c>
      <c r="D3603" s="89" t="s">
        <v>24166</v>
      </c>
    </row>
    <row r="3604" spans="1:4">
      <c r="A3604" s="90">
        <v>39425</v>
      </c>
      <c r="B3604" s="1" t="s">
        <v>8161</v>
      </c>
      <c r="C3604" s="91" t="s">
        <v>9577</v>
      </c>
      <c r="D3604" s="89" t="s">
        <v>26263</v>
      </c>
    </row>
    <row r="3605" spans="1:4">
      <c r="A3605" s="90">
        <v>40664</v>
      </c>
      <c r="B3605" s="1" t="s">
        <v>8162</v>
      </c>
      <c r="C3605" s="91" t="s">
        <v>9578</v>
      </c>
      <c r="D3605" s="89" t="s">
        <v>25095</v>
      </c>
    </row>
    <row r="3606" spans="1:4">
      <c r="A3606" s="90">
        <v>34360</v>
      </c>
      <c r="B3606" s="1" t="s">
        <v>8163</v>
      </c>
      <c r="C3606" s="91" t="s">
        <v>9578</v>
      </c>
      <c r="D3606" s="89" t="s">
        <v>24318</v>
      </c>
    </row>
    <row r="3607" spans="1:4">
      <c r="A3607" s="90">
        <v>20259</v>
      </c>
      <c r="B3607" s="1" t="s">
        <v>8164</v>
      </c>
      <c r="C3607" s="91" t="s">
        <v>9577</v>
      </c>
      <c r="D3607" s="89" t="s">
        <v>26156</v>
      </c>
    </row>
    <row r="3608" spans="1:4">
      <c r="A3608" s="90">
        <v>14077</v>
      </c>
      <c r="B3608" s="1" t="s">
        <v>8165</v>
      </c>
      <c r="C3608" s="91" t="s">
        <v>9577</v>
      </c>
      <c r="D3608" s="89" t="s">
        <v>27241</v>
      </c>
    </row>
    <row r="3609" spans="1:4">
      <c r="A3609" s="90">
        <v>3678</v>
      </c>
      <c r="B3609" s="1" t="s">
        <v>8166</v>
      </c>
      <c r="C3609" s="91" t="s">
        <v>9577</v>
      </c>
      <c r="D3609" s="89" t="s">
        <v>27242</v>
      </c>
    </row>
    <row r="3610" spans="1:4">
      <c r="A3610" s="90">
        <v>39418</v>
      </c>
      <c r="B3610" s="1" t="s">
        <v>8167</v>
      </c>
      <c r="C3610" s="91" t="s">
        <v>9577</v>
      </c>
      <c r="D3610" s="89" t="s">
        <v>24981</v>
      </c>
    </row>
    <row r="3611" spans="1:4">
      <c r="A3611" s="90">
        <v>39419</v>
      </c>
      <c r="B3611" s="1" t="s">
        <v>8168</v>
      </c>
      <c r="C3611" s="91" t="s">
        <v>9577</v>
      </c>
      <c r="D3611" s="89" t="s">
        <v>24184</v>
      </c>
    </row>
    <row r="3612" spans="1:4">
      <c r="A3612" s="90">
        <v>39420</v>
      </c>
      <c r="B3612" s="1" t="s">
        <v>8169</v>
      </c>
      <c r="C3612" s="91" t="s">
        <v>9577</v>
      </c>
      <c r="D3612" s="89" t="s">
        <v>24098</v>
      </c>
    </row>
    <row r="3613" spans="1:4">
      <c r="A3613" s="90">
        <v>39571</v>
      </c>
      <c r="B3613" s="1" t="s">
        <v>8170</v>
      </c>
      <c r="C3613" s="91" t="s">
        <v>9577</v>
      </c>
      <c r="D3613" s="89" t="s">
        <v>24559</v>
      </c>
    </row>
    <row r="3614" spans="1:4">
      <c r="A3614" s="90">
        <v>39421</v>
      </c>
      <c r="B3614" s="1" t="s">
        <v>8171</v>
      </c>
      <c r="C3614" s="91" t="s">
        <v>9577</v>
      </c>
      <c r="D3614" s="89" t="s">
        <v>26988</v>
      </c>
    </row>
    <row r="3615" spans="1:4">
      <c r="A3615" s="90">
        <v>39422</v>
      </c>
      <c r="B3615" s="1" t="s">
        <v>8172</v>
      </c>
      <c r="C3615" s="91" t="s">
        <v>9577</v>
      </c>
      <c r="D3615" s="89" t="s">
        <v>24090</v>
      </c>
    </row>
    <row r="3616" spans="1:4">
      <c r="A3616" s="90">
        <v>39423</v>
      </c>
      <c r="B3616" s="1" t="s">
        <v>8173</v>
      </c>
      <c r="C3616" s="91" t="s">
        <v>9577</v>
      </c>
      <c r="D3616" s="89" t="s">
        <v>24616</v>
      </c>
    </row>
    <row r="3617" spans="1:4">
      <c r="A3617" s="90">
        <v>39426</v>
      </c>
      <c r="B3617" s="1" t="s">
        <v>8174</v>
      </c>
      <c r="C3617" s="91" t="s">
        <v>9577</v>
      </c>
      <c r="D3617" s="89" t="s">
        <v>23860</v>
      </c>
    </row>
    <row r="3618" spans="1:4">
      <c r="A3618" s="90">
        <v>39429</v>
      </c>
      <c r="B3618" s="1" t="s">
        <v>8175</v>
      </c>
      <c r="C3618" s="91" t="s">
        <v>9577</v>
      </c>
      <c r="D3618" s="89" t="s">
        <v>24196</v>
      </c>
    </row>
    <row r="3619" spans="1:4">
      <c r="A3619" s="90">
        <v>39428</v>
      </c>
      <c r="B3619" s="1" t="s">
        <v>8176</v>
      </c>
      <c r="C3619" s="91" t="s">
        <v>9577</v>
      </c>
      <c r="D3619" s="89" t="s">
        <v>25530</v>
      </c>
    </row>
    <row r="3620" spans="1:4">
      <c r="A3620" s="90">
        <v>39572</v>
      </c>
      <c r="B3620" s="1" t="s">
        <v>8177</v>
      </c>
      <c r="C3620" s="91" t="s">
        <v>9577</v>
      </c>
      <c r="D3620" s="89" t="s">
        <v>24567</v>
      </c>
    </row>
    <row r="3621" spans="1:4">
      <c r="A3621" s="90">
        <v>39570</v>
      </c>
      <c r="B3621" s="1" t="s">
        <v>8178</v>
      </c>
      <c r="C3621" s="91" t="s">
        <v>9577</v>
      </c>
      <c r="D3621" s="89" t="s">
        <v>24127</v>
      </c>
    </row>
    <row r="3622" spans="1:4">
      <c r="A3622" s="90">
        <v>39569</v>
      </c>
      <c r="B3622" s="1" t="s">
        <v>8179</v>
      </c>
      <c r="C3622" s="91" t="s">
        <v>9577</v>
      </c>
      <c r="D3622" s="89" t="s">
        <v>24227</v>
      </c>
    </row>
    <row r="3623" spans="1:4">
      <c r="A3623" s="90">
        <v>11552</v>
      </c>
      <c r="B3623" s="1" t="s">
        <v>8180</v>
      </c>
      <c r="C3623" s="91" t="s">
        <v>9577</v>
      </c>
      <c r="D3623" s="89" t="s">
        <v>25673</v>
      </c>
    </row>
    <row r="3624" spans="1:4">
      <c r="A3624" s="90">
        <v>40598</v>
      </c>
      <c r="B3624" s="1" t="s">
        <v>8181</v>
      </c>
      <c r="C3624" s="91" t="s">
        <v>9578</v>
      </c>
      <c r="D3624" s="89" t="s">
        <v>24358</v>
      </c>
    </row>
    <row r="3625" spans="1:4">
      <c r="A3625" s="90">
        <v>39029</v>
      </c>
      <c r="B3625" s="1" t="s">
        <v>8182</v>
      </c>
      <c r="C3625" s="91" t="s">
        <v>9577</v>
      </c>
      <c r="D3625" s="89" t="s">
        <v>24706</v>
      </c>
    </row>
    <row r="3626" spans="1:4">
      <c r="A3626" s="90">
        <v>39028</v>
      </c>
      <c r="B3626" s="1" t="s">
        <v>8183</v>
      </c>
      <c r="C3626" s="91" t="s">
        <v>9577</v>
      </c>
      <c r="D3626" s="89" t="s">
        <v>24625</v>
      </c>
    </row>
    <row r="3627" spans="1:4">
      <c r="A3627" s="90">
        <v>39328</v>
      </c>
      <c r="B3627" s="1" t="s">
        <v>8184</v>
      </c>
      <c r="C3627" s="91" t="s">
        <v>9577</v>
      </c>
      <c r="D3627" s="89" t="s">
        <v>24559</v>
      </c>
    </row>
    <row r="3628" spans="1:4">
      <c r="A3628" s="90">
        <v>38541</v>
      </c>
      <c r="B3628" s="1" t="s">
        <v>8185</v>
      </c>
      <c r="C3628" s="91" t="s">
        <v>9574</v>
      </c>
      <c r="D3628" s="89" t="s">
        <v>27243</v>
      </c>
    </row>
    <row r="3629" spans="1:4">
      <c r="A3629" s="90">
        <v>38542</v>
      </c>
      <c r="B3629" s="1" t="s">
        <v>8186</v>
      </c>
      <c r="C3629" s="91" t="s">
        <v>9574</v>
      </c>
      <c r="D3629" s="89" t="s">
        <v>27244</v>
      </c>
    </row>
    <row r="3630" spans="1:4">
      <c r="A3630" s="90">
        <v>38543</v>
      </c>
      <c r="B3630" s="1" t="s">
        <v>8187</v>
      </c>
      <c r="C3630" s="91" t="s">
        <v>9574</v>
      </c>
      <c r="D3630" s="89" t="s">
        <v>27245</v>
      </c>
    </row>
    <row r="3631" spans="1:4">
      <c r="A3631" s="90">
        <v>40406</v>
      </c>
      <c r="B3631" s="1" t="s">
        <v>8188</v>
      </c>
      <c r="C3631" s="91" t="s">
        <v>9574</v>
      </c>
      <c r="D3631" s="89" t="s">
        <v>27246</v>
      </c>
    </row>
    <row r="3632" spans="1:4">
      <c r="A3632" s="90">
        <v>40789</v>
      </c>
      <c r="B3632" s="1" t="s">
        <v>8189</v>
      </c>
      <c r="C3632" s="91" t="s">
        <v>9574</v>
      </c>
      <c r="D3632" s="89" t="s">
        <v>27247</v>
      </c>
    </row>
    <row r="3633" spans="1:4">
      <c r="A3633" s="90">
        <v>40791</v>
      </c>
      <c r="B3633" s="1" t="s">
        <v>8190</v>
      </c>
      <c r="C3633" s="91" t="s">
        <v>9574</v>
      </c>
      <c r="D3633" s="89" t="s">
        <v>27248</v>
      </c>
    </row>
    <row r="3634" spans="1:4">
      <c r="A3634" s="90">
        <v>11651</v>
      </c>
      <c r="B3634" s="1" t="s">
        <v>8191</v>
      </c>
      <c r="C3634" s="91" t="s">
        <v>9574</v>
      </c>
      <c r="D3634" s="89" t="s">
        <v>27249</v>
      </c>
    </row>
    <row r="3635" spans="1:4">
      <c r="A3635" s="90">
        <v>42002</v>
      </c>
      <c r="B3635" s="1" t="s">
        <v>8192</v>
      </c>
      <c r="C3635" s="91" t="s">
        <v>9574</v>
      </c>
      <c r="D3635" s="89" t="s">
        <v>27250</v>
      </c>
    </row>
    <row r="3636" spans="1:4">
      <c r="A3636" s="90">
        <v>40435</v>
      </c>
      <c r="B3636" s="1" t="s">
        <v>8193</v>
      </c>
      <c r="C3636" s="91" t="s">
        <v>9574</v>
      </c>
      <c r="D3636" s="89" t="s">
        <v>27251</v>
      </c>
    </row>
    <row r="3637" spans="1:4">
      <c r="A3637" s="90">
        <v>39012</v>
      </c>
      <c r="B3637" s="1" t="s">
        <v>8194</v>
      </c>
      <c r="C3637" s="91" t="s">
        <v>9574</v>
      </c>
      <c r="D3637" s="89" t="s">
        <v>27252</v>
      </c>
    </row>
    <row r="3638" spans="1:4">
      <c r="A3638" s="90">
        <v>5327</v>
      </c>
      <c r="B3638" s="1" t="s">
        <v>8195</v>
      </c>
      <c r="C3638" s="91" t="s">
        <v>9578</v>
      </c>
      <c r="D3638" s="89" t="s">
        <v>25010</v>
      </c>
    </row>
    <row r="3639" spans="1:4">
      <c r="A3639" s="90">
        <v>35274</v>
      </c>
      <c r="B3639" s="1" t="s">
        <v>8196</v>
      </c>
      <c r="C3639" s="91" t="s">
        <v>9577</v>
      </c>
      <c r="D3639" s="89" t="s">
        <v>24844</v>
      </c>
    </row>
    <row r="3640" spans="1:4">
      <c r="A3640" s="90">
        <v>35275</v>
      </c>
      <c r="B3640" s="1" t="s">
        <v>8197</v>
      </c>
      <c r="C3640" s="91" t="s">
        <v>9577</v>
      </c>
      <c r="D3640" s="89" t="s">
        <v>27253</v>
      </c>
    </row>
    <row r="3641" spans="1:4">
      <c r="A3641" s="90">
        <v>35276</v>
      </c>
      <c r="B3641" s="1" t="s">
        <v>8198</v>
      </c>
      <c r="C3641" s="91" t="s">
        <v>9577</v>
      </c>
      <c r="D3641" s="89" t="s">
        <v>27254</v>
      </c>
    </row>
    <row r="3642" spans="1:4">
      <c r="A3642" s="90">
        <v>38386</v>
      </c>
      <c r="B3642" s="1" t="s">
        <v>8199</v>
      </c>
      <c r="C3642" s="91" t="s">
        <v>9574</v>
      </c>
      <c r="D3642" s="89" t="s">
        <v>23998</v>
      </c>
    </row>
    <row r="3643" spans="1:4">
      <c r="A3643" s="90">
        <v>11091</v>
      </c>
      <c r="B3643" s="1" t="s">
        <v>8200</v>
      </c>
      <c r="C3643" s="91" t="s">
        <v>9574</v>
      </c>
      <c r="D3643" s="89" t="s">
        <v>24111</v>
      </c>
    </row>
    <row r="3644" spans="1:4">
      <c r="A3644" s="90">
        <v>37586</v>
      </c>
      <c r="B3644" s="1" t="s">
        <v>8201</v>
      </c>
      <c r="C3644" s="91" t="s">
        <v>9592</v>
      </c>
      <c r="D3644" s="89" t="s">
        <v>27255</v>
      </c>
    </row>
    <row r="3645" spans="1:4">
      <c r="A3645" s="90">
        <v>37395</v>
      </c>
      <c r="B3645" s="1" t="s">
        <v>120</v>
      </c>
      <c r="C3645" s="91" t="s">
        <v>9592</v>
      </c>
      <c r="D3645" s="89" t="s">
        <v>24276</v>
      </c>
    </row>
    <row r="3646" spans="1:4">
      <c r="A3646" s="90">
        <v>14147</v>
      </c>
      <c r="B3646" s="1" t="s">
        <v>8202</v>
      </c>
      <c r="C3646" s="91" t="s">
        <v>9592</v>
      </c>
      <c r="D3646" s="89" t="s">
        <v>24938</v>
      </c>
    </row>
    <row r="3647" spans="1:4">
      <c r="A3647" s="90">
        <v>37396</v>
      </c>
      <c r="B3647" s="1" t="s">
        <v>8203</v>
      </c>
      <c r="C3647" s="91" t="s">
        <v>9592</v>
      </c>
      <c r="D3647" s="89" t="s">
        <v>27256</v>
      </c>
    </row>
    <row r="3648" spans="1:4">
      <c r="A3648" s="90">
        <v>37397</v>
      </c>
      <c r="B3648" s="1" t="s">
        <v>8204</v>
      </c>
      <c r="C3648" s="91" t="s">
        <v>9592</v>
      </c>
      <c r="D3648" s="89" t="s">
        <v>27257</v>
      </c>
    </row>
    <row r="3649" spans="1:4">
      <c r="A3649" s="90">
        <v>11559</v>
      </c>
      <c r="B3649" s="1" t="s">
        <v>8205</v>
      </c>
      <c r="C3649" s="91" t="s">
        <v>9574</v>
      </c>
      <c r="D3649" s="89" t="s">
        <v>24190</v>
      </c>
    </row>
    <row r="3650" spans="1:4">
      <c r="A3650" s="90">
        <v>444</v>
      </c>
      <c r="B3650" s="1" t="s">
        <v>8206</v>
      </c>
      <c r="C3650" s="91" t="s">
        <v>9574</v>
      </c>
      <c r="D3650" s="89" t="s">
        <v>25115</v>
      </c>
    </row>
    <row r="3651" spans="1:4">
      <c r="A3651" s="90">
        <v>445</v>
      </c>
      <c r="B3651" s="1" t="s">
        <v>8207</v>
      </c>
      <c r="C3651" s="91" t="s">
        <v>9574</v>
      </c>
      <c r="D3651" s="89" t="s">
        <v>27258</v>
      </c>
    </row>
    <row r="3652" spans="1:4">
      <c r="A3652" s="90">
        <v>4783</v>
      </c>
      <c r="B3652" s="1" t="s">
        <v>8208</v>
      </c>
      <c r="C3652" s="91" t="s">
        <v>9573</v>
      </c>
      <c r="D3652" s="89" t="s">
        <v>26018</v>
      </c>
    </row>
    <row r="3653" spans="1:4">
      <c r="A3653" s="90">
        <v>41079</v>
      </c>
      <c r="B3653" s="1" t="s">
        <v>8209</v>
      </c>
      <c r="C3653" s="91" t="s">
        <v>9582</v>
      </c>
      <c r="D3653" s="89" t="s">
        <v>26019</v>
      </c>
    </row>
    <row r="3654" spans="1:4">
      <c r="A3654" s="90">
        <v>12874</v>
      </c>
      <c r="B3654" s="1" t="s">
        <v>8210</v>
      </c>
      <c r="C3654" s="91" t="s">
        <v>9573</v>
      </c>
      <c r="D3654" s="89" t="s">
        <v>26018</v>
      </c>
    </row>
    <row r="3655" spans="1:4">
      <c r="A3655" s="90">
        <v>41082</v>
      </c>
      <c r="B3655" s="1" t="s">
        <v>8211</v>
      </c>
      <c r="C3655" s="91" t="s">
        <v>9582</v>
      </c>
      <c r="D3655" s="89" t="s">
        <v>26019</v>
      </c>
    </row>
    <row r="3656" spans="1:4">
      <c r="A3656" s="90">
        <v>4785</v>
      </c>
      <c r="B3656" s="1" t="s">
        <v>8212</v>
      </c>
      <c r="C3656" s="91" t="s">
        <v>9573</v>
      </c>
      <c r="D3656" s="89" t="s">
        <v>24894</v>
      </c>
    </row>
    <row r="3657" spans="1:4">
      <c r="A3657" s="90">
        <v>41081</v>
      </c>
      <c r="B3657" s="1" t="s">
        <v>8213</v>
      </c>
      <c r="C3657" s="91" t="s">
        <v>9582</v>
      </c>
      <c r="D3657" s="89" t="s">
        <v>27259</v>
      </c>
    </row>
    <row r="3658" spans="1:4">
      <c r="A3658" s="90">
        <v>4801</v>
      </c>
      <c r="B3658" s="1" t="s">
        <v>8214</v>
      </c>
      <c r="C3658" s="91" t="s">
        <v>9576</v>
      </c>
      <c r="D3658" s="89" t="s">
        <v>27260</v>
      </c>
    </row>
    <row r="3659" spans="1:4">
      <c r="A3659" s="90">
        <v>4794</v>
      </c>
      <c r="B3659" s="1" t="s">
        <v>8215</v>
      </c>
      <c r="C3659" s="91" t="s">
        <v>9576</v>
      </c>
      <c r="D3659" s="89" t="s">
        <v>27261</v>
      </c>
    </row>
    <row r="3660" spans="1:4">
      <c r="A3660" s="90">
        <v>4796</v>
      </c>
      <c r="B3660" s="1" t="s">
        <v>8216</v>
      </c>
      <c r="C3660" s="91" t="s">
        <v>9576</v>
      </c>
      <c r="D3660" s="89" t="s">
        <v>27262</v>
      </c>
    </row>
    <row r="3661" spans="1:4">
      <c r="A3661" s="90">
        <v>4800</v>
      </c>
      <c r="B3661" s="1" t="s">
        <v>8217</v>
      </c>
      <c r="C3661" s="91" t="s">
        <v>9576</v>
      </c>
      <c r="D3661" s="89" t="s">
        <v>27263</v>
      </c>
    </row>
    <row r="3662" spans="1:4">
      <c r="A3662" s="90">
        <v>4795</v>
      </c>
      <c r="B3662" s="1" t="s">
        <v>8218</v>
      </c>
      <c r="C3662" s="91" t="s">
        <v>9576</v>
      </c>
      <c r="D3662" s="89" t="s">
        <v>27264</v>
      </c>
    </row>
    <row r="3663" spans="1:4">
      <c r="A3663" s="90">
        <v>39694</v>
      </c>
      <c r="B3663" s="1" t="s">
        <v>8219</v>
      </c>
      <c r="C3663" s="91" t="s">
        <v>9576</v>
      </c>
      <c r="D3663" s="89" t="s">
        <v>27265</v>
      </c>
    </row>
    <row r="3664" spans="1:4">
      <c r="A3664" s="90">
        <v>1292</v>
      </c>
      <c r="B3664" s="1" t="s">
        <v>8220</v>
      </c>
      <c r="C3664" s="91" t="s">
        <v>9576</v>
      </c>
      <c r="D3664" s="89" t="s">
        <v>27266</v>
      </c>
    </row>
    <row r="3665" spans="1:4">
      <c r="A3665" s="90">
        <v>1287</v>
      </c>
      <c r="B3665" s="1" t="s">
        <v>8221</v>
      </c>
      <c r="C3665" s="91" t="s">
        <v>9576</v>
      </c>
      <c r="D3665" s="89" t="s">
        <v>24030</v>
      </c>
    </row>
    <row r="3666" spans="1:4">
      <c r="A3666" s="90">
        <v>1297</v>
      </c>
      <c r="B3666" s="1" t="s">
        <v>8222</v>
      </c>
      <c r="C3666" s="91" t="s">
        <v>9576</v>
      </c>
      <c r="D3666" s="89" t="s">
        <v>24285</v>
      </c>
    </row>
    <row r="3667" spans="1:4">
      <c r="A3667" s="90">
        <v>4786</v>
      </c>
      <c r="B3667" s="1" t="s">
        <v>8223</v>
      </c>
      <c r="C3667" s="91" t="s">
        <v>9576</v>
      </c>
      <c r="D3667" s="89" t="s">
        <v>27267</v>
      </c>
    </row>
    <row r="3668" spans="1:4">
      <c r="A3668" s="90">
        <v>10840</v>
      </c>
      <c r="B3668" s="1" t="s">
        <v>8224</v>
      </c>
      <c r="C3668" s="91" t="s">
        <v>9576</v>
      </c>
      <c r="D3668" s="89" t="s">
        <v>27268</v>
      </c>
    </row>
    <row r="3669" spans="1:4">
      <c r="A3669" s="90">
        <v>10841</v>
      </c>
      <c r="B3669" s="1" t="s">
        <v>8225</v>
      </c>
      <c r="C3669" s="91" t="s">
        <v>9576</v>
      </c>
      <c r="D3669" s="89" t="s">
        <v>27269</v>
      </c>
    </row>
    <row r="3670" spans="1:4">
      <c r="A3670" s="90">
        <v>25980</v>
      </c>
      <c r="B3670" s="1" t="s">
        <v>8226</v>
      </c>
      <c r="C3670" s="91" t="s">
        <v>9576</v>
      </c>
      <c r="D3670" s="89" t="s">
        <v>27270</v>
      </c>
    </row>
    <row r="3671" spans="1:4">
      <c r="A3671" s="90">
        <v>10842</v>
      </c>
      <c r="B3671" s="1" t="s">
        <v>8227</v>
      </c>
      <c r="C3671" s="91" t="s">
        <v>9576</v>
      </c>
      <c r="D3671" s="89" t="s">
        <v>27271</v>
      </c>
    </row>
    <row r="3672" spans="1:4">
      <c r="A3672" s="90">
        <v>21108</v>
      </c>
      <c r="B3672" s="1" t="s">
        <v>8228</v>
      </c>
      <c r="C3672" s="91" t="s">
        <v>9576</v>
      </c>
      <c r="D3672" s="89" t="s">
        <v>27272</v>
      </c>
    </row>
    <row r="3673" spans="1:4">
      <c r="A3673" s="90">
        <v>38180</v>
      </c>
      <c r="B3673" s="1" t="s">
        <v>8229</v>
      </c>
      <c r="C3673" s="91" t="s">
        <v>9576</v>
      </c>
      <c r="D3673" s="89" t="s">
        <v>27273</v>
      </c>
    </row>
    <row r="3674" spans="1:4">
      <c r="A3674" s="90">
        <v>40648</v>
      </c>
      <c r="B3674" s="1" t="s">
        <v>8230</v>
      </c>
      <c r="C3674" s="91" t="s">
        <v>9576</v>
      </c>
      <c r="D3674" s="89" t="s">
        <v>27274</v>
      </c>
    </row>
    <row r="3675" spans="1:4">
      <c r="A3675" s="90">
        <v>40649</v>
      </c>
      <c r="B3675" s="1" t="s">
        <v>8231</v>
      </c>
      <c r="C3675" s="91" t="s">
        <v>9576</v>
      </c>
      <c r="D3675" s="89" t="s">
        <v>27275</v>
      </c>
    </row>
    <row r="3676" spans="1:4">
      <c r="A3676" s="90">
        <v>40650</v>
      </c>
      <c r="B3676" s="1" t="s">
        <v>8232</v>
      </c>
      <c r="C3676" s="91" t="s">
        <v>9576</v>
      </c>
      <c r="D3676" s="89" t="s">
        <v>27276</v>
      </c>
    </row>
    <row r="3677" spans="1:4">
      <c r="A3677" s="90">
        <v>40651</v>
      </c>
      <c r="B3677" s="1" t="s">
        <v>8233</v>
      </c>
      <c r="C3677" s="91" t="s">
        <v>9576</v>
      </c>
      <c r="D3677" s="89" t="s">
        <v>27277</v>
      </c>
    </row>
    <row r="3678" spans="1:4">
      <c r="A3678" s="90">
        <v>40652</v>
      </c>
      <c r="B3678" s="1" t="s">
        <v>8234</v>
      </c>
      <c r="C3678" s="91" t="s">
        <v>9576</v>
      </c>
      <c r="D3678" s="89" t="s">
        <v>27278</v>
      </c>
    </row>
    <row r="3679" spans="1:4">
      <c r="A3679" s="90">
        <v>40647</v>
      </c>
      <c r="B3679" s="1" t="s">
        <v>8235</v>
      </c>
      <c r="C3679" s="91" t="s">
        <v>9576</v>
      </c>
      <c r="D3679" s="89" t="s">
        <v>27279</v>
      </c>
    </row>
    <row r="3680" spans="1:4">
      <c r="A3680" s="90">
        <v>40653</v>
      </c>
      <c r="B3680" s="1" t="s">
        <v>8236</v>
      </c>
      <c r="C3680" s="91" t="s">
        <v>9576</v>
      </c>
      <c r="D3680" s="89" t="s">
        <v>27280</v>
      </c>
    </row>
    <row r="3681" spans="1:4">
      <c r="A3681" s="90">
        <v>36178</v>
      </c>
      <c r="B3681" s="1" t="s">
        <v>8237</v>
      </c>
      <c r="C3681" s="91" t="s">
        <v>9574</v>
      </c>
      <c r="D3681" s="89" t="s">
        <v>24362</v>
      </c>
    </row>
    <row r="3682" spans="1:4">
      <c r="A3682" s="90">
        <v>38195</v>
      </c>
      <c r="B3682" s="1" t="s">
        <v>8238</v>
      </c>
      <c r="C3682" s="91" t="s">
        <v>9576</v>
      </c>
      <c r="D3682" s="89" t="s">
        <v>24750</v>
      </c>
    </row>
    <row r="3683" spans="1:4">
      <c r="A3683" s="90">
        <v>38181</v>
      </c>
      <c r="B3683" s="1" t="s">
        <v>8239</v>
      </c>
      <c r="C3683" s="91" t="s">
        <v>9576</v>
      </c>
      <c r="D3683" s="89" t="s">
        <v>27281</v>
      </c>
    </row>
    <row r="3684" spans="1:4">
      <c r="A3684" s="90">
        <v>38182</v>
      </c>
      <c r="B3684" s="1" t="s">
        <v>8240</v>
      </c>
      <c r="C3684" s="91" t="s">
        <v>9576</v>
      </c>
      <c r="D3684" s="89" t="s">
        <v>27282</v>
      </c>
    </row>
    <row r="3685" spans="1:4">
      <c r="A3685" s="90">
        <v>38186</v>
      </c>
      <c r="B3685" s="1" t="s">
        <v>8241</v>
      </c>
      <c r="C3685" s="91" t="s">
        <v>9576</v>
      </c>
      <c r="D3685" s="89" t="s">
        <v>27283</v>
      </c>
    </row>
    <row r="3686" spans="1:4">
      <c r="A3686" s="90">
        <v>38185</v>
      </c>
      <c r="B3686" s="1" t="s">
        <v>8242</v>
      </c>
      <c r="C3686" s="91" t="s">
        <v>9576</v>
      </c>
      <c r="D3686" s="89" t="s">
        <v>27284</v>
      </c>
    </row>
    <row r="3687" spans="1:4">
      <c r="A3687" s="90">
        <v>40654</v>
      </c>
      <c r="B3687" s="1" t="s">
        <v>8243</v>
      </c>
      <c r="C3687" s="91" t="s">
        <v>9576</v>
      </c>
      <c r="D3687" s="89" t="s">
        <v>27285</v>
      </c>
    </row>
    <row r="3688" spans="1:4">
      <c r="A3688" s="90">
        <v>25981</v>
      </c>
      <c r="B3688" s="1" t="s">
        <v>8244</v>
      </c>
      <c r="C3688" s="91" t="s">
        <v>9576</v>
      </c>
      <c r="D3688" s="89" t="s">
        <v>27286</v>
      </c>
    </row>
    <row r="3689" spans="1:4">
      <c r="A3689" s="90">
        <v>4822</v>
      </c>
      <c r="B3689" s="1" t="s">
        <v>8245</v>
      </c>
      <c r="C3689" s="91" t="s">
        <v>9576</v>
      </c>
      <c r="D3689" s="89" t="s">
        <v>27287</v>
      </c>
    </row>
    <row r="3690" spans="1:4">
      <c r="A3690" s="90">
        <v>4818</v>
      </c>
      <c r="B3690" s="1" t="s">
        <v>8246</v>
      </c>
      <c r="C3690" s="91" t="s">
        <v>9576</v>
      </c>
      <c r="D3690" s="89" t="s">
        <v>26912</v>
      </c>
    </row>
    <row r="3691" spans="1:4">
      <c r="A3691" s="90">
        <v>39567</v>
      </c>
      <c r="B3691" s="1" t="s">
        <v>8247</v>
      </c>
      <c r="C3691" s="91" t="s">
        <v>9576</v>
      </c>
      <c r="D3691" s="89" t="s">
        <v>24854</v>
      </c>
    </row>
    <row r="3692" spans="1:4">
      <c r="A3692" s="90">
        <v>39566</v>
      </c>
      <c r="B3692" s="1" t="s">
        <v>8248</v>
      </c>
      <c r="C3692" s="91" t="s">
        <v>9576</v>
      </c>
      <c r="D3692" s="89" t="s">
        <v>27288</v>
      </c>
    </row>
    <row r="3693" spans="1:4">
      <c r="A3693" s="90">
        <v>11062</v>
      </c>
      <c r="B3693" s="1" t="s">
        <v>8249</v>
      </c>
      <c r="C3693" s="91" t="s">
        <v>9576</v>
      </c>
      <c r="D3693" s="89" t="s">
        <v>24279</v>
      </c>
    </row>
    <row r="3694" spans="1:4">
      <c r="A3694" s="90">
        <v>11063</v>
      </c>
      <c r="B3694" s="1" t="s">
        <v>8250</v>
      </c>
      <c r="C3694" s="91" t="s">
        <v>9576</v>
      </c>
      <c r="D3694" s="89" t="s">
        <v>24306</v>
      </c>
    </row>
    <row r="3695" spans="1:4">
      <c r="A3695" s="90">
        <v>13521</v>
      </c>
      <c r="B3695" s="1" t="s">
        <v>8251</v>
      </c>
      <c r="C3695" s="91" t="s">
        <v>9574</v>
      </c>
      <c r="D3695" s="89" t="s">
        <v>27289</v>
      </c>
    </row>
    <row r="3696" spans="1:4">
      <c r="A3696" s="90">
        <v>10851</v>
      </c>
      <c r="B3696" s="1" t="s">
        <v>8252</v>
      </c>
      <c r="C3696" s="91" t="s">
        <v>9574</v>
      </c>
      <c r="D3696" s="89" t="s">
        <v>27290</v>
      </c>
    </row>
    <row r="3697" spans="1:4">
      <c r="A3697" s="90">
        <v>39515</v>
      </c>
      <c r="B3697" s="1" t="s">
        <v>8253</v>
      </c>
      <c r="C3697" s="91" t="s">
        <v>9574</v>
      </c>
      <c r="D3697" s="89" t="s">
        <v>27291</v>
      </c>
    </row>
    <row r="3698" spans="1:4">
      <c r="A3698" s="90">
        <v>39516</v>
      </c>
      <c r="B3698" s="1" t="s">
        <v>8254</v>
      </c>
      <c r="C3698" s="91" t="s">
        <v>9574</v>
      </c>
      <c r="D3698" s="89" t="s">
        <v>27292</v>
      </c>
    </row>
    <row r="3699" spans="1:4">
      <c r="A3699" s="90">
        <v>39514</v>
      </c>
      <c r="B3699" s="1" t="s">
        <v>8255</v>
      </c>
      <c r="C3699" s="91" t="s">
        <v>9574</v>
      </c>
      <c r="D3699" s="89" t="s">
        <v>24597</v>
      </c>
    </row>
    <row r="3700" spans="1:4">
      <c r="A3700" s="90">
        <v>4812</v>
      </c>
      <c r="B3700" s="1" t="s">
        <v>8256</v>
      </c>
      <c r="C3700" s="91" t="s">
        <v>9576</v>
      </c>
      <c r="D3700" s="89" t="s">
        <v>27293</v>
      </c>
    </row>
    <row r="3701" spans="1:4">
      <c r="A3701" s="90">
        <v>10849</v>
      </c>
      <c r="B3701" s="1" t="s">
        <v>8257</v>
      </c>
      <c r="C3701" s="91" t="s">
        <v>9574</v>
      </c>
      <c r="D3701" s="89" t="s">
        <v>27294</v>
      </c>
    </row>
    <row r="3702" spans="1:4">
      <c r="A3702" s="90">
        <v>10848</v>
      </c>
      <c r="B3702" s="1" t="s">
        <v>8258</v>
      </c>
      <c r="C3702" s="91" t="s">
        <v>9574</v>
      </c>
      <c r="D3702" s="89" t="s">
        <v>27295</v>
      </c>
    </row>
    <row r="3703" spans="1:4">
      <c r="A3703" s="90">
        <v>4813</v>
      </c>
      <c r="B3703" s="1" t="s">
        <v>8259</v>
      </c>
      <c r="C3703" s="91" t="s">
        <v>9576</v>
      </c>
      <c r="D3703" s="89" t="s">
        <v>27296</v>
      </c>
    </row>
    <row r="3704" spans="1:4">
      <c r="A3704" s="90">
        <v>37560</v>
      </c>
      <c r="B3704" s="1" t="s">
        <v>8260</v>
      </c>
      <c r="C3704" s="91" t="s">
        <v>9574</v>
      </c>
      <c r="D3704" s="89" t="s">
        <v>27297</v>
      </c>
    </row>
    <row r="3705" spans="1:4">
      <c r="A3705" s="90">
        <v>37557</v>
      </c>
      <c r="B3705" s="1" t="s">
        <v>8261</v>
      </c>
      <c r="C3705" s="91" t="s">
        <v>9574</v>
      </c>
      <c r="D3705" s="89" t="s">
        <v>24389</v>
      </c>
    </row>
    <row r="3706" spans="1:4">
      <c r="A3706" s="90">
        <v>37556</v>
      </c>
      <c r="B3706" s="1" t="s">
        <v>191</v>
      </c>
      <c r="C3706" s="91" t="s">
        <v>9574</v>
      </c>
      <c r="D3706" s="89" t="s">
        <v>25995</v>
      </c>
    </row>
    <row r="3707" spans="1:4">
      <c r="A3707" s="90">
        <v>37559</v>
      </c>
      <c r="B3707" s="1" t="s">
        <v>8262</v>
      </c>
      <c r="C3707" s="91" t="s">
        <v>9574</v>
      </c>
      <c r="D3707" s="89" t="s">
        <v>24869</v>
      </c>
    </row>
    <row r="3708" spans="1:4">
      <c r="A3708" s="90">
        <v>37539</v>
      </c>
      <c r="B3708" s="1" t="s">
        <v>8263</v>
      </c>
      <c r="C3708" s="91" t="s">
        <v>9574</v>
      </c>
      <c r="D3708" s="89" t="s">
        <v>25605</v>
      </c>
    </row>
    <row r="3709" spans="1:4">
      <c r="A3709" s="90">
        <v>37558</v>
      </c>
      <c r="B3709" s="1" t="s">
        <v>195</v>
      </c>
      <c r="C3709" s="91" t="s">
        <v>9574</v>
      </c>
      <c r="D3709" s="89" t="s">
        <v>24657</v>
      </c>
    </row>
    <row r="3710" spans="1:4">
      <c r="A3710" s="90">
        <v>34723</v>
      </c>
      <c r="B3710" s="1" t="s">
        <v>8264</v>
      </c>
      <c r="C3710" s="91" t="s">
        <v>9576</v>
      </c>
      <c r="D3710" s="89" t="s">
        <v>27298</v>
      </c>
    </row>
    <row r="3711" spans="1:4">
      <c r="A3711" s="90">
        <v>34721</v>
      </c>
      <c r="B3711" s="1" t="s">
        <v>8265</v>
      </c>
      <c r="C3711" s="91" t="s">
        <v>9576</v>
      </c>
      <c r="D3711" s="89" t="s">
        <v>27299</v>
      </c>
    </row>
    <row r="3712" spans="1:4">
      <c r="A3712" s="90">
        <v>4309</v>
      </c>
      <c r="B3712" s="1" t="s">
        <v>8266</v>
      </c>
      <c r="C3712" s="91" t="s">
        <v>9574</v>
      </c>
      <c r="D3712" s="89" t="s">
        <v>24644</v>
      </c>
    </row>
    <row r="3713" spans="1:4">
      <c r="A3713" s="90">
        <v>4307</v>
      </c>
      <c r="B3713" s="1" t="s">
        <v>8267</v>
      </c>
      <c r="C3713" s="91" t="s">
        <v>9574</v>
      </c>
      <c r="D3713" s="89" t="s">
        <v>26044</v>
      </c>
    </row>
    <row r="3714" spans="1:4">
      <c r="A3714" s="90">
        <v>10850</v>
      </c>
      <c r="B3714" s="1" t="s">
        <v>8268</v>
      </c>
      <c r="C3714" s="91" t="s">
        <v>9574</v>
      </c>
      <c r="D3714" s="89" t="s">
        <v>27300</v>
      </c>
    </row>
    <row r="3715" spans="1:4">
      <c r="A3715" s="90">
        <v>42438</v>
      </c>
      <c r="B3715" s="1" t="s">
        <v>25306</v>
      </c>
      <c r="C3715" s="91" t="s">
        <v>9574</v>
      </c>
      <c r="D3715" s="89" t="s">
        <v>27301</v>
      </c>
    </row>
    <row r="3716" spans="1:4">
      <c r="A3716" s="90">
        <v>4792</v>
      </c>
      <c r="B3716" s="1" t="s">
        <v>8269</v>
      </c>
      <c r="C3716" s="91" t="s">
        <v>9576</v>
      </c>
      <c r="D3716" s="89" t="s">
        <v>27302</v>
      </c>
    </row>
    <row r="3717" spans="1:4">
      <c r="A3717" s="90">
        <v>4790</v>
      </c>
      <c r="B3717" s="1" t="s">
        <v>8270</v>
      </c>
      <c r="C3717" s="91" t="s">
        <v>9576</v>
      </c>
      <c r="D3717" s="89" t="s">
        <v>27303</v>
      </c>
    </row>
    <row r="3718" spans="1:4">
      <c r="A3718" s="90">
        <v>40671</v>
      </c>
      <c r="B3718" s="1" t="s">
        <v>8271</v>
      </c>
      <c r="C3718" s="91" t="s">
        <v>9576</v>
      </c>
      <c r="D3718" s="89" t="s">
        <v>27304</v>
      </c>
    </row>
    <row r="3719" spans="1:4">
      <c r="A3719" s="90">
        <v>7552</v>
      </c>
      <c r="B3719" s="1" t="s">
        <v>8272</v>
      </c>
      <c r="C3719" s="91" t="s">
        <v>9574</v>
      </c>
      <c r="D3719" s="89" t="s">
        <v>26645</v>
      </c>
    </row>
    <row r="3720" spans="1:4">
      <c r="A3720" s="90">
        <v>4893</v>
      </c>
      <c r="B3720" s="1" t="s">
        <v>8273</v>
      </c>
      <c r="C3720" s="91" t="s">
        <v>9574</v>
      </c>
      <c r="D3720" s="89" t="s">
        <v>24638</v>
      </c>
    </row>
    <row r="3721" spans="1:4">
      <c r="A3721" s="90">
        <v>4894</v>
      </c>
      <c r="B3721" s="1" t="s">
        <v>8274</v>
      </c>
      <c r="C3721" s="91" t="s">
        <v>9574</v>
      </c>
      <c r="D3721" s="89" t="s">
        <v>24448</v>
      </c>
    </row>
    <row r="3722" spans="1:4">
      <c r="A3722" s="90">
        <v>4888</v>
      </c>
      <c r="B3722" s="1" t="s">
        <v>8275</v>
      </c>
      <c r="C3722" s="91" t="s">
        <v>9574</v>
      </c>
      <c r="D3722" s="89" t="s">
        <v>24871</v>
      </c>
    </row>
    <row r="3723" spans="1:4">
      <c r="A3723" s="90">
        <v>4890</v>
      </c>
      <c r="B3723" s="1" t="s">
        <v>8276</v>
      </c>
      <c r="C3723" s="91" t="s">
        <v>9574</v>
      </c>
      <c r="D3723" s="89" t="s">
        <v>24447</v>
      </c>
    </row>
    <row r="3724" spans="1:4">
      <c r="A3724" s="90">
        <v>12411</v>
      </c>
      <c r="B3724" s="1" t="s">
        <v>8277</v>
      </c>
      <c r="C3724" s="91" t="s">
        <v>9574</v>
      </c>
      <c r="D3724" s="89" t="s">
        <v>27305</v>
      </c>
    </row>
    <row r="3725" spans="1:4">
      <c r="A3725" s="90">
        <v>4891</v>
      </c>
      <c r="B3725" s="1" t="s">
        <v>8278</v>
      </c>
      <c r="C3725" s="91" t="s">
        <v>9574</v>
      </c>
      <c r="D3725" s="89" t="s">
        <v>24827</v>
      </c>
    </row>
    <row r="3726" spans="1:4">
      <c r="A3726" s="90">
        <v>4889</v>
      </c>
      <c r="B3726" s="1" t="s">
        <v>8279</v>
      </c>
      <c r="C3726" s="91" t="s">
        <v>9574</v>
      </c>
      <c r="D3726" s="89" t="s">
        <v>23978</v>
      </c>
    </row>
    <row r="3727" spans="1:4">
      <c r="A3727" s="90">
        <v>4892</v>
      </c>
      <c r="B3727" s="1" t="s">
        <v>8280</v>
      </c>
      <c r="C3727" s="91" t="s">
        <v>9574</v>
      </c>
      <c r="D3727" s="89" t="s">
        <v>25003</v>
      </c>
    </row>
    <row r="3728" spans="1:4">
      <c r="A3728" s="90">
        <v>12412</v>
      </c>
      <c r="B3728" s="1" t="s">
        <v>8281</v>
      </c>
      <c r="C3728" s="91" t="s">
        <v>9574</v>
      </c>
      <c r="D3728" s="89" t="s">
        <v>27306</v>
      </c>
    </row>
    <row r="3729" spans="1:4">
      <c r="A3729" s="90">
        <v>11073</v>
      </c>
      <c r="B3729" s="1" t="s">
        <v>8282</v>
      </c>
      <c r="C3729" s="91" t="s">
        <v>9574</v>
      </c>
      <c r="D3729" s="89" t="s">
        <v>24143</v>
      </c>
    </row>
    <row r="3730" spans="1:4">
      <c r="A3730" s="90">
        <v>11071</v>
      </c>
      <c r="B3730" s="1" t="s">
        <v>8283</v>
      </c>
      <c r="C3730" s="91" t="s">
        <v>9574</v>
      </c>
      <c r="D3730" s="89" t="s">
        <v>23962</v>
      </c>
    </row>
    <row r="3731" spans="1:4">
      <c r="A3731" s="90">
        <v>11072</v>
      </c>
      <c r="B3731" s="1" t="s">
        <v>8284</v>
      </c>
      <c r="C3731" s="91" t="s">
        <v>9574</v>
      </c>
      <c r="D3731" s="89" t="s">
        <v>25525</v>
      </c>
    </row>
    <row r="3732" spans="1:4">
      <c r="A3732" s="90">
        <v>4895</v>
      </c>
      <c r="B3732" s="1" t="s">
        <v>8285</v>
      </c>
      <c r="C3732" s="91" t="s">
        <v>9574</v>
      </c>
      <c r="D3732" s="89" t="s">
        <v>25071</v>
      </c>
    </row>
    <row r="3733" spans="1:4">
      <c r="A3733" s="90">
        <v>4907</v>
      </c>
      <c r="B3733" s="1" t="s">
        <v>8286</v>
      </c>
      <c r="C3733" s="91" t="s">
        <v>9574</v>
      </c>
      <c r="D3733" s="89" t="s">
        <v>25693</v>
      </c>
    </row>
    <row r="3734" spans="1:4">
      <c r="A3734" s="90">
        <v>4902</v>
      </c>
      <c r="B3734" s="1" t="s">
        <v>8287</v>
      </c>
      <c r="C3734" s="91" t="s">
        <v>9574</v>
      </c>
      <c r="D3734" s="89" t="s">
        <v>25037</v>
      </c>
    </row>
    <row r="3735" spans="1:4">
      <c r="A3735" s="90">
        <v>4908</v>
      </c>
      <c r="B3735" s="1" t="s">
        <v>8288</v>
      </c>
      <c r="C3735" s="91" t="s">
        <v>9574</v>
      </c>
      <c r="D3735" s="89" t="s">
        <v>27307</v>
      </c>
    </row>
    <row r="3736" spans="1:4">
      <c r="A3736" s="90">
        <v>4909</v>
      </c>
      <c r="B3736" s="1" t="s">
        <v>8289</v>
      </c>
      <c r="C3736" s="91" t="s">
        <v>9574</v>
      </c>
      <c r="D3736" s="89" t="s">
        <v>24496</v>
      </c>
    </row>
    <row r="3737" spans="1:4">
      <c r="A3737" s="90">
        <v>4903</v>
      </c>
      <c r="B3737" s="1" t="s">
        <v>8290</v>
      </c>
      <c r="C3737" s="91" t="s">
        <v>9574</v>
      </c>
      <c r="D3737" s="89" t="s">
        <v>24248</v>
      </c>
    </row>
    <row r="3738" spans="1:4">
      <c r="A3738" s="90">
        <v>4897</v>
      </c>
      <c r="B3738" s="1" t="s">
        <v>8291</v>
      </c>
      <c r="C3738" s="91" t="s">
        <v>9574</v>
      </c>
      <c r="D3738" s="89" t="s">
        <v>25102</v>
      </c>
    </row>
    <row r="3739" spans="1:4">
      <c r="A3739" s="90">
        <v>4896</v>
      </c>
      <c r="B3739" s="1" t="s">
        <v>8292</v>
      </c>
      <c r="C3739" s="91" t="s">
        <v>9574</v>
      </c>
      <c r="D3739" s="89" t="s">
        <v>24120</v>
      </c>
    </row>
    <row r="3740" spans="1:4">
      <c r="A3740" s="90">
        <v>4900</v>
      </c>
      <c r="B3740" s="1" t="s">
        <v>8293</v>
      </c>
      <c r="C3740" s="91" t="s">
        <v>9574</v>
      </c>
      <c r="D3740" s="89" t="s">
        <v>25456</v>
      </c>
    </row>
    <row r="3741" spans="1:4">
      <c r="A3741" s="90">
        <v>4898</v>
      </c>
      <c r="B3741" s="1" t="s">
        <v>8294</v>
      </c>
      <c r="C3741" s="91" t="s">
        <v>9574</v>
      </c>
      <c r="D3741" s="89" t="s">
        <v>24963</v>
      </c>
    </row>
    <row r="3742" spans="1:4">
      <c r="A3742" s="90">
        <v>4899</v>
      </c>
      <c r="B3742" s="1" t="s">
        <v>8295</v>
      </c>
      <c r="C3742" s="91" t="s">
        <v>9574</v>
      </c>
      <c r="D3742" s="89" t="s">
        <v>24303</v>
      </c>
    </row>
    <row r="3743" spans="1:4">
      <c r="A3743" s="90">
        <v>11096</v>
      </c>
      <c r="B3743" s="1" t="s">
        <v>8296</v>
      </c>
      <c r="C3743" s="91" t="s">
        <v>9578</v>
      </c>
      <c r="D3743" s="89" t="s">
        <v>25088</v>
      </c>
    </row>
    <row r="3744" spans="1:4">
      <c r="A3744" s="90">
        <v>4741</v>
      </c>
      <c r="B3744" s="1" t="s">
        <v>8297</v>
      </c>
      <c r="C3744" s="91" t="s">
        <v>9575</v>
      </c>
      <c r="D3744" s="89" t="s">
        <v>27308</v>
      </c>
    </row>
    <row r="3745" spans="1:4">
      <c r="A3745" s="90">
        <v>4752</v>
      </c>
      <c r="B3745" s="1" t="s">
        <v>8298</v>
      </c>
      <c r="C3745" s="91" t="s">
        <v>9573</v>
      </c>
      <c r="D3745" s="89" t="s">
        <v>24790</v>
      </c>
    </row>
    <row r="3746" spans="1:4">
      <c r="A3746" s="90">
        <v>41091</v>
      </c>
      <c r="B3746" s="1" t="s">
        <v>8299</v>
      </c>
      <c r="C3746" s="91" t="s">
        <v>9582</v>
      </c>
      <c r="D3746" s="89" t="s">
        <v>27164</v>
      </c>
    </row>
    <row r="3747" spans="1:4">
      <c r="A3747" s="90">
        <v>13954</v>
      </c>
      <c r="B3747" s="1" t="s">
        <v>8300</v>
      </c>
      <c r="C3747" s="91" t="s">
        <v>9574</v>
      </c>
      <c r="D3747" s="89" t="s">
        <v>27309</v>
      </c>
    </row>
    <row r="3748" spans="1:4">
      <c r="A3748" s="90">
        <v>3411</v>
      </c>
      <c r="B3748" s="1" t="s">
        <v>8301</v>
      </c>
      <c r="C3748" s="91" t="s">
        <v>9578</v>
      </c>
      <c r="D3748" s="89" t="s">
        <v>27310</v>
      </c>
    </row>
    <row r="3749" spans="1:4">
      <c r="A3749" s="90">
        <v>39995</v>
      </c>
      <c r="B3749" s="1" t="s">
        <v>8302</v>
      </c>
      <c r="C3749" s="91" t="s">
        <v>9575</v>
      </c>
      <c r="D3749" s="89" t="s">
        <v>27311</v>
      </c>
    </row>
    <row r="3750" spans="1:4">
      <c r="A3750" s="90">
        <v>11615</v>
      </c>
      <c r="B3750" s="1" t="s">
        <v>8303</v>
      </c>
      <c r="C3750" s="91" t="s">
        <v>9576</v>
      </c>
      <c r="D3750" s="89" t="s">
        <v>24975</v>
      </c>
    </row>
    <row r="3751" spans="1:4">
      <c r="A3751" s="90">
        <v>3408</v>
      </c>
      <c r="B3751" s="1" t="s">
        <v>8304</v>
      </c>
      <c r="C3751" s="91" t="s">
        <v>9576</v>
      </c>
      <c r="D3751" s="89" t="s">
        <v>27312</v>
      </c>
    </row>
    <row r="3752" spans="1:4">
      <c r="A3752" s="90">
        <v>3409</v>
      </c>
      <c r="B3752" s="1" t="s">
        <v>8305</v>
      </c>
      <c r="C3752" s="91" t="s">
        <v>9576</v>
      </c>
      <c r="D3752" s="89" t="s">
        <v>24693</v>
      </c>
    </row>
    <row r="3753" spans="1:4">
      <c r="A3753" s="90">
        <v>11427</v>
      </c>
      <c r="B3753" s="1" t="s">
        <v>8306</v>
      </c>
      <c r="C3753" s="91" t="s">
        <v>9578</v>
      </c>
      <c r="D3753" s="89" t="s">
        <v>26360</v>
      </c>
    </row>
    <row r="3754" spans="1:4">
      <c r="A3754" s="90">
        <v>4491</v>
      </c>
      <c r="B3754" s="1" t="s">
        <v>25307</v>
      </c>
      <c r="C3754" s="91" t="s">
        <v>9577</v>
      </c>
      <c r="D3754" s="89" t="s">
        <v>24636</v>
      </c>
    </row>
    <row r="3755" spans="1:4">
      <c r="A3755" s="90">
        <v>26022</v>
      </c>
      <c r="B3755" s="1" t="s">
        <v>8307</v>
      </c>
      <c r="C3755" s="91" t="s">
        <v>9574</v>
      </c>
      <c r="D3755" s="89" t="s">
        <v>27313</v>
      </c>
    </row>
    <row r="3756" spans="1:4">
      <c r="A3756" s="90">
        <v>421</v>
      </c>
      <c r="B3756" s="1" t="s">
        <v>8308</v>
      </c>
      <c r="C3756" s="91" t="s">
        <v>9574</v>
      </c>
      <c r="D3756" s="89" t="s">
        <v>24540</v>
      </c>
    </row>
    <row r="3757" spans="1:4">
      <c r="A3757" s="90">
        <v>12362</v>
      </c>
      <c r="B3757" s="1" t="s">
        <v>8309</v>
      </c>
      <c r="C3757" s="91" t="s">
        <v>9574</v>
      </c>
      <c r="D3757" s="89" t="s">
        <v>24394</v>
      </c>
    </row>
    <row r="3758" spans="1:4">
      <c r="A3758" s="90">
        <v>14148</v>
      </c>
      <c r="B3758" s="1" t="s">
        <v>8310</v>
      </c>
      <c r="C3758" s="91" t="s">
        <v>9574</v>
      </c>
      <c r="D3758" s="89" t="s">
        <v>25079</v>
      </c>
    </row>
    <row r="3759" spans="1:4">
      <c r="A3759" s="90">
        <v>4341</v>
      </c>
      <c r="B3759" s="1" t="s">
        <v>8311</v>
      </c>
      <c r="C3759" s="91" t="s">
        <v>9574</v>
      </c>
      <c r="D3759" s="89" t="s">
        <v>23906</v>
      </c>
    </row>
    <row r="3760" spans="1:4">
      <c r="A3760" s="90">
        <v>4337</v>
      </c>
      <c r="B3760" s="1" t="s">
        <v>8312</v>
      </c>
      <c r="C3760" s="91" t="s">
        <v>9574</v>
      </c>
      <c r="D3760" s="89" t="s">
        <v>25075</v>
      </c>
    </row>
    <row r="3761" spans="1:4">
      <c r="A3761" s="90">
        <v>4339</v>
      </c>
      <c r="B3761" s="1" t="s">
        <v>8313</v>
      </c>
      <c r="C3761" s="91" t="s">
        <v>9574</v>
      </c>
      <c r="D3761" s="89" t="s">
        <v>23979</v>
      </c>
    </row>
    <row r="3762" spans="1:4">
      <c r="A3762" s="90">
        <v>39997</v>
      </c>
      <c r="B3762" s="1" t="s">
        <v>8314</v>
      </c>
      <c r="C3762" s="91" t="s">
        <v>9574</v>
      </c>
      <c r="D3762" s="89" t="s">
        <v>24026</v>
      </c>
    </row>
    <row r="3763" spans="1:4">
      <c r="A3763" s="90">
        <v>11971</v>
      </c>
      <c r="B3763" s="1" t="s">
        <v>8315</v>
      </c>
      <c r="C3763" s="91" t="s">
        <v>9574</v>
      </c>
      <c r="D3763" s="89" t="s">
        <v>25784</v>
      </c>
    </row>
    <row r="3764" spans="1:4">
      <c r="A3764" s="90">
        <v>4342</v>
      </c>
      <c r="B3764" s="1" t="s">
        <v>8316</v>
      </c>
      <c r="C3764" s="91" t="s">
        <v>9574</v>
      </c>
      <c r="D3764" s="89" t="s">
        <v>24066</v>
      </c>
    </row>
    <row r="3765" spans="1:4">
      <c r="A3765" s="90">
        <v>4330</v>
      </c>
      <c r="B3765" s="1" t="s">
        <v>8317</v>
      </c>
      <c r="C3765" s="91" t="s">
        <v>9574</v>
      </c>
      <c r="D3765" s="89" t="s">
        <v>24234</v>
      </c>
    </row>
    <row r="3766" spans="1:4">
      <c r="A3766" s="90">
        <v>4340</v>
      </c>
      <c r="B3766" s="1" t="s">
        <v>8318</v>
      </c>
      <c r="C3766" s="91" t="s">
        <v>9574</v>
      </c>
      <c r="D3766" s="89" t="s">
        <v>23993</v>
      </c>
    </row>
    <row r="3767" spans="1:4">
      <c r="A3767" s="90">
        <v>5088</v>
      </c>
      <c r="B3767" s="1" t="s">
        <v>8319</v>
      </c>
      <c r="C3767" s="91" t="s">
        <v>9574</v>
      </c>
      <c r="D3767" s="89" t="s">
        <v>24088</v>
      </c>
    </row>
    <row r="3768" spans="1:4">
      <c r="A3768" s="90">
        <v>11154</v>
      </c>
      <c r="B3768" s="1" t="s">
        <v>8320</v>
      </c>
      <c r="C3768" s="91" t="s">
        <v>9574</v>
      </c>
      <c r="D3768" s="89" t="s">
        <v>27314</v>
      </c>
    </row>
    <row r="3769" spans="1:4">
      <c r="A3769" s="90">
        <v>39021</v>
      </c>
      <c r="B3769" s="1" t="s">
        <v>8321</v>
      </c>
      <c r="C3769" s="91" t="s">
        <v>9574</v>
      </c>
      <c r="D3769" s="89" t="s">
        <v>27315</v>
      </c>
    </row>
    <row r="3770" spans="1:4">
      <c r="A3770" s="90">
        <v>39022</v>
      </c>
      <c r="B3770" s="1" t="s">
        <v>8322</v>
      </c>
      <c r="C3770" s="91" t="s">
        <v>9574</v>
      </c>
      <c r="D3770" s="89" t="s">
        <v>27316</v>
      </c>
    </row>
    <row r="3771" spans="1:4">
      <c r="A3771" s="90">
        <v>39024</v>
      </c>
      <c r="B3771" s="1" t="s">
        <v>8323</v>
      </c>
      <c r="C3771" s="91" t="s">
        <v>9574</v>
      </c>
      <c r="D3771" s="89" t="s">
        <v>27317</v>
      </c>
    </row>
    <row r="3772" spans="1:4">
      <c r="A3772" s="90">
        <v>4914</v>
      </c>
      <c r="B3772" s="1" t="s">
        <v>8324</v>
      </c>
      <c r="C3772" s="91" t="s">
        <v>9576</v>
      </c>
      <c r="D3772" s="89" t="s">
        <v>27318</v>
      </c>
    </row>
    <row r="3773" spans="1:4">
      <c r="A3773" s="90">
        <v>4917</v>
      </c>
      <c r="B3773" s="1" t="s">
        <v>8325</v>
      </c>
      <c r="C3773" s="91" t="s">
        <v>9576</v>
      </c>
      <c r="D3773" s="89" t="s">
        <v>27319</v>
      </c>
    </row>
    <row r="3774" spans="1:4">
      <c r="A3774" s="90">
        <v>39025</v>
      </c>
      <c r="B3774" s="1" t="s">
        <v>8326</v>
      </c>
      <c r="C3774" s="91" t="s">
        <v>9574</v>
      </c>
      <c r="D3774" s="89" t="s">
        <v>27320</v>
      </c>
    </row>
    <row r="3775" spans="1:4">
      <c r="A3775" s="90">
        <v>4930</v>
      </c>
      <c r="B3775" s="1" t="s">
        <v>8327</v>
      </c>
      <c r="C3775" s="91" t="s">
        <v>9576</v>
      </c>
      <c r="D3775" s="89" t="s">
        <v>27321</v>
      </c>
    </row>
    <row r="3776" spans="1:4">
      <c r="A3776" s="90">
        <v>4922</v>
      </c>
      <c r="B3776" s="1" t="s">
        <v>8328</v>
      </c>
      <c r="C3776" s="91" t="s">
        <v>9576</v>
      </c>
      <c r="D3776" s="89" t="s">
        <v>27322</v>
      </c>
    </row>
    <row r="3777" spans="1:4">
      <c r="A3777" s="90">
        <v>4911</v>
      </c>
      <c r="B3777" s="1" t="s">
        <v>8329</v>
      </c>
      <c r="C3777" s="91" t="s">
        <v>9576</v>
      </c>
      <c r="D3777" s="89" t="s">
        <v>27323</v>
      </c>
    </row>
    <row r="3778" spans="1:4">
      <c r="A3778" s="90">
        <v>37518</v>
      </c>
      <c r="B3778" s="1" t="s">
        <v>8330</v>
      </c>
      <c r="C3778" s="91" t="s">
        <v>9576</v>
      </c>
      <c r="D3778" s="89" t="s">
        <v>27324</v>
      </c>
    </row>
    <row r="3779" spans="1:4">
      <c r="A3779" s="90">
        <v>4910</v>
      </c>
      <c r="B3779" s="1" t="s">
        <v>8331</v>
      </c>
      <c r="C3779" s="91" t="s">
        <v>9576</v>
      </c>
      <c r="D3779" s="89" t="s">
        <v>27323</v>
      </c>
    </row>
    <row r="3780" spans="1:4">
      <c r="A3780" s="90">
        <v>4943</v>
      </c>
      <c r="B3780" s="1" t="s">
        <v>8332</v>
      </c>
      <c r="C3780" s="91" t="s">
        <v>9576</v>
      </c>
      <c r="D3780" s="89" t="s">
        <v>27325</v>
      </c>
    </row>
    <row r="3781" spans="1:4">
      <c r="A3781" s="90">
        <v>5002</v>
      </c>
      <c r="B3781" s="1" t="s">
        <v>21701</v>
      </c>
      <c r="C3781" s="91" t="s">
        <v>9576</v>
      </c>
      <c r="D3781" s="89" t="s">
        <v>27326</v>
      </c>
    </row>
    <row r="3782" spans="1:4">
      <c r="A3782" s="90">
        <v>4977</v>
      </c>
      <c r="B3782" s="1" t="s">
        <v>21702</v>
      </c>
      <c r="C3782" s="91" t="s">
        <v>9576</v>
      </c>
      <c r="D3782" s="89" t="s">
        <v>27327</v>
      </c>
    </row>
    <row r="3783" spans="1:4">
      <c r="A3783" s="90">
        <v>5028</v>
      </c>
      <c r="B3783" s="1" t="s">
        <v>21703</v>
      </c>
      <c r="C3783" s="91" t="s">
        <v>9576</v>
      </c>
      <c r="D3783" s="89" t="s">
        <v>27328</v>
      </c>
    </row>
    <row r="3784" spans="1:4">
      <c r="A3784" s="90">
        <v>4998</v>
      </c>
      <c r="B3784" s="1" t="s">
        <v>21704</v>
      </c>
      <c r="C3784" s="91" t="s">
        <v>9576</v>
      </c>
      <c r="D3784" s="89" t="s">
        <v>27329</v>
      </c>
    </row>
    <row r="3785" spans="1:4">
      <c r="A3785" s="90">
        <v>4969</v>
      </c>
      <c r="B3785" s="1" t="s">
        <v>21705</v>
      </c>
      <c r="C3785" s="91" t="s">
        <v>9576</v>
      </c>
      <c r="D3785" s="89" t="s">
        <v>27330</v>
      </c>
    </row>
    <row r="3786" spans="1:4">
      <c r="A3786" s="90">
        <v>11364</v>
      </c>
      <c r="B3786" s="1" t="s">
        <v>8333</v>
      </c>
      <c r="C3786" s="91" t="s">
        <v>9574</v>
      </c>
      <c r="D3786" s="89" t="s">
        <v>27331</v>
      </c>
    </row>
    <row r="3787" spans="1:4">
      <c r="A3787" s="90">
        <v>11365</v>
      </c>
      <c r="B3787" s="1" t="s">
        <v>8334</v>
      </c>
      <c r="C3787" s="91" t="s">
        <v>9574</v>
      </c>
      <c r="D3787" s="89" t="s">
        <v>27332</v>
      </c>
    </row>
    <row r="3788" spans="1:4">
      <c r="A3788" s="90">
        <v>11366</v>
      </c>
      <c r="B3788" s="1" t="s">
        <v>8335</v>
      </c>
      <c r="C3788" s="91" t="s">
        <v>9574</v>
      </c>
      <c r="D3788" s="89" t="s">
        <v>27333</v>
      </c>
    </row>
    <row r="3789" spans="1:4">
      <c r="A3789" s="90">
        <v>11367</v>
      </c>
      <c r="B3789" s="1" t="s">
        <v>8336</v>
      </c>
      <c r="C3789" s="91" t="s">
        <v>9576</v>
      </c>
      <c r="D3789" s="89" t="s">
        <v>27334</v>
      </c>
    </row>
    <row r="3790" spans="1:4">
      <c r="A3790" s="90">
        <v>4989</v>
      </c>
      <c r="B3790" s="1" t="s">
        <v>8337</v>
      </c>
      <c r="C3790" s="91" t="s">
        <v>9574</v>
      </c>
      <c r="D3790" s="89" t="s">
        <v>27335</v>
      </c>
    </row>
    <row r="3791" spans="1:4">
      <c r="A3791" s="90">
        <v>4982</v>
      </c>
      <c r="B3791" s="1" t="s">
        <v>8338</v>
      </c>
      <c r="C3791" s="91" t="s">
        <v>9574</v>
      </c>
      <c r="D3791" s="89" t="s">
        <v>27336</v>
      </c>
    </row>
    <row r="3792" spans="1:4">
      <c r="A3792" s="90">
        <v>20322</v>
      </c>
      <c r="B3792" s="1" t="s">
        <v>8339</v>
      </c>
      <c r="C3792" s="91" t="s">
        <v>9574</v>
      </c>
      <c r="D3792" s="89" t="s">
        <v>24305</v>
      </c>
    </row>
    <row r="3793" spans="1:4">
      <c r="A3793" s="90">
        <v>10553</v>
      </c>
      <c r="B3793" s="1" t="s">
        <v>8340</v>
      </c>
      <c r="C3793" s="91" t="s">
        <v>9574</v>
      </c>
      <c r="D3793" s="89" t="s">
        <v>27337</v>
      </c>
    </row>
    <row r="3794" spans="1:4">
      <c r="A3794" s="90">
        <v>5020</v>
      </c>
      <c r="B3794" s="1" t="s">
        <v>8341</v>
      </c>
      <c r="C3794" s="91" t="s">
        <v>9574</v>
      </c>
      <c r="D3794" s="89" t="s">
        <v>27338</v>
      </c>
    </row>
    <row r="3795" spans="1:4">
      <c r="A3795" s="90">
        <v>4962</v>
      </c>
      <c r="B3795" s="1" t="s">
        <v>8342</v>
      </c>
      <c r="C3795" s="91" t="s">
        <v>9574</v>
      </c>
      <c r="D3795" s="89" t="s">
        <v>27339</v>
      </c>
    </row>
    <row r="3796" spans="1:4">
      <c r="A3796" s="90">
        <v>4981</v>
      </c>
      <c r="B3796" s="1" t="s">
        <v>8343</v>
      </c>
      <c r="C3796" s="91" t="s">
        <v>9574</v>
      </c>
      <c r="D3796" s="89" t="s">
        <v>27340</v>
      </c>
    </row>
    <row r="3797" spans="1:4">
      <c r="A3797" s="90">
        <v>10554</v>
      </c>
      <c r="B3797" s="1" t="s">
        <v>8344</v>
      </c>
      <c r="C3797" s="91" t="s">
        <v>9574</v>
      </c>
      <c r="D3797" s="89" t="s">
        <v>27341</v>
      </c>
    </row>
    <row r="3798" spans="1:4">
      <c r="A3798" s="90">
        <v>4964</v>
      </c>
      <c r="B3798" s="1" t="s">
        <v>8345</v>
      </c>
      <c r="C3798" s="91" t="s">
        <v>9574</v>
      </c>
      <c r="D3798" s="89" t="s">
        <v>27342</v>
      </c>
    </row>
    <row r="3799" spans="1:4">
      <c r="A3799" s="90">
        <v>4992</v>
      </c>
      <c r="B3799" s="1" t="s">
        <v>8346</v>
      </c>
      <c r="C3799" s="91" t="s">
        <v>9574</v>
      </c>
      <c r="D3799" s="89" t="s">
        <v>27343</v>
      </c>
    </row>
    <row r="3800" spans="1:4">
      <c r="A3800" s="90">
        <v>10555</v>
      </c>
      <c r="B3800" s="1" t="s">
        <v>8347</v>
      </c>
      <c r="C3800" s="91" t="s">
        <v>9574</v>
      </c>
      <c r="D3800" s="89" t="s">
        <v>27344</v>
      </c>
    </row>
    <row r="3801" spans="1:4">
      <c r="A3801" s="90">
        <v>4987</v>
      </c>
      <c r="B3801" s="1" t="s">
        <v>8348</v>
      </c>
      <c r="C3801" s="91" t="s">
        <v>9574</v>
      </c>
      <c r="D3801" s="89" t="s">
        <v>27341</v>
      </c>
    </row>
    <row r="3802" spans="1:4">
      <c r="A3802" s="90">
        <v>10556</v>
      </c>
      <c r="B3802" s="1" t="s">
        <v>8349</v>
      </c>
      <c r="C3802" s="91" t="s">
        <v>9574</v>
      </c>
      <c r="D3802" s="89" t="s">
        <v>27345</v>
      </c>
    </row>
    <row r="3803" spans="1:4">
      <c r="A3803" s="90">
        <v>4958</v>
      </c>
      <c r="B3803" s="1" t="s">
        <v>8350</v>
      </c>
      <c r="C3803" s="91" t="s">
        <v>9576</v>
      </c>
      <c r="D3803" s="89" t="s">
        <v>27346</v>
      </c>
    </row>
    <row r="3804" spans="1:4">
      <c r="A3804" s="90">
        <v>39502</v>
      </c>
      <c r="B3804" s="1" t="s">
        <v>8351</v>
      </c>
      <c r="C3804" s="91" t="s">
        <v>9574</v>
      </c>
      <c r="D3804" s="89" t="s">
        <v>27347</v>
      </c>
    </row>
    <row r="3805" spans="1:4">
      <c r="A3805" s="90">
        <v>39504</v>
      </c>
      <c r="B3805" s="1" t="s">
        <v>8352</v>
      </c>
      <c r="C3805" s="91" t="s">
        <v>9574</v>
      </c>
      <c r="D3805" s="89" t="s">
        <v>27348</v>
      </c>
    </row>
    <row r="3806" spans="1:4">
      <c r="A3806" s="90">
        <v>39503</v>
      </c>
      <c r="B3806" s="1" t="s">
        <v>8353</v>
      </c>
      <c r="C3806" s="91" t="s">
        <v>9574</v>
      </c>
      <c r="D3806" s="89" t="s">
        <v>27349</v>
      </c>
    </row>
    <row r="3807" spans="1:4">
      <c r="A3807" s="90">
        <v>39505</v>
      </c>
      <c r="B3807" s="1" t="s">
        <v>8354</v>
      </c>
      <c r="C3807" s="91" t="s">
        <v>9574</v>
      </c>
      <c r="D3807" s="89" t="s">
        <v>27342</v>
      </c>
    </row>
    <row r="3808" spans="1:4">
      <c r="A3808" s="90">
        <v>25969</v>
      </c>
      <c r="B3808" s="1" t="s">
        <v>8355</v>
      </c>
      <c r="C3808" s="91" t="s">
        <v>9574</v>
      </c>
      <c r="D3808" s="89" t="s">
        <v>27350</v>
      </c>
    </row>
    <row r="3809" spans="1:4">
      <c r="A3809" s="90">
        <v>4944</v>
      </c>
      <c r="B3809" s="1" t="s">
        <v>8356</v>
      </c>
      <c r="C3809" s="91" t="s">
        <v>9576</v>
      </c>
      <c r="D3809" s="89" t="s">
        <v>27351</v>
      </c>
    </row>
    <row r="3810" spans="1:4">
      <c r="A3810" s="90">
        <v>21102</v>
      </c>
      <c r="B3810" s="1" t="s">
        <v>8357</v>
      </c>
      <c r="C3810" s="91" t="s">
        <v>9574</v>
      </c>
      <c r="D3810" s="89" t="s">
        <v>27352</v>
      </c>
    </row>
    <row r="3811" spans="1:4">
      <c r="A3811" s="90">
        <v>21101</v>
      </c>
      <c r="B3811" s="1" t="s">
        <v>8358</v>
      </c>
      <c r="C3811" s="91" t="s">
        <v>9574</v>
      </c>
      <c r="D3811" s="89" t="s">
        <v>25563</v>
      </c>
    </row>
    <row r="3812" spans="1:4">
      <c r="A3812" s="90">
        <v>34713</v>
      </c>
      <c r="B3812" s="1" t="s">
        <v>8359</v>
      </c>
      <c r="C3812" s="91" t="s">
        <v>9576</v>
      </c>
      <c r="D3812" s="89" t="s">
        <v>27353</v>
      </c>
    </row>
    <row r="3813" spans="1:4">
      <c r="A3813" s="90">
        <v>4947</v>
      </c>
      <c r="B3813" s="1" t="s">
        <v>8360</v>
      </c>
      <c r="C3813" s="91" t="s">
        <v>9576</v>
      </c>
      <c r="D3813" s="89" t="s">
        <v>27354</v>
      </c>
    </row>
    <row r="3814" spans="1:4">
      <c r="A3814" s="90">
        <v>37563</v>
      </c>
      <c r="B3814" s="1" t="s">
        <v>8361</v>
      </c>
      <c r="C3814" s="91" t="s">
        <v>9576</v>
      </c>
      <c r="D3814" s="89" t="s">
        <v>27355</v>
      </c>
    </row>
    <row r="3815" spans="1:4">
      <c r="A3815" s="90">
        <v>4948</v>
      </c>
      <c r="B3815" s="1" t="s">
        <v>8362</v>
      </c>
      <c r="C3815" s="91" t="s">
        <v>9576</v>
      </c>
      <c r="D3815" s="89" t="s">
        <v>27356</v>
      </c>
    </row>
    <row r="3816" spans="1:4">
      <c r="A3816" s="90">
        <v>37561</v>
      </c>
      <c r="B3816" s="1" t="s">
        <v>8363</v>
      </c>
      <c r="C3816" s="91" t="s">
        <v>9576</v>
      </c>
      <c r="D3816" s="89" t="s">
        <v>27357</v>
      </c>
    </row>
    <row r="3817" spans="1:4">
      <c r="A3817" s="90">
        <v>37562</v>
      </c>
      <c r="B3817" s="1" t="s">
        <v>8364</v>
      </c>
      <c r="C3817" s="91" t="s">
        <v>9576</v>
      </c>
      <c r="D3817" s="89" t="s">
        <v>27358</v>
      </c>
    </row>
    <row r="3818" spans="1:4">
      <c r="A3818" s="90">
        <v>37585</v>
      </c>
      <c r="B3818" s="1" t="s">
        <v>8365</v>
      </c>
      <c r="C3818" s="91" t="s">
        <v>9574</v>
      </c>
      <c r="D3818" s="89" t="s">
        <v>27359</v>
      </c>
    </row>
    <row r="3819" spans="1:4">
      <c r="A3819" s="90">
        <v>14164</v>
      </c>
      <c r="B3819" s="1" t="s">
        <v>8366</v>
      </c>
      <c r="C3819" s="91" t="s">
        <v>9574</v>
      </c>
      <c r="D3819" s="89" t="s">
        <v>27360</v>
      </c>
    </row>
    <row r="3820" spans="1:4">
      <c r="A3820" s="90">
        <v>14163</v>
      </c>
      <c r="B3820" s="1" t="s">
        <v>8367</v>
      </c>
      <c r="C3820" s="91" t="s">
        <v>9574</v>
      </c>
      <c r="D3820" s="89" t="s">
        <v>27361</v>
      </c>
    </row>
    <row r="3821" spans="1:4">
      <c r="A3821" s="90">
        <v>5051</v>
      </c>
      <c r="B3821" s="1" t="s">
        <v>8368</v>
      </c>
      <c r="C3821" s="91" t="s">
        <v>9574</v>
      </c>
      <c r="D3821" s="89" t="s">
        <v>27362</v>
      </c>
    </row>
    <row r="3822" spans="1:4">
      <c r="A3822" s="90">
        <v>14162</v>
      </c>
      <c r="B3822" s="1" t="s">
        <v>8369</v>
      </c>
      <c r="C3822" s="91" t="s">
        <v>9574</v>
      </c>
      <c r="D3822" s="89" t="s">
        <v>27363</v>
      </c>
    </row>
    <row r="3823" spans="1:4">
      <c r="A3823" s="90">
        <v>5052</v>
      </c>
      <c r="B3823" s="1" t="s">
        <v>8370</v>
      </c>
      <c r="C3823" s="91" t="s">
        <v>9574</v>
      </c>
      <c r="D3823" s="89" t="s">
        <v>27364</v>
      </c>
    </row>
    <row r="3824" spans="1:4">
      <c r="A3824" s="90">
        <v>14166</v>
      </c>
      <c r="B3824" s="1" t="s">
        <v>8371</v>
      </c>
      <c r="C3824" s="91" t="s">
        <v>9574</v>
      </c>
      <c r="D3824" s="89" t="s">
        <v>27365</v>
      </c>
    </row>
    <row r="3825" spans="1:4">
      <c r="A3825" s="90">
        <v>14165</v>
      </c>
      <c r="B3825" s="1" t="s">
        <v>8372</v>
      </c>
      <c r="C3825" s="91" t="s">
        <v>9574</v>
      </c>
      <c r="D3825" s="89" t="s">
        <v>27366</v>
      </c>
    </row>
    <row r="3826" spans="1:4">
      <c r="A3826" s="90">
        <v>5050</v>
      </c>
      <c r="B3826" s="1" t="s">
        <v>8373</v>
      </c>
      <c r="C3826" s="91" t="s">
        <v>9574</v>
      </c>
      <c r="D3826" s="89" t="s">
        <v>27367</v>
      </c>
    </row>
    <row r="3827" spans="1:4">
      <c r="A3827" s="90">
        <v>12378</v>
      </c>
      <c r="B3827" s="1" t="s">
        <v>8374</v>
      </c>
      <c r="C3827" s="91" t="s">
        <v>9574</v>
      </c>
      <c r="D3827" s="89" t="s">
        <v>27368</v>
      </c>
    </row>
    <row r="3828" spans="1:4">
      <c r="A3828" s="90">
        <v>12366</v>
      </c>
      <c r="B3828" s="1" t="s">
        <v>8375</v>
      </c>
      <c r="C3828" s="91" t="s">
        <v>9574</v>
      </c>
      <c r="D3828" s="89" t="s">
        <v>27369</v>
      </c>
    </row>
    <row r="3829" spans="1:4">
      <c r="A3829" s="90">
        <v>5045</v>
      </c>
      <c r="B3829" s="1" t="s">
        <v>8376</v>
      </c>
      <c r="C3829" s="91" t="s">
        <v>9574</v>
      </c>
      <c r="D3829" s="89" t="s">
        <v>27370</v>
      </c>
    </row>
    <row r="3830" spans="1:4">
      <c r="A3830" s="90">
        <v>5044</v>
      </c>
      <c r="B3830" s="1" t="s">
        <v>8377</v>
      </c>
      <c r="C3830" s="91" t="s">
        <v>9574</v>
      </c>
      <c r="D3830" s="89" t="s">
        <v>27371</v>
      </c>
    </row>
    <row r="3831" spans="1:4">
      <c r="A3831" s="90">
        <v>5055</v>
      </c>
      <c r="B3831" s="1" t="s">
        <v>8378</v>
      </c>
      <c r="C3831" s="91" t="s">
        <v>9574</v>
      </c>
      <c r="D3831" s="89" t="s">
        <v>27372</v>
      </c>
    </row>
    <row r="3832" spans="1:4">
      <c r="A3832" s="90">
        <v>5053</v>
      </c>
      <c r="B3832" s="1" t="s">
        <v>8379</v>
      </c>
      <c r="C3832" s="91" t="s">
        <v>9574</v>
      </c>
      <c r="D3832" s="89" t="s">
        <v>27373</v>
      </c>
    </row>
    <row r="3833" spans="1:4">
      <c r="A3833" s="90">
        <v>5035</v>
      </c>
      <c r="B3833" s="1" t="s">
        <v>8380</v>
      </c>
      <c r="C3833" s="91" t="s">
        <v>9574</v>
      </c>
      <c r="D3833" s="89" t="s">
        <v>27374</v>
      </c>
    </row>
    <row r="3834" spans="1:4">
      <c r="A3834" s="90">
        <v>5036</v>
      </c>
      <c r="B3834" s="1" t="s">
        <v>8381</v>
      </c>
      <c r="C3834" s="91" t="s">
        <v>9574</v>
      </c>
      <c r="D3834" s="89" t="s">
        <v>27375</v>
      </c>
    </row>
    <row r="3835" spans="1:4">
      <c r="A3835" s="90">
        <v>5059</v>
      </c>
      <c r="B3835" s="1" t="s">
        <v>8382</v>
      </c>
      <c r="C3835" s="91" t="s">
        <v>9574</v>
      </c>
      <c r="D3835" s="89" t="s">
        <v>27376</v>
      </c>
    </row>
    <row r="3836" spans="1:4">
      <c r="A3836" s="90">
        <v>5034</v>
      </c>
      <c r="B3836" s="1" t="s">
        <v>8383</v>
      </c>
      <c r="C3836" s="91" t="s">
        <v>9574</v>
      </c>
      <c r="D3836" s="89" t="s">
        <v>27377</v>
      </c>
    </row>
    <row r="3837" spans="1:4">
      <c r="A3837" s="90">
        <v>5056</v>
      </c>
      <c r="B3837" s="1" t="s">
        <v>8384</v>
      </c>
      <c r="C3837" s="91" t="s">
        <v>9574</v>
      </c>
      <c r="D3837" s="89" t="s">
        <v>27378</v>
      </c>
    </row>
    <row r="3838" spans="1:4">
      <c r="A3838" s="90">
        <v>5057</v>
      </c>
      <c r="B3838" s="1" t="s">
        <v>8385</v>
      </c>
      <c r="C3838" s="91" t="s">
        <v>9574</v>
      </c>
      <c r="D3838" s="89" t="s">
        <v>27379</v>
      </c>
    </row>
    <row r="3839" spans="1:4">
      <c r="A3839" s="90">
        <v>5033</v>
      </c>
      <c r="B3839" s="1" t="s">
        <v>8386</v>
      </c>
      <c r="C3839" s="91" t="s">
        <v>9574</v>
      </c>
      <c r="D3839" s="89" t="s">
        <v>27380</v>
      </c>
    </row>
    <row r="3840" spans="1:4">
      <c r="A3840" s="90">
        <v>5038</v>
      </c>
      <c r="B3840" s="1" t="s">
        <v>8387</v>
      </c>
      <c r="C3840" s="91" t="s">
        <v>9574</v>
      </c>
      <c r="D3840" s="89" t="s">
        <v>27381</v>
      </c>
    </row>
    <row r="3841" spans="1:4">
      <c r="A3841" s="90">
        <v>12372</v>
      </c>
      <c r="B3841" s="1" t="s">
        <v>8388</v>
      </c>
      <c r="C3841" s="91" t="s">
        <v>9574</v>
      </c>
      <c r="D3841" s="89" t="s">
        <v>27382</v>
      </c>
    </row>
    <row r="3842" spans="1:4">
      <c r="A3842" s="90">
        <v>13339</v>
      </c>
      <c r="B3842" s="1" t="s">
        <v>8389</v>
      </c>
      <c r="C3842" s="91" t="s">
        <v>9574</v>
      </c>
      <c r="D3842" s="89" t="s">
        <v>27383</v>
      </c>
    </row>
    <row r="3843" spans="1:4">
      <c r="A3843" s="90">
        <v>12373</v>
      </c>
      <c r="B3843" s="1" t="s">
        <v>8390</v>
      </c>
      <c r="C3843" s="91" t="s">
        <v>9574</v>
      </c>
      <c r="D3843" s="89" t="s">
        <v>27384</v>
      </c>
    </row>
    <row r="3844" spans="1:4">
      <c r="A3844" s="90">
        <v>12388</v>
      </c>
      <c r="B3844" s="1" t="s">
        <v>8391</v>
      </c>
      <c r="C3844" s="91" t="s">
        <v>9574</v>
      </c>
      <c r="D3844" s="89" t="s">
        <v>27385</v>
      </c>
    </row>
    <row r="3845" spans="1:4">
      <c r="A3845" s="90">
        <v>34695</v>
      </c>
      <c r="B3845" s="1" t="s">
        <v>8392</v>
      </c>
      <c r="C3845" s="91" t="s">
        <v>9574</v>
      </c>
      <c r="D3845" s="89" t="s">
        <v>27386</v>
      </c>
    </row>
    <row r="3846" spans="1:4">
      <c r="A3846" s="90">
        <v>34692</v>
      </c>
      <c r="B3846" s="1" t="s">
        <v>8393</v>
      </c>
      <c r="C3846" s="91" t="s">
        <v>9574</v>
      </c>
      <c r="D3846" s="89" t="s">
        <v>27387</v>
      </c>
    </row>
    <row r="3847" spans="1:4">
      <c r="A3847" s="90">
        <v>26028</v>
      </c>
      <c r="B3847" s="1" t="s">
        <v>8394</v>
      </c>
      <c r="C3847" s="91" t="s">
        <v>9587</v>
      </c>
      <c r="D3847" s="89" t="s">
        <v>27388</v>
      </c>
    </row>
    <row r="3848" spans="1:4">
      <c r="A3848" s="90">
        <v>11844</v>
      </c>
      <c r="B3848" s="1" t="s">
        <v>8395</v>
      </c>
      <c r="C3848" s="91" t="s">
        <v>9577</v>
      </c>
      <c r="D3848" s="89" t="s">
        <v>27389</v>
      </c>
    </row>
    <row r="3849" spans="1:4">
      <c r="A3849" s="90">
        <v>4465</v>
      </c>
      <c r="B3849" s="1" t="s">
        <v>8396</v>
      </c>
      <c r="C3849" s="91" t="s">
        <v>9577</v>
      </c>
      <c r="D3849" s="89" t="s">
        <v>27390</v>
      </c>
    </row>
    <row r="3850" spans="1:4">
      <c r="A3850" s="90">
        <v>35273</v>
      </c>
      <c r="B3850" s="1" t="s">
        <v>8397</v>
      </c>
      <c r="C3850" s="91" t="s">
        <v>9577</v>
      </c>
      <c r="D3850" s="89" t="s">
        <v>27391</v>
      </c>
    </row>
    <row r="3851" spans="1:4">
      <c r="A3851" s="90">
        <v>4470</v>
      </c>
      <c r="B3851" s="1" t="s">
        <v>8398</v>
      </c>
      <c r="C3851" s="91" t="s">
        <v>9577</v>
      </c>
      <c r="D3851" s="89" t="s">
        <v>27392</v>
      </c>
    </row>
    <row r="3852" spans="1:4">
      <c r="A3852" s="90">
        <v>20204</v>
      </c>
      <c r="B3852" s="1" t="s">
        <v>8399</v>
      </c>
      <c r="C3852" s="91" t="s">
        <v>9577</v>
      </c>
      <c r="D3852" s="89" t="s">
        <v>24516</v>
      </c>
    </row>
    <row r="3853" spans="1:4">
      <c r="A3853" s="90">
        <v>20208</v>
      </c>
      <c r="B3853" s="1" t="s">
        <v>8400</v>
      </c>
      <c r="C3853" s="91" t="s">
        <v>9577</v>
      </c>
      <c r="D3853" s="89" t="s">
        <v>27393</v>
      </c>
    </row>
    <row r="3854" spans="1:4">
      <c r="A3854" s="90">
        <v>4437</v>
      </c>
      <c r="B3854" s="1" t="s">
        <v>8401</v>
      </c>
      <c r="C3854" s="91" t="s">
        <v>9577</v>
      </c>
      <c r="D3854" s="89" t="s">
        <v>24242</v>
      </c>
    </row>
    <row r="3855" spans="1:4">
      <c r="A3855" s="90">
        <v>14580</v>
      </c>
      <c r="B3855" s="1" t="s">
        <v>8402</v>
      </c>
      <c r="C3855" s="91" t="s">
        <v>9577</v>
      </c>
      <c r="D3855" s="89" t="s">
        <v>27394</v>
      </c>
    </row>
    <row r="3856" spans="1:4">
      <c r="A3856" s="90">
        <v>40304</v>
      </c>
      <c r="B3856" s="1" t="s">
        <v>8403</v>
      </c>
      <c r="C3856" s="91" t="s">
        <v>9578</v>
      </c>
      <c r="D3856" s="89" t="s">
        <v>24043</v>
      </c>
    </row>
    <row r="3857" spans="1:4">
      <c r="A3857" s="90">
        <v>5065</v>
      </c>
      <c r="B3857" s="1" t="s">
        <v>8404</v>
      </c>
      <c r="C3857" s="91" t="s">
        <v>9578</v>
      </c>
      <c r="D3857" s="89" t="s">
        <v>25022</v>
      </c>
    </row>
    <row r="3858" spans="1:4">
      <c r="A3858" s="90">
        <v>5072</v>
      </c>
      <c r="B3858" s="1" t="s">
        <v>8405</v>
      </c>
      <c r="C3858" s="91" t="s">
        <v>9578</v>
      </c>
      <c r="D3858" s="89" t="s">
        <v>24335</v>
      </c>
    </row>
    <row r="3859" spans="1:4">
      <c r="A3859" s="90">
        <v>5066</v>
      </c>
      <c r="B3859" s="1" t="s">
        <v>8406</v>
      </c>
      <c r="C3859" s="91" t="s">
        <v>9578</v>
      </c>
      <c r="D3859" s="89" t="s">
        <v>23949</v>
      </c>
    </row>
    <row r="3860" spans="1:4">
      <c r="A3860" s="90">
        <v>5063</v>
      </c>
      <c r="B3860" s="1" t="s">
        <v>8407</v>
      </c>
      <c r="C3860" s="91" t="s">
        <v>9578</v>
      </c>
      <c r="D3860" s="89" t="s">
        <v>24444</v>
      </c>
    </row>
    <row r="3861" spans="1:4">
      <c r="A3861" s="90">
        <v>20247</v>
      </c>
      <c r="B3861" s="1" t="s">
        <v>8408</v>
      </c>
      <c r="C3861" s="91" t="s">
        <v>9578</v>
      </c>
      <c r="D3861" s="89" t="s">
        <v>24517</v>
      </c>
    </row>
    <row r="3862" spans="1:4">
      <c r="A3862" s="90">
        <v>5074</v>
      </c>
      <c r="B3862" s="1" t="s">
        <v>96</v>
      </c>
      <c r="C3862" s="91" t="s">
        <v>9578</v>
      </c>
      <c r="D3862" s="89" t="s">
        <v>24810</v>
      </c>
    </row>
    <row r="3863" spans="1:4">
      <c r="A3863" s="90">
        <v>5067</v>
      </c>
      <c r="B3863" s="1" t="s">
        <v>8409</v>
      </c>
      <c r="C3863" s="91" t="s">
        <v>9578</v>
      </c>
      <c r="D3863" s="89" t="s">
        <v>24623</v>
      </c>
    </row>
    <row r="3864" spans="1:4">
      <c r="A3864" s="90">
        <v>5078</v>
      </c>
      <c r="B3864" s="1" t="s">
        <v>8410</v>
      </c>
      <c r="C3864" s="91" t="s">
        <v>9578</v>
      </c>
      <c r="D3864" s="89" t="s">
        <v>24349</v>
      </c>
    </row>
    <row r="3865" spans="1:4">
      <c r="A3865" s="90">
        <v>5068</v>
      </c>
      <c r="B3865" s="1" t="s">
        <v>8411</v>
      </c>
      <c r="C3865" s="91" t="s">
        <v>9578</v>
      </c>
      <c r="D3865" s="89" t="s">
        <v>24374</v>
      </c>
    </row>
    <row r="3866" spans="1:4">
      <c r="A3866" s="90">
        <v>5073</v>
      </c>
      <c r="B3866" s="1" t="s">
        <v>8412</v>
      </c>
      <c r="C3866" s="91" t="s">
        <v>9578</v>
      </c>
      <c r="D3866" s="89" t="s">
        <v>23908</v>
      </c>
    </row>
    <row r="3867" spans="1:4">
      <c r="A3867" s="90">
        <v>5069</v>
      </c>
      <c r="B3867" s="1" t="s">
        <v>8413</v>
      </c>
      <c r="C3867" s="91" t="s">
        <v>9578</v>
      </c>
      <c r="D3867" s="89" t="s">
        <v>23908</v>
      </c>
    </row>
    <row r="3868" spans="1:4">
      <c r="A3868" s="90">
        <v>5070</v>
      </c>
      <c r="B3868" s="1" t="s">
        <v>8414</v>
      </c>
      <c r="C3868" s="91" t="s">
        <v>9578</v>
      </c>
      <c r="D3868" s="89" t="s">
        <v>24222</v>
      </c>
    </row>
    <row r="3869" spans="1:4">
      <c r="A3869" s="90">
        <v>5071</v>
      </c>
      <c r="B3869" s="1" t="s">
        <v>8415</v>
      </c>
      <c r="C3869" s="91" t="s">
        <v>9578</v>
      </c>
      <c r="D3869" s="89" t="s">
        <v>24374</v>
      </c>
    </row>
    <row r="3870" spans="1:4">
      <c r="A3870" s="90">
        <v>5061</v>
      </c>
      <c r="B3870" s="1" t="s">
        <v>124</v>
      </c>
      <c r="C3870" s="91" t="s">
        <v>9578</v>
      </c>
      <c r="D3870" s="89" t="s">
        <v>27395</v>
      </c>
    </row>
    <row r="3871" spans="1:4">
      <c r="A3871" s="90">
        <v>5075</v>
      </c>
      <c r="B3871" s="1" t="s">
        <v>55</v>
      </c>
      <c r="C3871" s="91" t="s">
        <v>9578</v>
      </c>
      <c r="D3871" s="89" t="s">
        <v>24374</v>
      </c>
    </row>
    <row r="3872" spans="1:4">
      <c r="A3872" s="90">
        <v>39027</v>
      </c>
      <c r="B3872" s="1" t="s">
        <v>8416</v>
      </c>
      <c r="C3872" s="91" t="s">
        <v>9578</v>
      </c>
      <c r="D3872" s="89" t="s">
        <v>24875</v>
      </c>
    </row>
    <row r="3873" spans="1:4">
      <c r="A3873" s="90">
        <v>5062</v>
      </c>
      <c r="B3873" s="1" t="s">
        <v>8417</v>
      </c>
      <c r="C3873" s="91" t="s">
        <v>9578</v>
      </c>
      <c r="D3873" s="89" t="s">
        <v>24714</v>
      </c>
    </row>
    <row r="3874" spans="1:4">
      <c r="A3874" s="90">
        <v>40568</v>
      </c>
      <c r="B3874" s="1" t="s">
        <v>8418</v>
      </c>
      <c r="C3874" s="91" t="s">
        <v>9578</v>
      </c>
      <c r="D3874" s="89" t="s">
        <v>24805</v>
      </c>
    </row>
    <row r="3875" spans="1:4">
      <c r="A3875" s="90">
        <v>39026</v>
      </c>
      <c r="B3875" s="1" t="s">
        <v>8419</v>
      </c>
      <c r="C3875" s="91" t="s">
        <v>9578</v>
      </c>
      <c r="D3875" s="89" t="s">
        <v>25789</v>
      </c>
    </row>
    <row r="3876" spans="1:4">
      <c r="A3876" s="90">
        <v>11572</v>
      </c>
      <c r="B3876" s="1" t="s">
        <v>8420</v>
      </c>
      <c r="C3876" s="91" t="s">
        <v>9574</v>
      </c>
      <c r="D3876" s="89" t="s">
        <v>23941</v>
      </c>
    </row>
    <row r="3877" spans="1:4">
      <c r="A3877" s="90">
        <v>42431</v>
      </c>
      <c r="B3877" s="1" t="s">
        <v>25308</v>
      </c>
      <c r="C3877" s="91" t="s">
        <v>9574</v>
      </c>
      <c r="D3877" s="89" t="s">
        <v>27396</v>
      </c>
    </row>
    <row r="3878" spans="1:4">
      <c r="A3878" s="90">
        <v>11149</v>
      </c>
      <c r="B3878" s="1" t="s">
        <v>8421</v>
      </c>
      <c r="C3878" s="91" t="s">
        <v>9593</v>
      </c>
      <c r="D3878" s="89" t="s">
        <v>27397</v>
      </c>
    </row>
    <row r="3879" spans="1:4">
      <c r="A3879" s="90">
        <v>511</v>
      </c>
      <c r="B3879" s="1" t="s">
        <v>8422</v>
      </c>
      <c r="C3879" s="91" t="s">
        <v>9579</v>
      </c>
      <c r="D3879" s="89" t="s">
        <v>24399</v>
      </c>
    </row>
    <row r="3880" spans="1:4">
      <c r="A3880" s="90">
        <v>11174</v>
      </c>
      <c r="B3880" s="1" t="s">
        <v>8423</v>
      </c>
      <c r="C3880" s="91" t="s">
        <v>9580</v>
      </c>
      <c r="D3880" s="89" t="s">
        <v>27398</v>
      </c>
    </row>
    <row r="3881" spans="1:4">
      <c r="A3881" s="90">
        <v>37540</v>
      </c>
      <c r="B3881" s="1" t="s">
        <v>8424</v>
      </c>
      <c r="C3881" s="91" t="s">
        <v>9574</v>
      </c>
      <c r="D3881" s="89" t="s">
        <v>27399</v>
      </c>
    </row>
    <row r="3882" spans="1:4">
      <c r="A3882" s="90">
        <v>37548</v>
      </c>
      <c r="B3882" s="1" t="s">
        <v>8425</v>
      </c>
      <c r="C3882" s="91" t="s">
        <v>9574</v>
      </c>
      <c r="D3882" s="89" t="s">
        <v>27400</v>
      </c>
    </row>
    <row r="3883" spans="1:4">
      <c r="A3883" s="90">
        <v>39828</v>
      </c>
      <c r="B3883" s="1" t="s">
        <v>8426</v>
      </c>
      <c r="C3883" s="91" t="s">
        <v>9574</v>
      </c>
      <c r="D3883" s="89" t="s">
        <v>27401</v>
      </c>
    </row>
    <row r="3884" spans="1:4">
      <c r="A3884" s="90">
        <v>12273</v>
      </c>
      <c r="B3884" s="1" t="s">
        <v>8427</v>
      </c>
      <c r="C3884" s="91" t="s">
        <v>9574</v>
      </c>
      <c r="D3884" s="89" t="s">
        <v>27402</v>
      </c>
    </row>
    <row r="3885" spans="1:4">
      <c r="A3885" s="90">
        <v>38392</v>
      </c>
      <c r="B3885" s="1" t="s">
        <v>8428</v>
      </c>
      <c r="C3885" s="91" t="s">
        <v>9574</v>
      </c>
      <c r="D3885" s="89" t="s">
        <v>27403</v>
      </c>
    </row>
    <row r="3886" spans="1:4">
      <c r="A3886" s="90">
        <v>11735</v>
      </c>
      <c r="B3886" s="1" t="s">
        <v>8429</v>
      </c>
      <c r="C3886" s="91" t="s">
        <v>9574</v>
      </c>
      <c r="D3886" s="89" t="s">
        <v>24700</v>
      </c>
    </row>
    <row r="3887" spans="1:4">
      <c r="A3887" s="90">
        <v>11733</v>
      </c>
      <c r="B3887" s="1" t="s">
        <v>8430</v>
      </c>
      <c r="C3887" s="91" t="s">
        <v>9574</v>
      </c>
      <c r="D3887" s="89" t="s">
        <v>24923</v>
      </c>
    </row>
    <row r="3888" spans="1:4">
      <c r="A3888" s="90">
        <v>11734</v>
      </c>
      <c r="B3888" s="1" t="s">
        <v>8431</v>
      </c>
      <c r="C3888" s="91" t="s">
        <v>9574</v>
      </c>
      <c r="D3888" s="89" t="s">
        <v>27404</v>
      </c>
    </row>
    <row r="3889" spans="1:4">
      <c r="A3889" s="90">
        <v>11737</v>
      </c>
      <c r="B3889" s="1" t="s">
        <v>8432</v>
      </c>
      <c r="C3889" s="91" t="s">
        <v>9574</v>
      </c>
      <c r="D3889" s="89" t="s">
        <v>24481</v>
      </c>
    </row>
    <row r="3890" spans="1:4">
      <c r="A3890" s="90">
        <v>11738</v>
      </c>
      <c r="B3890" s="1" t="s">
        <v>8433</v>
      </c>
      <c r="C3890" s="91" t="s">
        <v>9574</v>
      </c>
      <c r="D3890" s="89" t="s">
        <v>24465</v>
      </c>
    </row>
    <row r="3891" spans="1:4">
      <c r="A3891" s="90">
        <v>36143</v>
      </c>
      <c r="B3891" s="1" t="s">
        <v>8434</v>
      </c>
      <c r="C3891" s="91" t="s">
        <v>9574</v>
      </c>
      <c r="D3891" s="89" t="s">
        <v>24685</v>
      </c>
    </row>
    <row r="3892" spans="1:4">
      <c r="A3892" s="90">
        <v>36142</v>
      </c>
      <c r="B3892" s="1" t="s">
        <v>8435</v>
      </c>
      <c r="C3892" s="91" t="s">
        <v>9574</v>
      </c>
      <c r="D3892" s="89" t="s">
        <v>24558</v>
      </c>
    </row>
    <row r="3893" spans="1:4">
      <c r="A3893" s="90">
        <v>36146</v>
      </c>
      <c r="B3893" s="1" t="s">
        <v>8436</v>
      </c>
      <c r="C3893" s="91" t="s">
        <v>9574</v>
      </c>
      <c r="D3893" s="89" t="s">
        <v>27405</v>
      </c>
    </row>
    <row r="3894" spans="1:4">
      <c r="A3894" s="90">
        <v>39015</v>
      </c>
      <c r="B3894" s="1" t="s">
        <v>8437</v>
      </c>
      <c r="C3894" s="91" t="s">
        <v>9574</v>
      </c>
      <c r="D3894" s="89" t="s">
        <v>23980</v>
      </c>
    </row>
    <row r="3895" spans="1:4">
      <c r="A3895" s="90">
        <v>38377</v>
      </c>
      <c r="B3895" s="1" t="s">
        <v>8438</v>
      </c>
      <c r="C3895" s="91" t="s">
        <v>9574</v>
      </c>
      <c r="D3895" s="89" t="s">
        <v>27406</v>
      </c>
    </row>
    <row r="3896" spans="1:4">
      <c r="A3896" s="90">
        <v>38376</v>
      </c>
      <c r="B3896" s="1" t="s">
        <v>8439</v>
      </c>
      <c r="C3896" s="91" t="s">
        <v>9574</v>
      </c>
      <c r="D3896" s="89" t="s">
        <v>27407</v>
      </c>
    </row>
    <row r="3897" spans="1:4">
      <c r="A3897" s="90">
        <v>38116</v>
      </c>
      <c r="B3897" s="1" t="s">
        <v>8440</v>
      </c>
      <c r="C3897" s="91" t="s">
        <v>9574</v>
      </c>
      <c r="D3897" s="89" t="s">
        <v>24915</v>
      </c>
    </row>
    <row r="3898" spans="1:4">
      <c r="A3898" s="90">
        <v>38066</v>
      </c>
      <c r="B3898" s="1" t="s">
        <v>8441</v>
      </c>
      <c r="C3898" s="91" t="s">
        <v>9574</v>
      </c>
      <c r="D3898" s="89" t="s">
        <v>24364</v>
      </c>
    </row>
    <row r="3899" spans="1:4">
      <c r="A3899" s="90">
        <v>38117</v>
      </c>
      <c r="B3899" s="1" t="s">
        <v>8442</v>
      </c>
      <c r="C3899" s="91" t="s">
        <v>9574</v>
      </c>
      <c r="D3899" s="89" t="s">
        <v>27408</v>
      </c>
    </row>
    <row r="3900" spans="1:4">
      <c r="A3900" s="90">
        <v>38067</v>
      </c>
      <c r="B3900" s="1" t="s">
        <v>8443</v>
      </c>
      <c r="C3900" s="91" t="s">
        <v>9574</v>
      </c>
      <c r="D3900" s="89" t="s">
        <v>27409</v>
      </c>
    </row>
    <row r="3901" spans="1:4">
      <c r="A3901" s="90">
        <v>41757</v>
      </c>
      <c r="B3901" s="1" t="s">
        <v>8444</v>
      </c>
      <c r="C3901" s="91" t="s">
        <v>9574</v>
      </c>
      <c r="D3901" s="89" t="s">
        <v>27410</v>
      </c>
    </row>
    <row r="3902" spans="1:4">
      <c r="A3902" s="90">
        <v>5080</v>
      </c>
      <c r="B3902" s="1" t="s">
        <v>8445</v>
      </c>
      <c r="C3902" s="91" t="s">
        <v>9574</v>
      </c>
      <c r="D3902" s="89" t="s">
        <v>25915</v>
      </c>
    </row>
    <row r="3903" spans="1:4">
      <c r="A3903" s="90">
        <v>11522</v>
      </c>
      <c r="B3903" s="1" t="s">
        <v>8446</v>
      </c>
      <c r="C3903" s="91" t="s">
        <v>9574</v>
      </c>
      <c r="D3903" s="89" t="s">
        <v>25513</v>
      </c>
    </row>
    <row r="3904" spans="1:4">
      <c r="A3904" s="90">
        <v>11523</v>
      </c>
      <c r="B3904" s="1" t="s">
        <v>8447</v>
      </c>
      <c r="C3904" s="91" t="s">
        <v>9574</v>
      </c>
      <c r="D3904" s="89" t="s">
        <v>24220</v>
      </c>
    </row>
    <row r="3905" spans="1:4">
      <c r="A3905" s="90">
        <v>11524</v>
      </c>
      <c r="B3905" s="1" t="s">
        <v>8448</v>
      </c>
      <c r="C3905" s="91" t="s">
        <v>9574</v>
      </c>
      <c r="D3905" s="89" t="s">
        <v>27411</v>
      </c>
    </row>
    <row r="3906" spans="1:4">
      <c r="A3906" s="90">
        <v>38168</v>
      </c>
      <c r="B3906" s="1" t="s">
        <v>8449</v>
      </c>
      <c r="C3906" s="91" t="s">
        <v>9574</v>
      </c>
      <c r="D3906" s="89" t="s">
        <v>27412</v>
      </c>
    </row>
    <row r="3907" spans="1:4">
      <c r="A3907" s="90">
        <v>13393</v>
      </c>
      <c r="B3907" s="1" t="s">
        <v>8450</v>
      </c>
      <c r="C3907" s="91" t="s">
        <v>9574</v>
      </c>
      <c r="D3907" s="89" t="s">
        <v>27413</v>
      </c>
    </row>
    <row r="3908" spans="1:4">
      <c r="A3908" s="90">
        <v>13395</v>
      </c>
      <c r="B3908" s="1" t="s">
        <v>8451</v>
      </c>
      <c r="C3908" s="91" t="s">
        <v>9574</v>
      </c>
      <c r="D3908" s="89" t="s">
        <v>27414</v>
      </c>
    </row>
    <row r="3909" spans="1:4">
      <c r="A3909" s="90">
        <v>12039</v>
      </c>
      <c r="B3909" s="1" t="s">
        <v>8452</v>
      </c>
      <c r="C3909" s="91" t="s">
        <v>9574</v>
      </c>
      <c r="D3909" s="89" t="s">
        <v>27415</v>
      </c>
    </row>
    <row r="3910" spans="1:4">
      <c r="A3910" s="90">
        <v>13396</v>
      </c>
      <c r="B3910" s="1" t="s">
        <v>8453</v>
      </c>
      <c r="C3910" s="91" t="s">
        <v>9574</v>
      </c>
      <c r="D3910" s="89" t="s">
        <v>27416</v>
      </c>
    </row>
    <row r="3911" spans="1:4">
      <c r="A3911" s="90">
        <v>13397</v>
      </c>
      <c r="B3911" s="1" t="s">
        <v>8454</v>
      </c>
      <c r="C3911" s="91" t="s">
        <v>9574</v>
      </c>
      <c r="D3911" s="89" t="s">
        <v>27417</v>
      </c>
    </row>
    <row r="3912" spans="1:4">
      <c r="A3912" s="90">
        <v>12041</v>
      </c>
      <c r="B3912" s="1" t="s">
        <v>8455</v>
      </c>
      <c r="C3912" s="91" t="s">
        <v>9574</v>
      </c>
      <c r="D3912" s="89" t="s">
        <v>27418</v>
      </c>
    </row>
    <row r="3913" spans="1:4">
      <c r="A3913" s="90">
        <v>12043</v>
      </c>
      <c r="B3913" s="1" t="s">
        <v>8456</v>
      </c>
      <c r="C3913" s="91" t="s">
        <v>9574</v>
      </c>
      <c r="D3913" s="89" t="s">
        <v>27419</v>
      </c>
    </row>
    <row r="3914" spans="1:4">
      <c r="A3914" s="90">
        <v>39762</v>
      </c>
      <c r="B3914" s="1" t="s">
        <v>8457</v>
      </c>
      <c r="C3914" s="91" t="s">
        <v>9574</v>
      </c>
      <c r="D3914" s="89" t="s">
        <v>27420</v>
      </c>
    </row>
    <row r="3915" spans="1:4">
      <c r="A3915" s="90">
        <v>12042</v>
      </c>
      <c r="B3915" s="1" t="s">
        <v>8458</v>
      </c>
      <c r="C3915" s="91" t="s">
        <v>9574</v>
      </c>
      <c r="D3915" s="89" t="s">
        <v>27421</v>
      </c>
    </row>
    <row r="3916" spans="1:4">
      <c r="A3916" s="90">
        <v>39763</v>
      </c>
      <c r="B3916" s="1" t="s">
        <v>8459</v>
      </c>
      <c r="C3916" s="91" t="s">
        <v>9574</v>
      </c>
      <c r="D3916" s="89" t="s">
        <v>27422</v>
      </c>
    </row>
    <row r="3917" spans="1:4">
      <c r="A3917" s="90">
        <v>39756</v>
      </c>
      <c r="B3917" s="1" t="s">
        <v>8460</v>
      </c>
      <c r="C3917" s="91" t="s">
        <v>9574</v>
      </c>
      <c r="D3917" s="89" t="s">
        <v>27423</v>
      </c>
    </row>
    <row r="3918" spans="1:4">
      <c r="A3918" s="90">
        <v>12038</v>
      </c>
      <c r="B3918" s="1" t="s">
        <v>8461</v>
      </c>
      <c r="C3918" s="91" t="s">
        <v>9574</v>
      </c>
      <c r="D3918" s="89" t="s">
        <v>27424</v>
      </c>
    </row>
    <row r="3919" spans="1:4">
      <c r="A3919" s="90">
        <v>12040</v>
      </c>
      <c r="B3919" s="1" t="s">
        <v>8462</v>
      </c>
      <c r="C3919" s="91" t="s">
        <v>9574</v>
      </c>
      <c r="D3919" s="89" t="s">
        <v>27425</v>
      </c>
    </row>
    <row r="3920" spans="1:4">
      <c r="A3920" s="90">
        <v>39757</v>
      </c>
      <c r="B3920" s="1" t="s">
        <v>8463</v>
      </c>
      <c r="C3920" s="91" t="s">
        <v>9574</v>
      </c>
      <c r="D3920" s="89" t="s">
        <v>27426</v>
      </c>
    </row>
    <row r="3921" spans="1:4">
      <c r="A3921" s="90">
        <v>39758</v>
      </c>
      <c r="B3921" s="1" t="s">
        <v>8464</v>
      </c>
      <c r="C3921" s="91" t="s">
        <v>9574</v>
      </c>
      <c r="D3921" s="89" t="s">
        <v>27427</v>
      </c>
    </row>
    <row r="3922" spans="1:4">
      <c r="A3922" s="90">
        <v>39759</v>
      </c>
      <c r="B3922" s="1" t="s">
        <v>8465</v>
      </c>
      <c r="C3922" s="91" t="s">
        <v>9574</v>
      </c>
      <c r="D3922" s="89" t="s">
        <v>27428</v>
      </c>
    </row>
    <row r="3923" spans="1:4">
      <c r="A3923" s="90">
        <v>39760</v>
      </c>
      <c r="B3923" s="1" t="s">
        <v>8466</v>
      </c>
      <c r="C3923" s="91" t="s">
        <v>9574</v>
      </c>
      <c r="D3923" s="89" t="s">
        <v>27429</v>
      </c>
    </row>
    <row r="3924" spans="1:4">
      <c r="A3924" s="90">
        <v>39761</v>
      </c>
      <c r="B3924" s="1" t="s">
        <v>8467</v>
      </c>
      <c r="C3924" s="91" t="s">
        <v>9574</v>
      </c>
      <c r="D3924" s="89" t="s">
        <v>27430</v>
      </c>
    </row>
    <row r="3925" spans="1:4">
      <c r="A3925" s="90">
        <v>39765</v>
      </c>
      <c r="B3925" s="1" t="s">
        <v>8468</v>
      </c>
      <c r="C3925" s="91" t="s">
        <v>9574</v>
      </c>
      <c r="D3925" s="89" t="s">
        <v>27431</v>
      </c>
    </row>
    <row r="3926" spans="1:4">
      <c r="A3926" s="90">
        <v>13399</v>
      </c>
      <c r="B3926" s="1" t="s">
        <v>8469</v>
      </c>
      <c r="C3926" s="91" t="s">
        <v>9574</v>
      </c>
      <c r="D3926" s="89" t="s">
        <v>24091</v>
      </c>
    </row>
    <row r="3927" spans="1:4">
      <c r="A3927" s="90">
        <v>39764</v>
      </c>
      <c r="B3927" s="1" t="s">
        <v>8470</v>
      </c>
      <c r="C3927" s="91" t="s">
        <v>9574</v>
      </c>
      <c r="D3927" s="89" t="s">
        <v>27432</v>
      </c>
    </row>
    <row r="3928" spans="1:4">
      <c r="A3928" s="90">
        <v>39805</v>
      </c>
      <c r="B3928" s="1" t="s">
        <v>8471</v>
      </c>
      <c r="C3928" s="91" t="s">
        <v>9574</v>
      </c>
      <c r="D3928" s="89" t="s">
        <v>27433</v>
      </c>
    </row>
    <row r="3929" spans="1:4">
      <c r="A3929" s="90">
        <v>39806</v>
      </c>
      <c r="B3929" s="1" t="s">
        <v>8472</v>
      </c>
      <c r="C3929" s="91" t="s">
        <v>9574</v>
      </c>
      <c r="D3929" s="89" t="s">
        <v>27434</v>
      </c>
    </row>
    <row r="3930" spans="1:4">
      <c r="A3930" s="90">
        <v>39807</v>
      </c>
      <c r="B3930" s="1" t="s">
        <v>8473</v>
      </c>
      <c r="C3930" s="91" t="s">
        <v>9574</v>
      </c>
      <c r="D3930" s="89" t="s">
        <v>27435</v>
      </c>
    </row>
    <row r="3931" spans="1:4">
      <c r="A3931" s="90">
        <v>39804</v>
      </c>
      <c r="B3931" s="1" t="s">
        <v>8474</v>
      </c>
      <c r="C3931" s="91" t="s">
        <v>9574</v>
      </c>
      <c r="D3931" s="89" t="s">
        <v>24950</v>
      </c>
    </row>
    <row r="3932" spans="1:4">
      <c r="A3932" s="90">
        <v>39796</v>
      </c>
      <c r="B3932" s="1" t="s">
        <v>8475</v>
      </c>
      <c r="C3932" s="91" t="s">
        <v>9574</v>
      </c>
      <c r="D3932" s="89" t="s">
        <v>27436</v>
      </c>
    </row>
    <row r="3933" spans="1:4">
      <c r="A3933" s="90">
        <v>39797</v>
      </c>
      <c r="B3933" s="1" t="s">
        <v>8476</v>
      </c>
      <c r="C3933" s="91" t="s">
        <v>9574</v>
      </c>
      <c r="D3933" s="89" t="s">
        <v>27437</v>
      </c>
    </row>
    <row r="3934" spans="1:4">
      <c r="A3934" s="90">
        <v>39798</v>
      </c>
      <c r="B3934" s="1" t="s">
        <v>8477</v>
      </c>
      <c r="C3934" s="91" t="s">
        <v>9574</v>
      </c>
      <c r="D3934" s="89" t="s">
        <v>27438</v>
      </c>
    </row>
    <row r="3935" spans="1:4">
      <c r="A3935" s="90">
        <v>39794</v>
      </c>
      <c r="B3935" s="1" t="s">
        <v>8478</v>
      </c>
      <c r="C3935" s="91" t="s">
        <v>9574</v>
      </c>
      <c r="D3935" s="89" t="s">
        <v>24697</v>
      </c>
    </row>
    <row r="3936" spans="1:4">
      <c r="A3936" s="90">
        <v>39795</v>
      </c>
      <c r="B3936" s="1" t="s">
        <v>8479</v>
      </c>
      <c r="C3936" s="91" t="s">
        <v>9574</v>
      </c>
      <c r="D3936" s="89" t="s">
        <v>24826</v>
      </c>
    </row>
    <row r="3937" spans="1:4">
      <c r="A3937" s="90">
        <v>39801</v>
      </c>
      <c r="B3937" s="1" t="s">
        <v>8480</v>
      </c>
      <c r="C3937" s="91" t="s">
        <v>9574</v>
      </c>
      <c r="D3937" s="89" t="s">
        <v>27439</v>
      </c>
    </row>
    <row r="3938" spans="1:4">
      <c r="A3938" s="90">
        <v>39802</v>
      </c>
      <c r="B3938" s="1" t="s">
        <v>8481</v>
      </c>
      <c r="C3938" s="91" t="s">
        <v>9574</v>
      </c>
      <c r="D3938" s="89" t="s">
        <v>23967</v>
      </c>
    </row>
    <row r="3939" spans="1:4">
      <c r="A3939" s="90">
        <v>39803</v>
      </c>
      <c r="B3939" s="1" t="s">
        <v>8482</v>
      </c>
      <c r="C3939" s="91" t="s">
        <v>9574</v>
      </c>
      <c r="D3939" s="89" t="s">
        <v>27440</v>
      </c>
    </row>
    <row r="3940" spans="1:4">
      <c r="A3940" s="90">
        <v>39799</v>
      </c>
      <c r="B3940" s="1" t="s">
        <v>8483</v>
      </c>
      <c r="C3940" s="91" t="s">
        <v>9574</v>
      </c>
      <c r="D3940" s="89" t="s">
        <v>23915</v>
      </c>
    </row>
    <row r="3941" spans="1:4">
      <c r="A3941" s="90">
        <v>39800</v>
      </c>
      <c r="B3941" s="1" t="s">
        <v>8484</v>
      </c>
      <c r="C3941" s="91" t="s">
        <v>9574</v>
      </c>
      <c r="D3941" s="89" t="s">
        <v>26552</v>
      </c>
    </row>
    <row r="3942" spans="1:4">
      <c r="A3942" s="90">
        <v>4224</v>
      </c>
      <c r="B3942" s="1" t="s">
        <v>8485</v>
      </c>
      <c r="C3942" s="91" t="s">
        <v>9579</v>
      </c>
      <c r="D3942" s="89" t="s">
        <v>25110</v>
      </c>
    </row>
    <row r="3943" spans="1:4">
      <c r="A3943" s="90">
        <v>21059</v>
      </c>
      <c r="B3943" s="1" t="s">
        <v>8486</v>
      </c>
      <c r="C3943" s="91" t="s">
        <v>9574</v>
      </c>
      <c r="D3943" s="89" t="s">
        <v>27441</v>
      </c>
    </row>
    <row r="3944" spans="1:4">
      <c r="A3944" s="90">
        <v>11234</v>
      </c>
      <c r="B3944" s="1" t="s">
        <v>8487</v>
      </c>
      <c r="C3944" s="91" t="s">
        <v>9574</v>
      </c>
      <c r="D3944" s="89" t="s">
        <v>24665</v>
      </c>
    </row>
    <row r="3945" spans="1:4">
      <c r="A3945" s="90">
        <v>21060</v>
      </c>
      <c r="B3945" s="1" t="s">
        <v>8488</v>
      </c>
      <c r="C3945" s="91" t="s">
        <v>9574</v>
      </c>
      <c r="D3945" s="89" t="s">
        <v>23866</v>
      </c>
    </row>
    <row r="3946" spans="1:4">
      <c r="A3946" s="90">
        <v>21061</v>
      </c>
      <c r="B3946" s="1" t="s">
        <v>8489</v>
      </c>
      <c r="C3946" s="91" t="s">
        <v>9574</v>
      </c>
      <c r="D3946" s="89" t="s">
        <v>27442</v>
      </c>
    </row>
    <row r="3947" spans="1:4">
      <c r="A3947" s="90">
        <v>21062</v>
      </c>
      <c r="B3947" s="1" t="s">
        <v>8490</v>
      </c>
      <c r="C3947" s="91" t="s">
        <v>9574</v>
      </c>
      <c r="D3947" s="89" t="s">
        <v>27443</v>
      </c>
    </row>
    <row r="3948" spans="1:4">
      <c r="A3948" s="90">
        <v>11708</v>
      </c>
      <c r="B3948" s="1" t="s">
        <v>197</v>
      </c>
      <c r="C3948" s="91" t="s">
        <v>9574</v>
      </c>
      <c r="D3948" s="89" t="s">
        <v>24690</v>
      </c>
    </row>
    <row r="3949" spans="1:4">
      <c r="A3949" s="90">
        <v>11709</v>
      </c>
      <c r="B3949" s="1" t="s">
        <v>8491</v>
      </c>
      <c r="C3949" s="91" t="s">
        <v>9574</v>
      </c>
      <c r="D3949" s="89" t="s">
        <v>27444</v>
      </c>
    </row>
    <row r="3950" spans="1:4">
      <c r="A3950" s="90">
        <v>11710</v>
      </c>
      <c r="B3950" s="1" t="s">
        <v>8492</v>
      </c>
      <c r="C3950" s="91" t="s">
        <v>9574</v>
      </c>
      <c r="D3950" s="89" t="s">
        <v>26062</v>
      </c>
    </row>
    <row r="3951" spans="1:4">
      <c r="A3951" s="90">
        <v>11707</v>
      </c>
      <c r="B3951" s="1" t="s">
        <v>8493</v>
      </c>
      <c r="C3951" s="91" t="s">
        <v>9574</v>
      </c>
      <c r="D3951" s="89" t="s">
        <v>27445</v>
      </c>
    </row>
    <row r="3952" spans="1:4">
      <c r="A3952" s="90">
        <v>11739</v>
      </c>
      <c r="B3952" s="1" t="s">
        <v>8494</v>
      </c>
      <c r="C3952" s="91" t="s">
        <v>9574</v>
      </c>
      <c r="D3952" s="89" t="s">
        <v>23933</v>
      </c>
    </row>
    <row r="3953" spans="1:4">
      <c r="A3953" s="90">
        <v>11711</v>
      </c>
      <c r="B3953" s="1" t="s">
        <v>8495</v>
      </c>
      <c r="C3953" s="91" t="s">
        <v>9574</v>
      </c>
      <c r="D3953" s="89" t="s">
        <v>24617</v>
      </c>
    </row>
    <row r="3954" spans="1:4">
      <c r="A3954" s="90">
        <v>5102</v>
      </c>
      <c r="B3954" s="1" t="s">
        <v>8496</v>
      </c>
      <c r="C3954" s="91" t="s">
        <v>9574</v>
      </c>
      <c r="D3954" s="89" t="s">
        <v>24092</v>
      </c>
    </row>
    <row r="3955" spans="1:4">
      <c r="A3955" s="90">
        <v>11741</v>
      </c>
      <c r="B3955" s="1" t="s">
        <v>8497</v>
      </c>
      <c r="C3955" s="91" t="s">
        <v>9574</v>
      </c>
      <c r="D3955" s="89" t="s">
        <v>24240</v>
      </c>
    </row>
    <row r="3956" spans="1:4">
      <c r="A3956" s="90">
        <v>11743</v>
      </c>
      <c r="B3956" s="1" t="s">
        <v>8498</v>
      </c>
      <c r="C3956" s="91" t="s">
        <v>9574</v>
      </c>
      <c r="D3956" s="89" t="s">
        <v>23876</v>
      </c>
    </row>
    <row r="3957" spans="1:4">
      <c r="A3957" s="90">
        <v>11745</v>
      </c>
      <c r="B3957" s="1" t="s">
        <v>8499</v>
      </c>
      <c r="C3957" s="91" t="s">
        <v>9574</v>
      </c>
      <c r="D3957" s="89" t="s">
        <v>24999</v>
      </c>
    </row>
    <row r="3958" spans="1:4">
      <c r="A3958" s="90">
        <v>25961</v>
      </c>
      <c r="B3958" s="1" t="s">
        <v>8500</v>
      </c>
      <c r="C3958" s="91" t="s">
        <v>9573</v>
      </c>
      <c r="D3958" s="89" t="s">
        <v>25642</v>
      </c>
    </row>
    <row r="3959" spans="1:4">
      <c r="A3959" s="90">
        <v>40985</v>
      </c>
      <c r="B3959" s="1" t="s">
        <v>8501</v>
      </c>
      <c r="C3959" s="91" t="s">
        <v>9582</v>
      </c>
      <c r="D3959" s="89" t="s">
        <v>25643</v>
      </c>
    </row>
    <row r="3960" spans="1:4">
      <c r="A3960" s="90">
        <v>1088</v>
      </c>
      <c r="B3960" s="1" t="s">
        <v>8502</v>
      </c>
      <c r="C3960" s="91" t="s">
        <v>9574</v>
      </c>
      <c r="D3960" s="89" t="s">
        <v>27446</v>
      </c>
    </row>
    <row r="3961" spans="1:4">
      <c r="A3961" s="90">
        <v>1087</v>
      </c>
      <c r="B3961" s="1" t="s">
        <v>8503</v>
      </c>
      <c r="C3961" s="91" t="s">
        <v>9574</v>
      </c>
      <c r="D3961" s="89" t="s">
        <v>24776</v>
      </c>
    </row>
    <row r="3962" spans="1:4">
      <c r="A3962" s="90">
        <v>38777</v>
      </c>
      <c r="B3962" s="1" t="s">
        <v>8504</v>
      </c>
      <c r="C3962" s="91" t="s">
        <v>9574</v>
      </c>
      <c r="D3962" s="89" t="s">
        <v>27447</v>
      </c>
    </row>
    <row r="3963" spans="1:4">
      <c r="A3963" s="90">
        <v>1086</v>
      </c>
      <c r="B3963" s="1" t="s">
        <v>8505</v>
      </c>
      <c r="C3963" s="91" t="s">
        <v>9574</v>
      </c>
      <c r="D3963" s="89" t="s">
        <v>24505</v>
      </c>
    </row>
    <row r="3964" spans="1:4">
      <c r="A3964" s="90">
        <v>1079</v>
      </c>
      <c r="B3964" s="1" t="s">
        <v>8506</v>
      </c>
      <c r="C3964" s="91" t="s">
        <v>9574</v>
      </c>
      <c r="D3964" s="89" t="s">
        <v>26708</v>
      </c>
    </row>
    <row r="3965" spans="1:4">
      <c r="A3965" s="90">
        <v>39374</v>
      </c>
      <c r="B3965" s="1" t="s">
        <v>8507</v>
      </c>
      <c r="C3965" s="91" t="s">
        <v>9574</v>
      </c>
      <c r="D3965" s="89" t="s">
        <v>27448</v>
      </c>
    </row>
    <row r="3966" spans="1:4">
      <c r="A3966" s="90">
        <v>1082</v>
      </c>
      <c r="B3966" s="1" t="s">
        <v>8508</v>
      </c>
      <c r="C3966" s="91" t="s">
        <v>9574</v>
      </c>
      <c r="D3966" s="89" t="s">
        <v>27449</v>
      </c>
    </row>
    <row r="3967" spans="1:4">
      <c r="A3967" s="90">
        <v>12316</v>
      </c>
      <c r="B3967" s="1" t="s">
        <v>8509</v>
      </c>
      <c r="C3967" s="91" t="s">
        <v>9574</v>
      </c>
      <c r="D3967" s="89" t="s">
        <v>27450</v>
      </c>
    </row>
    <row r="3968" spans="1:4">
      <c r="A3968" s="90">
        <v>12317</v>
      </c>
      <c r="B3968" s="1" t="s">
        <v>8510</v>
      </c>
      <c r="C3968" s="91" t="s">
        <v>9574</v>
      </c>
      <c r="D3968" s="89" t="s">
        <v>25048</v>
      </c>
    </row>
    <row r="3969" spans="1:4">
      <c r="A3969" s="90">
        <v>12318</v>
      </c>
      <c r="B3969" s="1" t="s">
        <v>8511</v>
      </c>
      <c r="C3969" s="91" t="s">
        <v>9574</v>
      </c>
      <c r="D3969" s="89" t="s">
        <v>27451</v>
      </c>
    </row>
    <row r="3970" spans="1:4">
      <c r="A3970" s="90">
        <v>5104</v>
      </c>
      <c r="B3970" s="1" t="s">
        <v>125</v>
      </c>
      <c r="C3970" s="91" t="s">
        <v>9578</v>
      </c>
      <c r="D3970" s="89" t="s">
        <v>27452</v>
      </c>
    </row>
    <row r="3971" spans="1:4">
      <c r="A3971" s="90">
        <v>26023</v>
      </c>
      <c r="B3971" s="1" t="s">
        <v>8512</v>
      </c>
      <c r="C3971" s="91" t="s">
        <v>9574</v>
      </c>
      <c r="D3971" s="89" t="s">
        <v>27453</v>
      </c>
    </row>
    <row r="3972" spans="1:4">
      <c r="A3972" s="90">
        <v>2710</v>
      </c>
      <c r="B3972" s="1" t="s">
        <v>8513</v>
      </c>
      <c r="C3972" s="91" t="s">
        <v>9574</v>
      </c>
      <c r="D3972" s="89" t="s">
        <v>24797</v>
      </c>
    </row>
    <row r="3973" spans="1:4">
      <c r="A3973" s="90">
        <v>14575</v>
      </c>
      <c r="B3973" s="1" t="s">
        <v>8514</v>
      </c>
      <c r="C3973" s="91" t="s">
        <v>9574</v>
      </c>
      <c r="D3973" s="89" t="s">
        <v>27454</v>
      </c>
    </row>
    <row r="3974" spans="1:4">
      <c r="A3974" s="90">
        <v>20034</v>
      </c>
      <c r="B3974" s="1" t="s">
        <v>8515</v>
      </c>
      <c r="C3974" s="91" t="s">
        <v>9574</v>
      </c>
      <c r="D3974" s="89" t="s">
        <v>26278</v>
      </c>
    </row>
    <row r="3975" spans="1:4">
      <c r="A3975" s="90">
        <v>20036</v>
      </c>
      <c r="B3975" s="1" t="s">
        <v>8516</v>
      </c>
      <c r="C3975" s="91" t="s">
        <v>9574</v>
      </c>
      <c r="D3975" s="89" t="s">
        <v>27455</v>
      </c>
    </row>
    <row r="3976" spans="1:4">
      <c r="A3976" s="90">
        <v>20037</v>
      </c>
      <c r="B3976" s="1" t="s">
        <v>8517</v>
      </c>
      <c r="C3976" s="91" t="s">
        <v>9574</v>
      </c>
      <c r="D3976" s="89" t="s">
        <v>27456</v>
      </c>
    </row>
    <row r="3977" spans="1:4">
      <c r="A3977" s="90">
        <v>20043</v>
      </c>
      <c r="B3977" s="1" t="s">
        <v>8518</v>
      </c>
      <c r="C3977" s="91" t="s">
        <v>9574</v>
      </c>
      <c r="D3977" s="89" t="s">
        <v>24053</v>
      </c>
    </row>
    <row r="3978" spans="1:4">
      <c r="A3978" s="90">
        <v>20044</v>
      </c>
      <c r="B3978" s="1" t="s">
        <v>8519</v>
      </c>
      <c r="C3978" s="91" t="s">
        <v>9574</v>
      </c>
      <c r="D3978" s="89" t="s">
        <v>27457</v>
      </c>
    </row>
    <row r="3979" spans="1:4">
      <c r="A3979" s="90">
        <v>20042</v>
      </c>
      <c r="B3979" s="1" t="s">
        <v>8520</v>
      </c>
      <c r="C3979" s="91" t="s">
        <v>9574</v>
      </c>
      <c r="D3979" s="89" t="s">
        <v>26988</v>
      </c>
    </row>
    <row r="3980" spans="1:4">
      <c r="A3980" s="90">
        <v>20046</v>
      </c>
      <c r="B3980" s="1" t="s">
        <v>8521</v>
      </c>
      <c r="C3980" s="91" t="s">
        <v>9574</v>
      </c>
      <c r="D3980" s="89" t="s">
        <v>27458</v>
      </c>
    </row>
    <row r="3981" spans="1:4">
      <c r="A3981" s="90">
        <v>20047</v>
      </c>
      <c r="B3981" s="1" t="s">
        <v>8522</v>
      </c>
      <c r="C3981" s="91" t="s">
        <v>9574</v>
      </c>
      <c r="D3981" s="89" t="s">
        <v>24956</v>
      </c>
    </row>
    <row r="3982" spans="1:4">
      <c r="A3982" s="90">
        <v>20045</v>
      </c>
      <c r="B3982" s="1" t="s">
        <v>8523</v>
      </c>
      <c r="C3982" s="91" t="s">
        <v>9574</v>
      </c>
      <c r="D3982" s="89" t="s">
        <v>27459</v>
      </c>
    </row>
    <row r="3983" spans="1:4">
      <c r="A3983" s="90">
        <v>20972</v>
      </c>
      <c r="B3983" s="1" t="s">
        <v>8524</v>
      </c>
      <c r="C3983" s="91" t="s">
        <v>9574</v>
      </c>
      <c r="D3983" s="89" t="s">
        <v>27460</v>
      </c>
    </row>
    <row r="3984" spans="1:4">
      <c r="A3984" s="90">
        <v>20032</v>
      </c>
      <c r="B3984" s="1" t="s">
        <v>8525</v>
      </c>
      <c r="C3984" s="91" t="s">
        <v>9574</v>
      </c>
      <c r="D3984" s="89" t="s">
        <v>27461</v>
      </c>
    </row>
    <row r="3985" spans="1:4">
      <c r="A3985" s="90">
        <v>11321</v>
      </c>
      <c r="B3985" s="1" t="s">
        <v>8526</v>
      </c>
      <c r="C3985" s="91" t="s">
        <v>9574</v>
      </c>
      <c r="D3985" s="89" t="s">
        <v>25040</v>
      </c>
    </row>
    <row r="3986" spans="1:4">
      <c r="A3986" s="90">
        <v>11323</v>
      </c>
      <c r="B3986" s="1" t="s">
        <v>8527</v>
      </c>
      <c r="C3986" s="91" t="s">
        <v>9574</v>
      </c>
      <c r="D3986" s="89" t="s">
        <v>24023</v>
      </c>
    </row>
    <row r="3987" spans="1:4">
      <c r="A3987" s="90">
        <v>20327</v>
      </c>
      <c r="B3987" s="1" t="s">
        <v>8528</v>
      </c>
      <c r="C3987" s="91" t="s">
        <v>9574</v>
      </c>
      <c r="D3987" s="89" t="s">
        <v>25087</v>
      </c>
    </row>
    <row r="3988" spans="1:4">
      <c r="A3988" s="90">
        <v>25966</v>
      </c>
      <c r="B3988" s="1" t="s">
        <v>8529</v>
      </c>
      <c r="C3988" s="91" t="s">
        <v>9579</v>
      </c>
      <c r="D3988" s="89" t="s">
        <v>24728</v>
      </c>
    </row>
    <row r="3989" spans="1:4">
      <c r="A3989" s="90">
        <v>13390</v>
      </c>
      <c r="B3989" s="1" t="s">
        <v>8530</v>
      </c>
      <c r="C3989" s="91" t="s">
        <v>9574</v>
      </c>
      <c r="D3989" s="89" t="s">
        <v>27462</v>
      </c>
    </row>
    <row r="3990" spans="1:4">
      <c r="A3990" s="90">
        <v>6034</v>
      </c>
      <c r="B3990" s="1" t="s">
        <v>8531</v>
      </c>
      <c r="C3990" s="91" t="s">
        <v>9574</v>
      </c>
      <c r="D3990" s="89" t="s">
        <v>24684</v>
      </c>
    </row>
    <row r="3991" spans="1:4">
      <c r="A3991" s="90">
        <v>6036</v>
      </c>
      <c r="B3991" s="1" t="s">
        <v>8532</v>
      </c>
      <c r="C3991" s="91" t="s">
        <v>9574</v>
      </c>
      <c r="D3991" s="89" t="s">
        <v>24262</v>
      </c>
    </row>
    <row r="3992" spans="1:4">
      <c r="A3992" s="90">
        <v>6031</v>
      </c>
      <c r="B3992" s="1" t="s">
        <v>8533</v>
      </c>
      <c r="C3992" s="91" t="s">
        <v>9574</v>
      </c>
      <c r="D3992" s="89" t="s">
        <v>24156</v>
      </c>
    </row>
    <row r="3993" spans="1:4">
      <c r="A3993" s="90">
        <v>6029</v>
      </c>
      <c r="B3993" s="1" t="s">
        <v>8534</v>
      </c>
      <c r="C3993" s="91" t="s">
        <v>9574</v>
      </c>
      <c r="D3993" s="89" t="s">
        <v>24463</v>
      </c>
    </row>
    <row r="3994" spans="1:4">
      <c r="A3994" s="90">
        <v>6033</v>
      </c>
      <c r="B3994" s="1" t="s">
        <v>8535</v>
      </c>
      <c r="C3994" s="91" t="s">
        <v>9574</v>
      </c>
      <c r="D3994" s="89" t="s">
        <v>26984</v>
      </c>
    </row>
    <row r="3995" spans="1:4">
      <c r="A3995" s="90">
        <v>11672</v>
      </c>
      <c r="B3995" s="1" t="s">
        <v>8536</v>
      </c>
      <c r="C3995" s="91" t="s">
        <v>9574</v>
      </c>
      <c r="D3995" s="89" t="s">
        <v>27463</v>
      </c>
    </row>
    <row r="3996" spans="1:4">
      <c r="A3996" s="90">
        <v>11669</v>
      </c>
      <c r="B3996" s="1" t="s">
        <v>8537</v>
      </c>
      <c r="C3996" s="91" t="s">
        <v>9574</v>
      </c>
      <c r="D3996" s="89" t="s">
        <v>27464</v>
      </c>
    </row>
    <row r="3997" spans="1:4">
      <c r="A3997" s="90">
        <v>11670</v>
      </c>
      <c r="B3997" s="1" t="s">
        <v>8538</v>
      </c>
      <c r="C3997" s="91" t="s">
        <v>9574</v>
      </c>
      <c r="D3997" s="89" t="s">
        <v>24705</v>
      </c>
    </row>
    <row r="3998" spans="1:4">
      <c r="A3998" s="90">
        <v>20055</v>
      </c>
      <c r="B3998" s="1" t="s">
        <v>8539</v>
      </c>
      <c r="C3998" s="91" t="s">
        <v>9574</v>
      </c>
      <c r="D3998" s="89" t="s">
        <v>24852</v>
      </c>
    </row>
    <row r="3999" spans="1:4">
      <c r="A3999" s="90">
        <v>11671</v>
      </c>
      <c r="B3999" s="1" t="s">
        <v>8540</v>
      </c>
      <c r="C3999" s="91" t="s">
        <v>9574</v>
      </c>
      <c r="D3999" s="89" t="s">
        <v>27465</v>
      </c>
    </row>
    <row r="4000" spans="1:4">
      <c r="A4000" s="90">
        <v>6032</v>
      </c>
      <c r="B4000" s="1" t="s">
        <v>8541</v>
      </c>
      <c r="C4000" s="91" t="s">
        <v>9574</v>
      </c>
      <c r="D4000" s="89" t="s">
        <v>27466</v>
      </c>
    </row>
    <row r="4001" spans="1:4">
      <c r="A4001" s="90">
        <v>11673</v>
      </c>
      <c r="B4001" s="1" t="s">
        <v>8542</v>
      </c>
      <c r="C4001" s="91" t="s">
        <v>9574</v>
      </c>
      <c r="D4001" s="89" t="s">
        <v>26469</v>
      </c>
    </row>
    <row r="4002" spans="1:4">
      <c r="A4002" s="90">
        <v>11674</v>
      </c>
      <c r="B4002" s="1" t="s">
        <v>8543</v>
      </c>
      <c r="C4002" s="91" t="s">
        <v>9574</v>
      </c>
      <c r="D4002" s="89" t="s">
        <v>27467</v>
      </c>
    </row>
    <row r="4003" spans="1:4">
      <c r="A4003" s="90">
        <v>11675</v>
      </c>
      <c r="B4003" s="1" t="s">
        <v>187</v>
      </c>
      <c r="C4003" s="91" t="s">
        <v>9574</v>
      </c>
      <c r="D4003" s="89" t="s">
        <v>23862</v>
      </c>
    </row>
    <row r="4004" spans="1:4">
      <c r="A4004" s="90">
        <v>11676</v>
      </c>
      <c r="B4004" s="1" t="s">
        <v>8544</v>
      </c>
      <c r="C4004" s="91" t="s">
        <v>9574</v>
      </c>
      <c r="D4004" s="89" t="s">
        <v>24603</v>
      </c>
    </row>
    <row r="4005" spans="1:4">
      <c r="A4005" s="90">
        <v>11677</v>
      </c>
      <c r="B4005" s="1" t="s">
        <v>8545</v>
      </c>
      <c r="C4005" s="91" t="s">
        <v>9574</v>
      </c>
      <c r="D4005" s="89" t="s">
        <v>27468</v>
      </c>
    </row>
    <row r="4006" spans="1:4">
      <c r="A4006" s="90">
        <v>11678</v>
      </c>
      <c r="B4006" s="1" t="s">
        <v>8546</v>
      </c>
      <c r="C4006" s="91" t="s">
        <v>9574</v>
      </c>
      <c r="D4006" s="89" t="s">
        <v>27469</v>
      </c>
    </row>
    <row r="4007" spans="1:4">
      <c r="A4007" s="90">
        <v>6038</v>
      </c>
      <c r="B4007" s="1" t="s">
        <v>8547</v>
      </c>
      <c r="C4007" s="91" t="s">
        <v>9574</v>
      </c>
      <c r="D4007" s="89" t="s">
        <v>23944</v>
      </c>
    </row>
    <row r="4008" spans="1:4">
      <c r="A4008" s="90">
        <v>11718</v>
      </c>
      <c r="B4008" s="1" t="s">
        <v>8548</v>
      </c>
      <c r="C4008" s="91" t="s">
        <v>9574</v>
      </c>
      <c r="D4008" s="89" t="s">
        <v>27470</v>
      </c>
    </row>
    <row r="4009" spans="1:4">
      <c r="A4009" s="90">
        <v>6037</v>
      </c>
      <c r="B4009" s="1" t="s">
        <v>8549</v>
      </c>
      <c r="C4009" s="91" t="s">
        <v>9574</v>
      </c>
      <c r="D4009" s="89" t="s">
        <v>26977</v>
      </c>
    </row>
    <row r="4010" spans="1:4">
      <c r="A4010" s="90">
        <v>11719</v>
      </c>
      <c r="B4010" s="1" t="s">
        <v>8550</v>
      </c>
      <c r="C4010" s="91" t="s">
        <v>9574</v>
      </c>
      <c r="D4010" s="89" t="s">
        <v>24471</v>
      </c>
    </row>
    <row r="4011" spans="1:4">
      <c r="A4011" s="90">
        <v>6019</v>
      </c>
      <c r="B4011" s="1" t="s">
        <v>8551</v>
      </c>
      <c r="C4011" s="91" t="s">
        <v>9574</v>
      </c>
      <c r="D4011" s="89" t="s">
        <v>27471</v>
      </c>
    </row>
    <row r="4012" spans="1:4">
      <c r="A4012" s="90">
        <v>6010</v>
      </c>
      <c r="B4012" s="1" t="s">
        <v>8552</v>
      </c>
      <c r="C4012" s="91" t="s">
        <v>9574</v>
      </c>
      <c r="D4012" s="89" t="s">
        <v>27472</v>
      </c>
    </row>
    <row r="4013" spans="1:4">
      <c r="A4013" s="90">
        <v>6017</v>
      </c>
      <c r="B4013" s="1" t="s">
        <v>8553</v>
      </c>
      <c r="C4013" s="91" t="s">
        <v>9574</v>
      </c>
      <c r="D4013" s="89" t="s">
        <v>26357</v>
      </c>
    </row>
    <row r="4014" spans="1:4">
      <c r="A4014" s="90">
        <v>6020</v>
      </c>
      <c r="B4014" s="1" t="s">
        <v>8554</v>
      </c>
      <c r="C4014" s="91" t="s">
        <v>9574</v>
      </c>
      <c r="D4014" s="89" t="s">
        <v>25122</v>
      </c>
    </row>
    <row r="4015" spans="1:4">
      <c r="A4015" s="90">
        <v>6028</v>
      </c>
      <c r="B4015" s="1" t="s">
        <v>8555</v>
      </c>
      <c r="C4015" s="91" t="s">
        <v>9574</v>
      </c>
      <c r="D4015" s="89" t="s">
        <v>27473</v>
      </c>
    </row>
    <row r="4016" spans="1:4">
      <c r="A4016" s="90">
        <v>6011</v>
      </c>
      <c r="B4016" s="1" t="s">
        <v>8556</v>
      </c>
      <c r="C4016" s="91" t="s">
        <v>9574</v>
      </c>
      <c r="D4016" s="89" t="s">
        <v>27474</v>
      </c>
    </row>
    <row r="4017" spans="1:4">
      <c r="A4017" s="90">
        <v>6012</v>
      </c>
      <c r="B4017" s="1" t="s">
        <v>8557</v>
      </c>
      <c r="C4017" s="91" t="s">
        <v>9574</v>
      </c>
      <c r="D4017" s="89" t="s">
        <v>27475</v>
      </c>
    </row>
    <row r="4018" spans="1:4">
      <c r="A4018" s="90">
        <v>6016</v>
      </c>
      <c r="B4018" s="1" t="s">
        <v>8558</v>
      </c>
      <c r="C4018" s="91" t="s">
        <v>9574</v>
      </c>
      <c r="D4018" s="89" t="s">
        <v>27476</v>
      </c>
    </row>
    <row r="4019" spans="1:4">
      <c r="A4019" s="90">
        <v>6027</v>
      </c>
      <c r="B4019" s="1" t="s">
        <v>8559</v>
      </c>
      <c r="C4019" s="91" t="s">
        <v>9574</v>
      </c>
      <c r="D4019" s="89" t="s">
        <v>27477</v>
      </c>
    </row>
    <row r="4020" spans="1:4">
      <c r="A4020" s="90">
        <v>6013</v>
      </c>
      <c r="B4020" s="1" t="s">
        <v>8560</v>
      </c>
      <c r="C4020" s="91" t="s">
        <v>9574</v>
      </c>
      <c r="D4020" s="89" t="s">
        <v>27478</v>
      </c>
    </row>
    <row r="4021" spans="1:4">
      <c r="A4021" s="90">
        <v>6015</v>
      </c>
      <c r="B4021" s="1" t="s">
        <v>8561</v>
      </c>
      <c r="C4021" s="91" t="s">
        <v>9574</v>
      </c>
      <c r="D4021" s="89" t="s">
        <v>27479</v>
      </c>
    </row>
    <row r="4022" spans="1:4">
      <c r="A4022" s="90">
        <v>6014</v>
      </c>
      <c r="B4022" s="1" t="s">
        <v>8562</v>
      </c>
      <c r="C4022" s="91" t="s">
        <v>9574</v>
      </c>
      <c r="D4022" s="89" t="s">
        <v>27480</v>
      </c>
    </row>
    <row r="4023" spans="1:4">
      <c r="A4023" s="90">
        <v>6006</v>
      </c>
      <c r="B4023" s="1" t="s">
        <v>8563</v>
      </c>
      <c r="C4023" s="91" t="s">
        <v>9574</v>
      </c>
      <c r="D4023" s="89" t="s">
        <v>27481</v>
      </c>
    </row>
    <row r="4024" spans="1:4">
      <c r="A4024" s="90">
        <v>6005</v>
      </c>
      <c r="B4024" s="1" t="s">
        <v>8564</v>
      </c>
      <c r="C4024" s="91" t="s">
        <v>9574</v>
      </c>
      <c r="D4024" s="89" t="s">
        <v>27482</v>
      </c>
    </row>
    <row r="4025" spans="1:4">
      <c r="A4025" s="90">
        <v>11756</v>
      </c>
      <c r="B4025" s="1" t="s">
        <v>8565</v>
      </c>
      <c r="C4025" s="91" t="s">
        <v>9574</v>
      </c>
      <c r="D4025" s="89" t="s">
        <v>27483</v>
      </c>
    </row>
    <row r="4026" spans="1:4">
      <c r="A4026" s="90">
        <v>10904</v>
      </c>
      <c r="B4026" s="1" t="s">
        <v>8566</v>
      </c>
      <c r="C4026" s="91" t="s">
        <v>9574</v>
      </c>
      <c r="D4026" s="89" t="s">
        <v>24272</v>
      </c>
    </row>
    <row r="4027" spans="1:4">
      <c r="A4027" s="90">
        <v>11752</v>
      </c>
      <c r="B4027" s="1" t="s">
        <v>8567</v>
      </c>
      <c r="C4027" s="91" t="s">
        <v>9574</v>
      </c>
      <c r="D4027" s="89" t="s">
        <v>24816</v>
      </c>
    </row>
    <row r="4028" spans="1:4">
      <c r="A4028" s="90">
        <v>11753</v>
      </c>
      <c r="B4028" s="1" t="s">
        <v>8568</v>
      </c>
      <c r="C4028" s="91" t="s">
        <v>9574</v>
      </c>
      <c r="D4028" s="89" t="s">
        <v>24606</v>
      </c>
    </row>
    <row r="4029" spans="1:4">
      <c r="A4029" s="90">
        <v>6021</v>
      </c>
      <c r="B4029" s="1" t="s">
        <v>8569</v>
      </c>
      <c r="C4029" s="91" t="s">
        <v>9574</v>
      </c>
      <c r="D4029" s="89" t="s">
        <v>27484</v>
      </c>
    </row>
    <row r="4030" spans="1:4">
      <c r="A4030" s="90">
        <v>6024</v>
      </c>
      <c r="B4030" s="1" t="s">
        <v>8570</v>
      </c>
      <c r="C4030" s="91" t="s">
        <v>9574</v>
      </c>
      <c r="D4030" s="89" t="s">
        <v>27485</v>
      </c>
    </row>
    <row r="4031" spans="1:4">
      <c r="A4031" s="90">
        <v>38379</v>
      </c>
      <c r="B4031" s="1" t="s">
        <v>8571</v>
      </c>
      <c r="C4031" s="91" t="s">
        <v>9577</v>
      </c>
      <c r="D4031" s="89" t="s">
        <v>27486</v>
      </c>
    </row>
    <row r="4032" spans="1:4">
      <c r="A4032" s="90">
        <v>13897</v>
      </c>
      <c r="B4032" s="1" t="s">
        <v>8572</v>
      </c>
      <c r="C4032" s="91" t="s">
        <v>9574</v>
      </c>
      <c r="D4032" s="89" t="s">
        <v>27487</v>
      </c>
    </row>
    <row r="4033" spans="1:4">
      <c r="A4033" s="90">
        <v>10640</v>
      </c>
      <c r="B4033" s="1" t="s">
        <v>8573</v>
      </c>
      <c r="C4033" s="91" t="s">
        <v>9574</v>
      </c>
      <c r="D4033" s="89" t="s">
        <v>27488</v>
      </c>
    </row>
    <row r="4034" spans="1:4">
      <c r="A4034" s="90">
        <v>11086</v>
      </c>
      <c r="B4034" s="1" t="s">
        <v>8574</v>
      </c>
      <c r="C4034" s="91" t="s">
        <v>9575</v>
      </c>
      <c r="D4034" s="89" t="s">
        <v>27489</v>
      </c>
    </row>
    <row r="4035" spans="1:4">
      <c r="A4035" s="90">
        <v>34356</v>
      </c>
      <c r="B4035" s="1" t="s">
        <v>8575</v>
      </c>
      <c r="C4035" s="91" t="s">
        <v>9578</v>
      </c>
      <c r="D4035" s="89" t="s">
        <v>26287</v>
      </c>
    </row>
    <row r="4036" spans="1:4">
      <c r="A4036" s="90">
        <v>34357</v>
      </c>
      <c r="B4036" s="1" t="s">
        <v>8576</v>
      </c>
      <c r="C4036" s="91" t="s">
        <v>9578</v>
      </c>
      <c r="D4036" s="89" t="s">
        <v>25784</v>
      </c>
    </row>
    <row r="4037" spans="1:4">
      <c r="A4037" s="90">
        <v>37329</v>
      </c>
      <c r="B4037" s="1" t="s">
        <v>173</v>
      </c>
      <c r="C4037" s="91" t="s">
        <v>9578</v>
      </c>
      <c r="D4037" s="89" t="s">
        <v>24662</v>
      </c>
    </row>
    <row r="4038" spans="1:4">
      <c r="A4038" s="90">
        <v>37398</v>
      </c>
      <c r="B4038" s="1" t="s">
        <v>8577</v>
      </c>
      <c r="C4038" s="91" t="s">
        <v>9578</v>
      </c>
      <c r="D4038" s="89" t="s">
        <v>27490</v>
      </c>
    </row>
    <row r="4039" spans="1:4">
      <c r="A4039" s="90">
        <v>2510</v>
      </c>
      <c r="B4039" s="1" t="s">
        <v>8578</v>
      </c>
      <c r="C4039" s="91" t="s">
        <v>9574</v>
      </c>
      <c r="D4039" s="89" t="s">
        <v>24691</v>
      </c>
    </row>
    <row r="4040" spans="1:4">
      <c r="A4040" s="90">
        <v>12359</v>
      </c>
      <c r="B4040" s="1" t="s">
        <v>8579</v>
      </c>
      <c r="C4040" s="91" t="s">
        <v>9574</v>
      </c>
      <c r="D4040" s="89" t="s">
        <v>27491</v>
      </c>
    </row>
    <row r="4041" spans="1:4">
      <c r="A4041" s="90">
        <v>5320</v>
      </c>
      <c r="B4041" s="1" t="s">
        <v>8580</v>
      </c>
      <c r="C4041" s="91" t="s">
        <v>9579</v>
      </c>
      <c r="D4041" s="89" t="s">
        <v>27492</v>
      </c>
    </row>
    <row r="4042" spans="1:4">
      <c r="A4042" s="90">
        <v>7353</v>
      </c>
      <c r="B4042" s="1" t="s">
        <v>8581</v>
      </c>
      <c r="C4042" s="91" t="s">
        <v>9579</v>
      </c>
      <c r="D4042" s="89" t="s">
        <v>23870</v>
      </c>
    </row>
    <row r="4043" spans="1:4">
      <c r="A4043" s="90">
        <v>36144</v>
      </c>
      <c r="B4043" s="1" t="s">
        <v>8582</v>
      </c>
      <c r="C4043" s="91" t="s">
        <v>9574</v>
      </c>
      <c r="D4043" s="89" t="s">
        <v>24225</v>
      </c>
    </row>
    <row r="4044" spans="1:4">
      <c r="A4044" s="90">
        <v>10518</v>
      </c>
      <c r="B4044" s="1" t="s">
        <v>8583</v>
      </c>
      <c r="C4044" s="91" t="s">
        <v>9574</v>
      </c>
      <c r="D4044" s="89" t="s">
        <v>27493</v>
      </c>
    </row>
    <row r="4045" spans="1:4">
      <c r="A4045" s="90">
        <v>36530</v>
      </c>
      <c r="B4045" s="1" t="s">
        <v>8584</v>
      </c>
      <c r="C4045" s="91" t="s">
        <v>9574</v>
      </c>
      <c r="D4045" s="89" t="s">
        <v>27494</v>
      </c>
    </row>
    <row r="4046" spans="1:4">
      <c r="A4046" s="90">
        <v>6046</v>
      </c>
      <c r="B4046" s="1" t="s">
        <v>8585</v>
      </c>
      <c r="C4046" s="91" t="s">
        <v>9574</v>
      </c>
      <c r="D4046" s="89" t="s">
        <v>27495</v>
      </c>
    </row>
    <row r="4047" spans="1:4">
      <c r="A4047" s="90">
        <v>36531</v>
      </c>
      <c r="B4047" s="1" t="s">
        <v>8586</v>
      </c>
      <c r="C4047" s="91" t="s">
        <v>9574</v>
      </c>
      <c r="D4047" s="89" t="s">
        <v>27496</v>
      </c>
    </row>
    <row r="4048" spans="1:4">
      <c r="A4048" s="90">
        <v>34684</v>
      </c>
      <c r="B4048" s="1" t="s">
        <v>8587</v>
      </c>
      <c r="C4048" s="91" t="s">
        <v>9576</v>
      </c>
      <c r="D4048" s="89" t="s">
        <v>27497</v>
      </c>
    </row>
    <row r="4049" spans="1:4">
      <c r="A4049" s="90">
        <v>34683</v>
      </c>
      <c r="B4049" s="1" t="s">
        <v>8588</v>
      </c>
      <c r="C4049" s="91" t="s">
        <v>9576</v>
      </c>
      <c r="D4049" s="89" t="s">
        <v>27498</v>
      </c>
    </row>
    <row r="4050" spans="1:4">
      <c r="A4050" s="90">
        <v>533</v>
      </c>
      <c r="B4050" s="1" t="s">
        <v>8589</v>
      </c>
      <c r="C4050" s="91" t="s">
        <v>9576</v>
      </c>
      <c r="D4050" s="89" t="s">
        <v>27121</v>
      </c>
    </row>
    <row r="4051" spans="1:4">
      <c r="A4051" s="90">
        <v>10515</v>
      </c>
      <c r="B4051" s="1" t="s">
        <v>8590</v>
      </c>
      <c r="C4051" s="91" t="s">
        <v>9576</v>
      </c>
      <c r="D4051" s="89" t="s">
        <v>27499</v>
      </c>
    </row>
    <row r="4052" spans="1:4">
      <c r="A4052" s="90">
        <v>536</v>
      </c>
      <c r="B4052" s="1" t="s">
        <v>8591</v>
      </c>
      <c r="C4052" s="91" t="s">
        <v>9576</v>
      </c>
      <c r="D4052" s="89" t="s">
        <v>26967</v>
      </c>
    </row>
    <row r="4053" spans="1:4">
      <c r="A4053" s="90">
        <v>153</v>
      </c>
      <c r="B4053" s="1" t="s">
        <v>8592</v>
      </c>
      <c r="C4053" s="91" t="s">
        <v>9579</v>
      </c>
      <c r="D4053" s="89" t="s">
        <v>27500</v>
      </c>
    </row>
    <row r="4054" spans="1:4">
      <c r="A4054" s="90">
        <v>34682</v>
      </c>
      <c r="B4054" s="1" t="s">
        <v>8593</v>
      </c>
      <c r="C4054" s="91" t="s">
        <v>9576</v>
      </c>
      <c r="D4054" s="89" t="s">
        <v>27501</v>
      </c>
    </row>
    <row r="4055" spans="1:4">
      <c r="A4055" s="90">
        <v>20205</v>
      </c>
      <c r="B4055" s="1" t="s">
        <v>8594</v>
      </c>
      <c r="C4055" s="91" t="s">
        <v>9577</v>
      </c>
      <c r="D4055" s="89" t="s">
        <v>25849</v>
      </c>
    </row>
    <row r="4056" spans="1:4">
      <c r="A4056" s="90">
        <v>4412</v>
      </c>
      <c r="B4056" s="1" t="s">
        <v>25309</v>
      </c>
      <c r="C4056" s="91" t="s">
        <v>9577</v>
      </c>
      <c r="D4056" s="89" t="s">
        <v>24141</v>
      </c>
    </row>
    <row r="4057" spans="1:4">
      <c r="A4057" s="90">
        <v>4408</v>
      </c>
      <c r="B4057" s="1" t="s">
        <v>8595</v>
      </c>
      <c r="C4057" s="91" t="s">
        <v>9577</v>
      </c>
      <c r="D4057" s="89" t="s">
        <v>25802</v>
      </c>
    </row>
    <row r="4058" spans="1:4">
      <c r="A4058" s="90">
        <v>4505</v>
      </c>
      <c r="B4058" s="1" t="s">
        <v>25310</v>
      </c>
      <c r="C4058" s="91" t="s">
        <v>9577</v>
      </c>
      <c r="D4058" s="89" t="s">
        <v>24115</v>
      </c>
    </row>
    <row r="4059" spans="1:4">
      <c r="A4059" s="90">
        <v>10559</v>
      </c>
      <c r="B4059" s="1" t="s">
        <v>8596</v>
      </c>
      <c r="C4059" s="91" t="s">
        <v>9574</v>
      </c>
      <c r="D4059" s="89" t="s">
        <v>27502</v>
      </c>
    </row>
    <row r="4060" spans="1:4">
      <c r="A4060" s="90">
        <v>10664</v>
      </c>
      <c r="B4060" s="1" t="s">
        <v>8597</v>
      </c>
      <c r="C4060" s="91" t="s">
        <v>9574</v>
      </c>
      <c r="D4060" s="89" t="s">
        <v>27503</v>
      </c>
    </row>
    <row r="4061" spans="1:4">
      <c r="A4061" s="90">
        <v>36250</v>
      </c>
      <c r="B4061" s="1" t="s">
        <v>8598</v>
      </c>
      <c r="C4061" s="91" t="s">
        <v>9577</v>
      </c>
      <c r="D4061" s="89" t="s">
        <v>24062</v>
      </c>
    </row>
    <row r="4062" spans="1:4">
      <c r="A4062" s="90">
        <v>10857</v>
      </c>
      <c r="B4062" s="1" t="s">
        <v>8599</v>
      </c>
      <c r="C4062" s="91" t="s">
        <v>9577</v>
      </c>
      <c r="D4062" s="89" t="s">
        <v>25480</v>
      </c>
    </row>
    <row r="4063" spans="1:4">
      <c r="A4063" s="90">
        <v>4803</v>
      </c>
      <c r="B4063" s="1" t="s">
        <v>8600</v>
      </c>
      <c r="C4063" s="91" t="s">
        <v>9577</v>
      </c>
      <c r="D4063" s="89" t="s">
        <v>25022</v>
      </c>
    </row>
    <row r="4064" spans="1:4">
      <c r="A4064" s="90">
        <v>6186</v>
      </c>
      <c r="B4064" s="1" t="s">
        <v>8601</v>
      </c>
      <c r="C4064" s="91" t="s">
        <v>9577</v>
      </c>
      <c r="D4064" s="89" t="s">
        <v>24517</v>
      </c>
    </row>
    <row r="4065" spans="1:4">
      <c r="A4065" s="90">
        <v>4829</v>
      </c>
      <c r="B4065" s="1" t="s">
        <v>8602</v>
      </c>
      <c r="C4065" s="91" t="s">
        <v>9577</v>
      </c>
      <c r="D4065" s="89" t="s">
        <v>24318</v>
      </c>
    </row>
    <row r="4066" spans="1:4">
      <c r="A4066" s="90">
        <v>39829</v>
      </c>
      <c r="B4066" s="1" t="s">
        <v>21706</v>
      </c>
      <c r="C4066" s="91" t="s">
        <v>9577</v>
      </c>
      <c r="D4066" s="89" t="s">
        <v>27130</v>
      </c>
    </row>
    <row r="4067" spans="1:4">
      <c r="A4067" s="90">
        <v>20231</v>
      </c>
      <c r="B4067" s="1" t="s">
        <v>8603</v>
      </c>
      <c r="C4067" s="91" t="s">
        <v>9577</v>
      </c>
      <c r="D4067" s="89" t="s">
        <v>24612</v>
      </c>
    </row>
    <row r="4068" spans="1:4">
      <c r="A4068" s="90">
        <v>4804</v>
      </c>
      <c r="B4068" s="1" t="s">
        <v>8604</v>
      </c>
      <c r="C4068" s="91" t="s">
        <v>9577</v>
      </c>
      <c r="D4068" s="89" t="s">
        <v>25033</v>
      </c>
    </row>
    <row r="4069" spans="1:4">
      <c r="A4069" s="90">
        <v>34680</v>
      </c>
      <c r="B4069" s="1" t="s">
        <v>8605</v>
      </c>
      <c r="C4069" s="91" t="s">
        <v>9577</v>
      </c>
      <c r="D4069" s="89" t="s">
        <v>24868</v>
      </c>
    </row>
    <row r="4070" spans="1:4">
      <c r="A4070" s="90">
        <v>11573</v>
      </c>
      <c r="B4070" s="1" t="s">
        <v>8606</v>
      </c>
      <c r="C4070" s="91" t="s">
        <v>9574</v>
      </c>
      <c r="D4070" s="89" t="s">
        <v>25770</v>
      </c>
    </row>
    <row r="4071" spans="1:4">
      <c r="A4071" s="90">
        <v>38401</v>
      </c>
      <c r="B4071" s="1" t="s">
        <v>8607</v>
      </c>
      <c r="C4071" s="91" t="s">
        <v>9574</v>
      </c>
      <c r="D4071" s="89" t="s">
        <v>24357</v>
      </c>
    </row>
    <row r="4072" spans="1:4">
      <c r="A4072" s="90">
        <v>38179</v>
      </c>
      <c r="B4072" s="1" t="s">
        <v>8608</v>
      </c>
      <c r="C4072" s="91" t="s">
        <v>9574</v>
      </c>
      <c r="D4072" s="89" t="s">
        <v>25002</v>
      </c>
    </row>
    <row r="4073" spans="1:4">
      <c r="A4073" s="90">
        <v>11575</v>
      </c>
      <c r="B4073" s="1" t="s">
        <v>8609</v>
      </c>
      <c r="C4073" s="91" t="s">
        <v>9574</v>
      </c>
      <c r="D4073" s="89" t="s">
        <v>24134</v>
      </c>
    </row>
    <row r="4074" spans="1:4">
      <c r="A4074" s="90">
        <v>20256</v>
      </c>
      <c r="B4074" s="1" t="s">
        <v>8610</v>
      </c>
      <c r="C4074" s="91" t="s">
        <v>9574</v>
      </c>
      <c r="D4074" s="89" t="s">
        <v>23986</v>
      </c>
    </row>
    <row r="4075" spans="1:4">
      <c r="A4075" s="90">
        <v>14511</v>
      </c>
      <c r="B4075" s="1" t="s">
        <v>8611</v>
      </c>
      <c r="C4075" s="91" t="s">
        <v>9574</v>
      </c>
      <c r="D4075" s="89" t="s">
        <v>27504</v>
      </c>
    </row>
    <row r="4076" spans="1:4">
      <c r="A4076" s="90">
        <v>10642</v>
      </c>
      <c r="B4076" s="1" t="s">
        <v>8612</v>
      </c>
      <c r="C4076" s="91" t="s">
        <v>9574</v>
      </c>
      <c r="D4076" s="89" t="s">
        <v>27505</v>
      </c>
    </row>
    <row r="4077" spans="1:4">
      <c r="A4077" s="90">
        <v>14489</v>
      </c>
      <c r="B4077" s="1" t="s">
        <v>8613</v>
      </c>
      <c r="C4077" s="91" t="s">
        <v>9574</v>
      </c>
      <c r="D4077" s="89" t="s">
        <v>27506</v>
      </c>
    </row>
    <row r="4078" spans="1:4">
      <c r="A4078" s="90">
        <v>14513</v>
      </c>
      <c r="B4078" s="1" t="s">
        <v>8614</v>
      </c>
      <c r="C4078" s="91" t="s">
        <v>9574</v>
      </c>
      <c r="D4078" s="89" t="s">
        <v>27507</v>
      </c>
    </row>
    <row r="4079" spans="1:4">
      <c r="A4079" s="90">
        <v>13600</v>
      </c>
      <c r="B4079" s="1" t="s">
        <v>8615</v>
      </c>
      <c r="C4079" s="91" t="s">
        <v>9574</v>
      </c>
      <c r="D4079" s="89" t="s">
        <v>27508</v>
      </c>
    </row>
    <row r="4080" spans="1:4">
      <c r="A4080" s="90">
        <v>10646</v>
      </c>
      <c r="B4080" s="1" t="s">
        <v>8616</v>
      </c>
      <c r="C4080" s="91" t="s">
        <v>9574</v>
      </c>
      <c r="D4080" s="89" t="s">
        <v>27509</v>
      </c>
    </row>
    <row r="4081" spans="1:4">
      <c r="A4081" s="90">
        <v>6070</v>
      </c>
      <c r="B4081" s="1" t="s">
        <v>8617</v>
      </c>
      <c r="C4081" s="91" t="s">
        <v>9574</v>
      </c>
      <c r="D4081" s="89" t="s">
        <v>27510</v>
      </c>
    </row>
    <row r="4082" spans="1:4">
      <c r="A4082" s="90">
        <v>6069</v>
      </c>
      <c r="B4082" s="1" t="s">
        <v>8618</v>
      </c>
      <c r="C4082" s="91" t="s">
        <v>9574</v>
      </c>
      <c r="D4082" s="89" t="s">
        <v>27511</v>
      </c>
    </row>
    <row r="4083" spans="1:4">
      <c r="A4083" s="90">
        <v>14626</v>
      </c>
      <c r="B4083" s="1" t="s">
        <v>8619</v>
      </c>
      <c r="C4083" s="91" t="s">
        <v>9574</v>
      </c>
      <c r="D4083" s="89" t="s">
        <v>27512</v>
      </c>
    </row>
    <row r="4084" spans="1:4">
      <c r="A4084" s="90">
        <v>6067</v>
      </c>
      <c r="B4084" s="1" t="s">
        <v>8620</v>
      </c>
      <c r="C4084" s="91" t="s">
        <v>9574</v>
      </c>
      <c r="D4084" s="89" t="s">
        <v>27513</v>
      </c>
    </row>
    <row r="4085" spans="1:4">
      <c r="A4085" s="90">
        <v>38393</v>
      </c>
      <c r="B4085" s="1" t="s">
        <v>8621</v>
      </c>
      <c r="C4085" s="91" t="s">
        <v>9574</v>
      </c>
      <c r="D4085" s="89" t="s">
        <v>27514</v>
      </c>
    </row>
    <row r="4086" spans="1:4">
      <c r="A4086" s="90">
        <v>38390</v>
      </c>
      <c r="B4086" s="1" t="s">
        <v>8622</v>
      </c>
      <c r="C4086" s="91" t="s">
        <v>9574</v>
      </c>
      <c r="D4086" s="89" t="s">
        <v>27515</v>
      </c>
    </row>
    <row r="4087" spans="1:4">
      <c r="A4087" s="90">
        <v>36532</v>
      </c>
      <c r="B4087" s="1" t="s">
        <v>8623</v>
      </c>
      <c r="C4087" s="91" t="s">
        <v>9574</v>
      </c>
      <c r="D4087" s="89" t="s">
        <v>27516</v>
      </c>
    </row>
    <row r="4088" spans="1:4">
      <c r="A4088" s="90">
        <v>11578</v>
      </c>
      <c r="B4088" s="1" t="s">
        <v>8624</v>
      </c>
      <c r="C4088" s="91" t="s">
        <v>9574</v>
      </c>
      <c r="D4088" s="89" t="s">
        <v>24491</v>
      </c>
    </row>
    <row r="4089" spans="1:4">
      <c r="A4089" s="90">
        <v>11577</v>
      </c>
      <c r="B4089" s="1" t="s">
        <v>8625</v>
      </c>
      <c r="C4089" s="91" t="s">
        <v>9574</v>
      </c>
      <c r="D4089" s="89" t="s">
        <v>24620</v>
      </c>
    </row>
    <row r="4090" spans="1:4">
      <c r="A4090" s="90">
        <v>42432</v>
      </c>
      <c r="B4090" s="1" t="s">
        <v>25311</v>
      </c>
      <c r="C4090" s="91" t="s">
        <v>9574</v>
      </c>
      <c r="D4090" s="89" t="s">
        <v>27517</v>
      </c>
    </row>
    <row r="4091" spans="1:4">
      <c r="A4091" s="90">
        <v>42437</v>
      </c>
      <c r="B4091" s="1" t="s">
        <v>25312</v>
      </c>
      <c r="C4091" s="91" t="s">
        <v>9574</v>
      </c>
      <c r="D4091" s="89" t="s">
        <v>27518</v>
      </c>
    </row>
    <row r="4092" spans="1:4">
      <c r="A4092" s="90">
        <v>1116</v>
      </c>
      <c r="B4092" s="1" t="s">
        <v>8626</v>
      </c>
      <c r="C4092" s="91" t="s">
        <v>9577</v>
      </c>
      <c r="D4092" s="89" t="s">
        <v>25043</v>
      </c>
    </row>
    <row r="4093" spans="1:4">
      <c r="A4093" s="90">
        <v>1115</v>
      </c>
      <c r="B4093" s="1" t="s">
        <v>8627</v>
      </c>
      <c r="C4093" s="91" t="s">
        <v>9577</v>
      </c>
      <c r="D4093" s="89" t="s">
        <v>24818</v>
      </c>
    </row>
    <row r="4094" spans="1:4">
      <c r="A4094" s="90">
        <v>1113</v>
      </c>
      <c r="B4094" s="1" t="s">
        <v>8628</v>
      </c>
      <c r="C4094" s="91" t="s">
        <v>9577</v>
      </c>
      <c r="D4094" s="89" t="s">
        <v>25963</v>
      </c>
    </row>
    <row r="4095" spans="1:4">
      <c r="A4095" s="90">
        <v>1114</v>
      </c>
      <c r="B4095" s="1" t="s">
        <v>8629</v>
      </c>
      <c r="C4095" s="91" t="s">
        <v>9577</v>
      </c>
      <c r="D4095" s="89" t="s">
        <v>24851</v>
      </c>
    </row>
    <row r="4096" spans="1:4">
      <c r="A4096" s="90">
        <v>40872</v>
      </c>
      <c r="B4096" s="1" t="s">
        <v>8630</v>
      </c>
      <c r="C4096" s="91" t="s">
        <v>9577</v>
      </c>
      <c r="D4096" s="89" t="s">
        <v>24198</v>
      </c>
    </row>
    <row r="4097" spans="1:4">
      <c r="A4097" s="90">
        <v>20214</v>
      </c>
      <c r="B4097" s="1" t="s">
        <v>8631</v>
      </c>
      <c r="C4097" s="91" t="s">
        <v>9574</v>
      </c>
      <c r="D4097" s="89" t="s">
        <v>27519</v>
      </c>
    </row>
    <row r="4098" spans="1:4">
      <c r="A4098" s="90">
        <v>11064</v>
      </c>
      <c r="B4098" s="1" t="s">
        <v>8632</v>
      </c>
      <c r="C4098" s="91" t="s">
        <v>9574</v>
      </c>
      <c r="D4098" s="89" t="s">
        <v>27520</v>
      </c>
    </row>
    <row r="4099" spans="1:4">
      <c r="A4099" s="90">
        <v>7237</v>
      </c>
      <c r="B4099" s="1" t="s">
        <v>8633</v>
      </c>
      <c r="C4099" s="91" t="s">
        <v>9574</v>
      </c>
      <c r="D4099" s="89" t="s">
        <v>27521</v>
      </c>
    </row>
    <row r="4100" spans="1:4">
      <c r="A4100" s="90">
        <v>16</v>
      </c>
      <c r="B4100" s="1" t="s">
        <v>8634</v>
      </c>
      <c r="C4100" s="91" t="s">
        <v>9578</v>
      </c>
      <c r="D4100" s="89" t="s">
        <v>24431</v>
      </c>
    </row>
    <row r="4101" spans="1:4">
      <c r="A4101" s="90">
        <v>11757</v>
      </c>
      <c r="B4101" s="1" t="s">
        <v>8635</v>
      </c>
      <c r="C4101" s="91" t="s">
        <v>9574</v>
      </c>
      <c r="D4101" s="89" t="s">
        <v>24041</v>
      </c>
    </row>
    <row r="4102" spans="1:4">
      <c r="A4102" s="90">
        <v>11758</v>
      </c>
      <c r="B4102" s="1" t="s">
        <v>8636</v>
      </c>
      <c r="C4102" s="91" t="s">
        <v>9574</v>
      </c>
      <c r="D4102" s="89" t="s">
        <v>27522</v>
      </c>
    </row>
    <row r="4103" spans="1:4">
      <c r="A4103" s="90">
        <v>37526</v>
      </c>
      <c r="B4103" s="1" t="s">
        <v>8637</v>
      </c>
      <c r="C4103" s="91" t="s">
        <v>9574</v>
      </c>
      <c r="D4103" s="89" t="s">
        <v>24187</v>
      </c>
    </row>
    <row r="4104" spans="1:4">
      <c r="A4104" s="90">
        <v>6076</v>
      </c>
      <c r="B4104" s="1" t="s">
        <v>8638</v>
      </c>
      <c r="C4104" s="91" t="s">
        <v>9575</v>
      </c>
      <c r="D4104" s="89" t="s">
        <v>23969</v>
      </c>
    </row>
    <row r="4105" spans="1:4">
      <c r="A4105" s="90">
        <v>13109</v>
      </c>
      <c r="B4105" s="1" t="s">
        <v>8639</v>
      </c>
      <c r="C4105" s="91" t="s">
        <v>9574</v>
      </c>
      <c r="D4105" s="89" t="s">
        <v>27523</v>
      </c>
    </row>
    <row r="4106" spans="1:4">
      <c r="A4106" s="90">
        <v>13110</v>
      </c>
      <c r="B4106" s="1" t="s">
        <v>8640</v>
      </c>
      <c r="C4106" s="91" t="s">
        <v>9574</v>
      </c>
      <c r="D4106" s="89" t="s">
        <v>27524</v>
      </c>
    </row>
    <row r="4107" spans="1:4">
      <c r="A4107" s="90">
        <v>7581</v>
      </c>
      <c r="B4107" s="1" t="s">
        <v>8641</v>
      </c>
      <c r="C4107" s="91" t="s">
        <v>9574</v>
      </c>
      <c r="D4107" s="89" t="s">
        <v>27195</v>
      </c>
    </row>
    <row r="4108" spans="1:4">
      <c r="A4108" s="90">
        <v>20206</v>
      </c>
      <c r="B4108" s="1" t="s">
        <v>8642</v>
      </c>
      <c r="C4108" s="91" t="s">
        <v>9577</v>
      </c>
      <c r="D4108" s="89" t="s">
        <v>25091</v>
      </c>
    </row>
    <row r="4109" spans="1:4">
      <c r="A4109" s="90">
        <v>4460</v>
      </c>
      <c r="B4109" s="1" t="s">
        <v>8643</v>
      </c>
      <c r="C4109" s="91" t="s">
        <v>9577</v>
      </c>
      <c r="D4109" s="89" t="s">
        <v>25789</v>
      </c>
    </row>
    <row r="4110" spans="1:4">
      <c r="A4110" s="90">
        <v>6204</v>
      </c>
      <c r="B4110" s="1" t="s">
        <v>8644</v>
      </c>
      <c r="C4110" s="91" t="s">
        <v>9577</v>
      </c>
      <c r="D4110" s="89" t="s">
        <v>27525</v>
      </c>
    </row>
    <row r="4111" spans="1:4">
      <c r="A4111" s="90">
        <v>4417</v>
      </c>
      <c r="B4111" s="1" t="s">
        <v>8645</v>
      </c>
      <c r="C4111" s="91" t="s">
        <v>9577</v>
      </c>
      <c r="D4111" s="89" t="s">
        <v>24039</v>
      </c>
    </row>
    <row r="4112" spans="1:4">
      <c r="A4112" s="90">
        <v>4517</v>
      </c>
      <c r="B4112" s="1" t="s">
        <v>25313</v>
      </c>
      <c r="C4112" s="91" t="s">
        <v>9577</v>
      </c>
      <c r="D4112" s="89" t="s">
        <v>24927</v>
      </c>
    </row>
    <row r="4113" spans="1:4">
      <c r="A4113" s="90">
        <v>4512</v>
      </c>
      <c r="B4113" s="1" t="s">
        <v>25314</v>
      </c>
      <c r="C4113" s="91" t="s">
        <v>9577</v>
      </c>
      <c r="D4113" s="89" t="s">
        <v>24204</v>
      </c>
    </row>
    <row r="4114" spans="1:4">
      <c r="A4114" s="90">
        <v>4415</v>
      </c>
      <c r="B4114" s="1" t="s">
        <v>8646</v>
      </c>
      <c r="C4114" s="91" t="s">
        <v>9577</v>
      </c>
      <c r="D4114" s="89" t="s">
        <v>26715</v>
      </c>
    </row>
    <row r="4115" spans="1:4">
      <c r="A4115" s="90">
        <v>37373</v>
      </c>
      <c r="B4115" s="1" t="s">
        <v>25315</v>
      </c>
      <c r="C4115" s="91" t="s">
        <v>9573</v>
      </c>
      <c r="D4115" s="89" t="s">
        <v>24087</v>
      </c>
    </row>
    <row r="4116" spans="1:4">
      <c r="A4116" s="90">
        <v>40864</v>
      </c>
      <c r="B4116" s="1" t="s">
        <v>25316</v>
      </c>
      <c r="C4116" s="91" t="s">
        <v>9582</v>
      </c>
      <c r="D4116" s="89" t="s">
        <v>24042</v>
      </c>
    </row>
    <row r="4117" spans="1:4">
      <c r="A4117" s="90">
        <v>4734</v>
      </c>
      <c r="B4117" s="1" t="s">
        <v>8647</v>
      </c>
      <c r="C4117" s="91" t="s">
        <v>9575</v>
      </c>
      <c r="D4117" s="89" t="s">
        <v>27526</v>
      </c>
    </row>
    <row r="4118" spans="1:4">
      <c r="A4118" s="90">
        <v>6085</v>
      </c>
      <c r="B4118" s="1" t="s">
        <v>8648</v>
      </c>
      <c r="C4118" s="91" t="s">
        <v>9579</v>
      </c>
      <c r="D4118" s="89" t="s">
        <v>25844</v>
      </c>
    </row>
    <row r="4119" spans="1:4">
      <c r="A4119" s="90">
        <v>38396</v>
      </c>
      <c r="B4119" s="1" t="s">
        <v>8649</v>
      </c>
      <c r="C4119" s="91" t="s">
        <v>9574</v>
      </c>
      <c r="D4119" s="89" t="s">
        <v>27527</v>
      </c>
    </row>
    <row r="4120" spans="1:4">
      <c r="A4120" s="90">
        <v>6090</v>
      </c>
      <c r="B4120" s="1" t="s">
        <v>8650</v>
      </c>
      <c r="C4120" s="91" t="s">
        <v>9579</v>
      </c>
      <c r="D4120" s="89" t="s">
        <v>24874</v>
      </c>
    </row>
    <row r="4121" spans="1:4">
      <c r="A4121" s="90">
        <v>11622</v>
      </c>
      <c r="B4121" s="1" t="s">
        <v>8651</v>
      </c>
      <c r="C4121" s="91" t="s">
        <v>9578</v>
      </c>
      <c r="D4121" s="89" t="s">
        <v>27528</v>
      </c>
    </row>
    <row r="4122" spans="1:4">
      <c r="A4122" s="90">
        <v>6094</v>
      </c>
      <c r="B4122" s="1" t="s">
        <v>8652</v>
      </c>
      <c r="C4122" s="91" t="s">
        <v>9578</v>
      </c>
      <c r="D4122" s="89" t="s">
        <v>24292</v>
      </c>
    </row>
    <row r="4123" spans="1:4">
      <c r="A4123" s="90">
        <v>7317</v>
      </c>
      <c r="B4123" s="1" t="s">
        <v>8653</v>
      </c>
      <c r="C4123" s="91" t="s">
        <v>9578</v>
      </c>
      <c r="D4123" s="89" t="s">
        <v>27529</v>
      </c>
    </row>
    <row r="4124" spans="1:4">
      <c r="A4124" s="90">
        <v>142</v>
      </c>
      <c r="B4124" s="1" t="s">
        <v>123</v>
      </c>
      <c r="C4124" s="91" t="s">
        <v>9596</v>
      </c>
      <c r="D4124" s="89" t="s">
        <v>24286</v>
      </c>
    </row>
    <row r="4125" spans="1:4">
      <c r="A4125" s="90">
        <v>38123</v>
      </c>
      <c r="B4125" s="1" t="s">
        <v>8654</v>
      </c>
      <c r="C4125" s="91" t="s">
        <v>9578</v>
      </c>
      <c r="D4125" s="89" t="s">
        <v>25058</v>
      </c>
    </row>
    <row r="4126" spans="1:4">
      <c r="A4126" s="90">
        <v>42701</v>
      </c>
      <c r="B4126" s="1" t="s">
        <v>25317</v>
      </c>
      <c r="C4126" s="91" t="s">
        <v>9574</v>
      </c>
      <c r="D4126" s="89" t="s">
        <v>27530</v>
      </c>
    </row>
    <row r="4127" spans="1:4">
      <c r="A4127" s="90">
        <v>42702</v>
      </c>
      <c r="B4127" s="1" t="s">
        <v>25318</v>
      </c>
      <c r="C4127" s="91" t="s">
        <v>9574</v>
      </c>
      <c r="D4127" s="89" t="s">
        <v>27531</v>
      </c>
    </row>
    <row r="4128" spans="1:4">
      <c r="A4128" s="90">
        <v>37955</v>
      </c>
      <c r="B4128" s="1" t="s">
        <v>8655</v>
      </c>
      <c r="C4128" s="91" t="s">
        <v>9574</v>
      </c>
      <c r="D4128" s="89" t="s">
        <v>27532</v>
      </c>
    </row>
    <row r="4129" spans="1:4">
      <c r="A4129" s="90">
        <v>42699</v>
      </c>
      <c r="B4129" s="1" t="s">
        <v>25319</v>
      </c>
      <c r="C4129" s="91" t="s">
        <v>9574</v>
      </c>
      <c r="D4129" s="89" t="s">
        <v>24219</v>
      </c>
    </row>
    <row r="4130" spans="1:4">
      <c r="A4130" s="90">
        <v>42700</v>
      </c>
      <c r="B4130" s="1" t="s">
        <v>25320</v>
      </c>
      <c r="C4130" s="91" t="s">
        <v>9574</v>
      </c>
      <c r="D4130" s="89" t="s">
        <v>24554</v>
      </c>
    </row>
    <row r="4131" spans="1:4">
      <c r="A4131" s="90">
        <v>37743</v>
      </c>
      <c r="B4131" s="1" t="s">
        <v>8656</v>
      </c>
      <c r="C4131" s="91" t="s">
        <v>9574</v>
      </c>
      <c r="D4131" s="89" t="s">
        <v>27533</v>
      </c>
    </row>
    <row r="4132" spans="1:4">
      <c r="A4132" s="90">
        <v>37744</v>
      </c>
      <c r="B4132" s="1" t="s">
        <v>8657</v>
      </c>
      <c r="C4132" s="91" t="s">
        <v>9574</v>
      </c>
      <c r="D4132" s="89" t="s">
        <v>27534</v>
      </c>
    </row>
    <row r="4133" spans="1:4">
      <c r="A4133" s="90">
        <v>37741</v>
      </c>
      <c r="B4133" s="1" t="s">
        <v>8658</v>
      </c>
      <c r="C4133" s="91" t="s">
        <v>9574</v>
      </c>
      <c r="D4133" s="89" t="s">
        <v>27535</v>
      </c>
    </row>
    <row r="4134" spans="1:4">
      <c r="A4134" s="90">
        <v>39396</v>
      </c>
      <c r="B4134" s="1" t="s">
        <v>8659</v>
      </c>
      <c r="C4134" s="91" t="s">
        <v>9574</v>
      </c>
      <c r="D4134" s="89" t="s">
        <v>26993</v>
      </c>
    </row>
    <row r="4135" spans="1:4">
      <c r="A4135" s="90">
        <v>39392</v>
      </c>
      <c r="B4135" s="1" t="s">
        <v>8660</v>
      </c>
      <c r="C4135" s="91" t="s">
        <v>9574</v>
      </c>
      <c r="D4135" s="89" t="s">
        <v>23869</v>
      </c>
    </row>
    <row r="4136" spans="1:4">
      <c r="A4136" s="90">
        <v>39393</v>
      </c>
      <c r="B4136" s="1" t="s">
        <v>8661</v>
      </c>
      <c r="C4136" s="91" t="s">
        <v>9574</v>
      </c>
      <c r="D4136" s="89" t="s">
        <v>27536</v>
      </c>
    </row>
    <row r="4137" spans="1:4">
      <c r="A4137" s="90">
        <v>39394</v>
      </c>
      <c r="B4137" s="1" t="s">
        <v>8662</v>
      </c>
      <c r="C4137" s="91" t="s">
        <v>9574</v>
      </c>
      <c r="D4137" s="89" t="s">
        <v>24718</v>
      </c>
    </row>
    <row r="4138" spans="1:4">
      <c r="A4138" s="90">
        <v>39395</v>
      </c>
      <c r="B4138" s="1" t="s">
        <v>8663</v>
      </c>
      <c r="C4138" s="91" t="s">
        <v>9574</v>
      </c>
      <c r="D4138" s="89" t="s">
        <v>25041</v>
      </c>
    </row>
    <row r="4139" spans="1:4">
      <c r="A4139" s="90">
        <v>14618</v>
      </c>
      <c r="B4139" s="1" t="s">
        <v>8664</v>
      </c>
      <c r="C4139" s="91" t="s">
        <v>9574</v>
      </c>
      <c r="D4139" s="89" t="s">
        <v>27537</v>
      </c>
    </row>
    <row r="4140" spans="1:4">
      <c r="A4140" s="90">
        <v>40269</v>
      </c>
      <c r="B4140" s="1" t="s">
        <v>8665</v>
      </c>
      <c r="C4140" s="91" t="s">
        <v>9574</v>
      </c>
      <c r="D4140" s="89" t="s">
        <v>27538</v>
      </c>
    </row>
    <row r="4141" spans="1:4">
      <c r="A4141" s="90">
        <v>6110</v>
      </c>
      <c r="B4141" s="1" t="s">
        <v>8666</v>
      </c>
      <c r="C4141" s="91" t="s">
        <v>9573</v>
      </c>
      <c r="D4141" s="89" t="s">
        <v>26018</v>
      </c>
    </row>
    <row r="4142" spans="1:4">
      <c r="A4142" s="90">
        <v>40910</v>
      </c>
      <c r="B4142" s="1" t="s">
        <v>8667</v>
      </c>
      <c r="C4142" s="91" t="s">
        <v>9582</v>
      </c>
      <c r="D4142" s="89" t="s">
        <v>26019</v>
      </c>
    </row>
    <row r="4143" spans="1:4">
      <c r="A4143" s="90">
        <v>6111</v>
      </c>
      <c r="B4143" s="1" t="s">
        <v>25321</v>
      </c>
      <c r="C4143" s="91" t="s">
        <v>9573</v>
      </c>
      <c r="D4143" s="89" t="s">
        <v>23847</v>
      </c>
    </row>
    <row r="4144" spans="1:4">
      <c r="A4144" s="90">
        <v>41084</v>
      </c>
      <c r="B4144" s="1" t="s">
        <v>8669</v>
      </c>
      <c r="C4144" s="91" t="s">
        <v>9582</v>
      </c>
      <c r="D4144" s="89" t="s">
        <v>27539</v>
      </c>
    </row>
    <row r="4145" spans="1:4">
      <c r="A4145" s="90">
        <v>25950</v>
      </c>
      <c r="B4145" s="1" t="s">
        <v>8670</v>
      </c>
      <c r="C4145" s="91" t="s">
        <v>9575</v>
      </c>
      <c r="D4145" s="89" t="s">
        <v>23918</v>
      </c>
    </row>
    <row r="4146" spans="1:4">
      <c r="A4146" s="90">
        <v>38637</v>
      </c>
      <c r="B4146" s="1" t="s">
        <v>8671</v>
      </c>
      <c r="C4146" s="91" t="s">
        <v>9574</v>
      </c>
      <c r="D4146" s="89" t="s">
        <v>27540</v>
      </c>
    </row>
    <row r="4147" spans="1:4">
      <c r="A4147" s="90">
        <v>6150</v>
      </c>
      <c r="B4147" s="1" t="s">
        <v>8672</v>
      </c>
      <c r="C4147" s="91" t="s">
        <v>9574</v>
      </c>
      <c r="D4147" s="89" t="s">
        <v>27541</v>
      </c>
    </row>
    <row r="4148" spans="1:4">
      <c r="A4148" s="90">
        <v>6136</v>
      </c>
      <c r="B4148" s="1" t="s">
        <v>8673</v>
      </c>
      <c r="C4148" s="91" t="s">
        <v>9574</v>
      </c>
      <c r="D4148" s="89" t="s">
        <v>24548</v>
      </c>
    </row>
    <row r="4149" spans="1:4">
      <c r="A4149" s="90">
        <v>38638</v>
      </c>
      <c r="B4149" s="1" t="s">
        <v>8674</v>
      </c>
      <c r="C4149" s="91" t="s">
        <v>9574</v>
      </c>
      <c r="D4149" s="89" t="s">
        <v>27542</v>
      </c>
    </row>
    <row r="4150" spans="1:4">
      <c r="A4150" s="90">
        <v>20262</v>
      </c>
      <c r="B4150" s="1" t="s">
        <v>8675</v>
      </c>
      <c r="C4150" s="91" t="s">
        <v>9574</v>
      </c>
      <c r="D4150" s="89" t="s">
        <v>26306</v>
      </c>
    </row>
    <row r="4151" spans="1:4">
      <c r="A4151" s="90">
        <v>6148</v>
      </c>
      <c r="B4151" s="1" t="s">
        <v>8676</v>
      </c>
      <c r="C4151" s="91" t="s">
        <v>9574</v>
      </c>
      <c r="D4151" s="89" t="s">
        <v>24434</v>
      </c>
    </row>
    <row r="4152" spans="1:4">
      <c r="A4152" s="90">
        <v>6145</v>
      </c>
      <c r="B4152" s="1" t="s">
        <v>8677</v>
      </c>
      <c r="C4152" s="91" t="s">
        <v>9574</v>
      </c>
      <c r="D4152" s="89" t="s">
        <v>27543</v>
      </c>
    </row>
    <row r="4153" spans="1:4">
      <c r="A4153" s="90">
        <v>6149</v>
      </c>
      <c r="B4153" s="1" t="s">
        <v>8678</v>
      </c>
      <c r="C4153" s="91" t="s">
        <v>9574</v>
      </c>
      <c r="D4153" s="89" t="s">
        <v>24897</v>
      </c>
    </row>
    <row r="4154" spans="1:4">
      <c r="A4154" s="90">
        <v>6146</v>
      </c>
      <c r="B4154" s="1" t="s">
        <v>8679</v>
      </c>
      <c r="C4154" s="91" t="s">
        <v>9574</v>
      </c>
      <c r="D4154" s="89" t="s">
        <v>24169</v>
      </c>
    </row>
    <row r="4155" spans="1:4">
      <c r="A4155" s="90">
        <v>26026</v>
      </c>
      <c r="B4155" s="1" t="s">
        <v>8680</v>
      </c>
      <c r="C4155" s="91" t="s">
        <v>9578</v>
      </c>
      <c r="D4155" s="89" t="s">
        <v>24976</v>
      </c>
    </row>
    <row r="4156" spans="1:4">
      <c r="A4156" s="90">
        <v>39961</v>
      </c>
      <c r="B4156" s="1" t="s">
        <v>8681</v>
      </c>
      <c r="C4156" s="91" t="s">
        <v>9574</v>
      </c>
      <c r="D4156" s="89" t="s">
        <v>25505</v>
      </c>
    </row>
    <row r="4157" spans="1:4">
      <c r="A4157" s="90">
        <v>42433</v>
      </c>
      <c r="B4157" s="1" t="s">
        <v>25322</v>
      </c>
      <c r="C4157" s="91" t="s">
        <v>9574</v>
      </c>
      <c r="D4157" s="89" t="s">
        <v>27544</v>
      </c>
    </row>
    <row r="4158" spans="1:4">
      <c r="A4158" s="90">
        <v>42434</v>
      </c>
      <c r="B4158" s="1" t="s">
        <v>25323</v>
      </c>
      <c r="C4158" s="91" t="s">
        <v>9574</v>
      </c>
      <c r="D4158" s="89" t="s">
        <v>27545</v>
      </c>
    </row>
    <row r="4159" spans="1:4">
      <c r="A4159" s="90">
        <v>42435</v>
      </c>
      <c r="B4159" s="1" t="s">
        <v>25324</v>
      </c>
      <c r="C4159" s="91" t="s">
        <v>9574</v>
      </c>
      <c r="D4159" s="89" t="s">
        <v>27546</v>
      </c>
    </row>
    <row r="4160" spans="1:4">
      <c r="A4160" s="90">
        <v>38061</v>
      </c>
      <c r="B4160" s="1" t="s">
        <v>8682</v>
      </c>
      <c r="C4160" s="91" t="s">
        <v>9574</v>
      </c>
      <c r="D4160" s="89" t="s">
        <v>27547</v>
      </c>
    </row>
    <row r="4161" spans="1:4">
      <c r="A4161" s="90">
        <v>20250</v>
      </c>
      <c r="B4161" s="1" t="s">
        <v>8683</v>
      </c>
      <c r="C4161" s="91" t="s">
        <v>9578</v>
      </c>
      <c r="D4161" s="89" t="s">
        <v>25605</v>
      </c>
    </row>
    <row r="4162" spans="1:4">
      <c r="A4162" s="90">
        <v>39965</v>
      </c>
      <c r="B4162" s="1" t="s">
        <v>25325</v>
      </c>
      <c r="C4162" s="91" t="s">
        <v>9576</v>
      </c>
      <c r="D4162" s="89" t="s">
        <v>27548</v>
      </c>
    </row>
    <row r="4163" spans="1:4">
      <c r="A4163" s="90">
        <v>39964</v>
      </c>
      <c r="B4163" s="1" t="s">
        <v>25326</v>
      </c>
      <c r="C4163" s="91" t="s">
        <v>9576</v>
      </c>
      <c r="D4163" s="89" t="s">
        <v>27549</v>
      </c>
    </row>
    <row r="4164" spans="1:4">
      <c r="A4164" s="90">
        <v>7</v>
      </c>
      <c r="B4164" s="1" t="s">
        <v>8684</v>
      </c>
      <c r="C4164" s="91" t="s">
        <v>9578</v>
      </c>
      <c r="D4164" s="89" t="s">
        <v>24822</v>
      </c>
    </row>
    <row r="4165" spans="1:4">
      <c r="A4165" s="90">
        <v>13388</v>
      </c>
      <c r="B4165" s="1" t="s">
        <v>126</v>
      </c>
      <c r="C4165" s="91" t="s">
        <v>9578</v>
      </c>
      <c r="D4165" s="89" t="s">
        <v>27550</v>
      </c>
    </row>
    <row r="4166" spans="1:4">
      <c r="A4166" s="90">
        <v>39914</v>
      </c>
      <c r="B4166" s="1" t="s">
        <v>8685</v>
      </c>
      <c r="C4166" s="91" t="s">
        <v>9578</v>
      </c>
      <c r="D4166" s="89" t="s">
        <v>27551</v>
      </c>
    </row>
    <row r="4167" spans="1:4">
      <c r="A4167" s="90">
        <v>12732</v>
      </c>
      <c r="B4167" s="1" t="s">
        <v>8686</v>
      </c>
      <c r="C4167" s="91" t="s">
        <v>9574</v>
      </c>
      <c r="D4167" s="89" t="s">
        <v>27552</v>
      </c>
    </row>
    <row r="4168" spans="1:4">
      <c r="A4168" s="90">
        <v>6160</v>
      </c>
      <c r="B4168" s="1" t="s">
        <v>8687</v>
      </c>
      <c r="C4168" s="91" t="s">
        <v>9573</v>
      </c>
      <c r="D4168" s="89" t="s">
        <v>26018</v>
      </c>
    </row>
    <row r="4169" spans="1:4">
      <c r="A4169" s="90">
        <v>41087</v>
      </c>
      <c r="B4169" s="1" t="s">
        <v>8688</v>
      </c>
      <c r="C4169" s="91" t="s">
        <v>9582</v>
      </c>
      <c r="D4169" s="89" t="s">
        <v>26019</v>
      </c>
    </row>
    <row r="4170" spans="1:4">
      <c r="A4170" s="90">
        <v>6166</v>
      </c>
      <c r="B4170" s="1" t="s">
        <v>25327</v>
      </c>
      <c r="C4170" s="91" t="s">
        <v>9573</v>
      </c>
      <c r="D4170" s="89" t="s">
        <v>27553</v>
      </c>
    </row>
    <row r="4171" spans="1:4">
      <c r="A4171" s="90">
        <v>41088</v>
      </c>
      <c r="B4171" s="1" t="s">
        <v>8689</v>
      </c>
      <c r="C4171" s="91" t="s">
        <v>9582</v>
      </c>
      <c r="D4171" s="89" t="s">
        <v>27554</v>
      </c>
    </row>
    <row r="4172" spans="1:4">
      <c r="A4172" s="90">
        <v>20232</v>
      </c>
      <c r="B4172" s="1" t="s">
        <v>8690</v>
      </c>
      <c r="C4172" s="91" t="s">
        <v>9577</v>
      </c>
      <c r="D4172" s="89" t="s">
        <v>27555</v>
      </c>
    </row>
    <row r="4173" spans="1:4">
      <c r="A4173" s="90">
        <v>10856</v>
      </c>
      <c r="B4173" s="1" t="s">
        <v>8691</v>
      </c>
      <c r="C4173" s="91" t="s">
        <v>9577</v>
      </c>
      <c r="D4173" s="89" t="s">
        <v>24940</v>
      </c>
    </row>
    <row r="4174" spans="1:4">
      <c r="A4174" s="90">
        <v>4828</v>
      </c>
      <c r="B4174" s="1" t="s">
        <v>8692</v>
      </c>
      <c r="C4174" s="91" t="s">
        <v>9577</v>
      </c>
      <c r="D4174" s="89" t="s">
        <v>25816</v>
      </c>
    </row>
    <row r="4175" spans="1:4">
      <c r="A4175" s="90">
        <v>20249</v>
      </c>
      <c r="B4175" s="1" t="s">
        <v>8693</v>
      </c>
      <c r="C4175" s="91" t="s">
        <v>9577</v>
      </c>
      <c r="D4175" s="89" t="s">
        <v>27556</v>
      </c>
    </row>
    <row r="4176" spans="1:4">
      <c r="A4176" s="90">
        <v>11609</v>
      </c>
      <c r="B4176" s="1" t="s">
        <v>8694</v>
      </c>
      <c r="C4176" s="91" t="s">
        <v>9579</v>
      </c>
      <c r="D4176" s="89" t="s">
        <v>26640</v>
      </c>
    </row>
    <row r="4177" spans="1:4">
      <c r="A4177" s="90">
        <v>20083</v>
      </c>
      <c r="B4177" s="1" t="s">
        <v>159</v>
      </c>
      <c r="C4177" s="91" t="s">
        <v>9574</v>
      </c>
      <c r="D4177" s="89" t="s">
        <v>27557</v>
      </c>
    </row>
    <row r="4178" spans="1:4">
      <c r="A4178" s="90">
        <v>20082</v>
      </c>
      <c r="B4178" s="1" t="s">
        <v>8695</v>
      </c>
      <c r="C4178" s="91" t="s">
        <v>9574</v>
      </c>
      <c r="D4178" s="89" t="s">
        <v>23911</v>
      </c>
    </row>
    <row r="4179" spans="1:4">
      <c r="A4179" s="90">
        <v>5318</v>
      </c>
      <c r="B4179" s="1" t="s">
        <v>245</v>
      </c>
      <c r="C4179" s="91" t="s">
        <v>9579</v>
      </c>
      <c r="D4179" s="89" t="s">
        <v>27558</v>
      </c>
    </row>
    <row r="4180" spans="1:4">
      <c r="A4180" s="90">
        <v>10691</v>
      </c>
      <c r="B4180" s="1" t="s">
        <v>8696</v>
      </c>
      <c r="C4180" s="91" t="s">
        <v>9579</v>
      </c>
      <c r="D4180" s="89" t="s">
        <v>27499</v>
      </c>
    </row>
    <row r="4181" spans="1:4">
      <c r="A4181" s="90">
        <v>12295</v>
      </c>
      <c r="B4181" s="1" t="s">
        <v>8697</v>
      </c>
      <c r="C4181" s="91" t="s">
        <v>9574</v>
      </c>
      <c r="D4181" s="89" t="s">
        <v>27559</v>
      </c>
    </row>
    <row r="4182" spans="1:4">
      <c r="A4182" s="90">
        <v>12296</v>
      </c>
      <c r="B4182" s="1" t="s">
        <v>8698</v>
      </c>
      <c r="C4182" s="91" t="s">
        <v>9574</v>
      </c>
      <c r="D4182" s="89" t="s">
        <v>23939</v>
      </c>
    </row>
    <row r="4183" spans="1:4">
      <c r="A4183" s="90">
        <v>12294</v>
      </c>
      <c r="B4183" s="1" t="s">
        <v>8699</v>
      </c>
      <c r="C4183" s="91" t="s">
        <v>9574</v>
      </c>
      <c r="D4183" s="89" t="s">
        <v>27560</v>
      </c>
    </row>
    <row r="4184" spans="1:4">
      <c r="A4184" s="90">
        <v>14543</v>
      </c>
      <c r="B4184" s="1" t="s">
        <v>8700</v>
      </c>
      <c r="C4184" s="91" t="s">
        <v>9574</v>
      </c>
      <c r="D4184" s="89" t="s">
        <v>24037</v>
      </c>
    </row>
    <row r="4185" spans="1:4">
      <c r="A4185" s="90">
        <v>13329</v>
      </c>
      <c r="B4185" s="1" t="s">
        <v>8701</v>
      </c>
      <c r="C4185" s="91" t="s">
        <v>9574</v>
      </c>
      <c r="D4185" s="89" t="s">
        <v>24981</v>
      </c>
    </row>
    <row r="4186" spans="1:4">
      <c r="A4186" s="90">
        <v>21044</v>
      </c>
      <c r="B4186" s="1" t="s">
        <v>8702</v>
      </c>
      <c r="C4186" s="91" t="s">
        <v>9574</v>
      </c>
      <c r="D4186" s="89" t="s">
        <v>27561</v>
      </c>
    </row>
    <row r="4187" spans="1:4">
      <c r="A4187" s="90">
        <v>21045</v>
      </c>
      <c r="B4187" s="1" t="s">
        <v>8703</v>
      </c>
      <c r="C4187" s="91" t="s">
        <v>9574</v>
      </c>
      <c r="D4187" s="89" t="s">
        <v>27562</v>
      </c>
    </row>
    <row r="4188" spans="1:4">
      <c r="A4188" s="90">
        <v>21040</v>
      </c>
      <c r="B4188" s="1" t="s">
        <v>8704</v>
      </c>
      <c r="C4188" s="91" t="s">
        <v>9574</v>
      </c>
      <c r="D4188" s="89" t="s">
        <v>27563</v>
      </c>
    </row>
    <row r="4189" spans="1:4">
      <c r="A4189" s="90">
        <v>21041</v>
      </c>
      <c r="B4189" s="1" t="s">
        <v>8705</v>
      </c>
      <c r="C4189" s="91" t="s">
        <v>9574</v>
      </c>
      <c r="D4189" s="89" t="s">
        <v>27564</v>
      </c>
    </row>
    <row r="4190" spans="1:4">
      <c r="A4190" s="90">
        <v>21047</v>
      </c>
      <c r="B4190" s="1" t="s">
        <v>8706</v>
      </c>
      <c r="C4190" s="91" t="s">
        <v>9574</v>
      </c>
      <c r="D4190" s="89" t="s">
        <v>26063</v>
      </c>
    </row>
    <row r="4191" spans="1:4">
      <c r="A4191" s="90">
        <v>21043</v>
      </c>
      <c r="B4191" s="1" t="s">
        <v>8707</v>
      </c>
      <c r="C4191" s="91" t="s">
        <v>9574</v>
      </c>
      <c r="D4191" s="89" t="s">
        <v>27565</v>
      </c>
    </row>
    <row r="4192" spans="1:4">
      <c r="A4192" s="90">
        <v>21042</v>
      </c>
      <c r="B4192" s="1" t="s">
        <v>8708</v>
      </c>
      <c r="C4192" s="91" t="s">
        <v>9574</v>
      </c>
      <c r="D4192" s="89" t="s">
        <v>25054</v>
      </c>
    </row>
    <row r="4193" spans="1:4">
      <c r="A4193" s="90">
        <v>11895</v>
      </c>
      <c r="B4193" s="1" t="s">
        <v>8709</v>
      </c>
      <c r="C4193" s="91" t="s">
        <v>9574</v>
      </c>
      <c r="D4193" s="89" t="s">
        <v>27566</v>
      </c>
    </row>
    <row r="4194" spans="1:4">
      <c r="A4194" s="90">
        <v>11896</v>
      </c>
      <c r="B4194" s="1" t="s">
        <v>8710</v>
      </c>
      <c r="C4194" s="91" t="s">
        <v>9574</v>
      </c>
      <c r="D4194" s="89" t="s">
        <v>27567</v>
      </c>
    </row>
    <row r="4195" spans="1:4">
      <c r="A4195" s="90">
        <v>11897</v>
      </c>
      <c r="B4195" s="1" t="s">
        <v>8711</v>
      </c>
      <c r="C4195" s="91" t="s">
        <v>9574</v>
      </c>
      <c r="D4195" s="89" t="s">
        <v>27568</v>
      </c>
    </row>
    <row r="4196" spans="1:4">
      <c r="A4196" s="90">
        <v>11898</v>
      </c>
      <c r="B4196" s="1" t="s">
        <v>8712</v>
      </c>
      <c r="C4196" s="91" t="s">
        <v>9574</v>
      </c>
      <c r="D4196" s="89" t="s">
        <v>27569</v>
      </c>
    </row>
    <row r="4197" spans="1:4">
      <c r="A4197" s="90">
        <v>3282</v>
      </c>
      <c r="B4197" s="1" t="s">
        <v>8713</v>
      </c>
      <c r="C4197" s="91" t="s">
        <v>9574</v>
      </c>
      <c r="D4197" s="89" t="s">
        <v>27570</v>
      </c>
    </row>
    <row r="4198" spans="1:4">
      <c r="A4198" s="90">
        <v>11899</v>
      </c>
      <c r="B4198" s="1" t="s">
        <v>8714</v>
      </c>
      <c r="C4198" s="91" t="s">
        <v>9574</v>
      </c>
      <c r="D4198" s="89" t="s">
        <v>27571</v>
      </c>
    </row>
    <row r="4199" spans="1:4">
      <c r="A4199" s="90">
        <v>11900</v>
      </c>
      <c r="B4199" s="1" t="s">
        <v>8715</v>
      </c>
      <c r="C4199" s="91" t="s">
        <v>9574</v>
      </c>
      <c r="D4199" s="89" t="s">
        <v>27572</v>
      </c>
    </row>
    <row r="4200" spans="1:4">
      <c r="A4200" s="90">
        <v>14149</v>
      </c>
      <c r="B4200" s="1" t="s">
        <v>8716</v>
      </c>
      <c r="C4200" s="91" t="s">
        <v>9592</v>
      </c>
      <c r="D4200" s="89" t="s">
        <v>27573</v>
      </c>
    </row>
    <row r="4201" spans="1:4">
      <c r="A4201" s="90">
        <v>38099</v>
      </c>
      <c r="B4201" s="1" t="s">
        <v>8717</v>
      </c>
      <c r="C4201" s="91" t="s">
        <v>9574</v>
      </c>
      <c r="D4201" s="89" t="s">
        <v>24925</v>
      </c>
    </row>
    <row r="4202" spans="1:4">
      <c r="A4202" s="90">
        <v>38100</v>
      </c>
      <c r="B4202" s="1" t="s">
        <v>8718</v>
      </c>
      <c r="C4202" s="91" t="s">
        <v>9574</v>
      </c>
      <c r="D4202" s="89" t="s">
        <v>25106</v>
      </c>
    </row>
    <row r="4203" spans="1:4">
      <c r="A4203" s="90">
        <v>20061</v>
      </c>
      <c r="B4203" s="1" t="s">
        <v>8719</v>
      </c>
      <c r="C4203" s="91" t="s">
        <v>9574</v>
      </c>
      <c r="D4203" s="89" t="s">
        <v>23874</v>
      </c>
    </row>
    <row r="4204" spans="1:4">
      <c r="A4204" s="90">
        <v>7576</v>
      </c>
      <c r="B4204" s="1" t="s">
        <v>8720</v>
      </c>
      <c r="C4204" s="91" t="s">
        <v>9574</v>
      </c>
      <c r="D4204" s="89" t="s">
        <v>27574</v>
      </c>
    </row>
    <row r="4205" spans="1:4">
      <c r="A4205" s="90">
        <v>3384</v>
      </c>
      <c r="B4205" s="1" t="s">
        <v>8721</v>
      </c>
      <c r="C4205" s="91" t="s">
        <v>9574</v>
      </c>
      <c r="D4205" s="89" t="s">
        <v>25933</v>
      </c>
    </row>
    <row r="4206" spans="1:4">
      <c r="A4206" s="90">
        <v>7572</v>
      </c>
      <c r="B4206" s="1" t="s">
        <v>8722</v>
      </c>
      <c r="C4206" s="91" t="s">
        <v>9574</v>
      </c>
      <c r="D4206" s="89" t="s">
        <v>24459</v>
      </c>
    </row>
    <row r="4207" spans="1:4">
      <c r="A4207" s="90">
        <v>3396</v>
      </c>
      <c r="B4207" s="1" t="s">
        <v>8723</v>
      </c>
      <c r="C4207" s="91" t="s">
        <v>9574</v>
      </c>
      <c r="D4207" s="89" t="s">
        <v>26264</v>
      </c>
    </row>
    <row r="4208" spans="1:4">
      <c r="A4208" s="90">
        <v>37590</v>
      </c>
      <c r="B4208" s="1" t="s">
        <v>233</v>
      </c>
      <c r="C4208" s="91" t="s">
        <v>9574</v>
      </c>
      <c r="D4208" s="89" t="s">
        <v>27575</v>
      </c>
    </row>
    <row r="4209" spans="1:4">
      <c r="A4209" s="90">
        <v>37591</v>
      </c>
      <c r="B4209" s="1" t="s">
        <v>8724</v>
      </c>
      <c r="C4209" s="91" t="s">
        <v>9574</v>
      </c>
      <c r="D4209" s="89" t="s">
        <v>24249</v>
      </c>
    </row>
    <row r="4210" spans="1:4">
      <c r="A4210" s="90">
        <v>12626</v>
      </c>
      <c r="B4210" s="1" t="s">
        <v>8725</v>
      </c>
      <c r="C4210" s="91" t="s">
        <v>9574</v>
      </c>
      <c r="D4210" s="89" t="s">
        <v>24992</v>
      </c>
    </row>
    <row r="4211" spans="1:4">
      <c r="A4211" s="90">
        <v>11033</v>
      </c>
      <c r="B4211" s="1" t="s">
        <v>8726</v>
      </c>
      <c r="C4211" s="91" t="s">
        <v>9574</v>
      </c>
      <c r="D4211" s="89" t="s">
        <v>23983</v>
      </c>
    </row>
    <row r="4212" spans="1:4">
      <c r="A4212" s="90">
        <v>390</v>
      </c>
      <c r="B4212" s="1" t="s">
        <v>8727</v>
      </c>
      <c r="C4212" s="91" t="s">
        <v>9574</v>
      </c>
      <c r="D4212" s="89" t="s">
        <v>24696</v>
      </c>
    </row>
    <row r="4213" spans="1:4">
      <c r="A4213" s="90">
        <v>42436</v>
      </c>
      <c r="B4213" s="1" t="s">
        <v>25328</v>
      </c>
      <c r="C4213" s="91" t="s">
        <v>9574</v>
      </c>
      <c r="D4213" s="89" t="s">
        <v>27576</v>
      </c>
    </row>
    <row r="4214" spans="1:4">
      <c r="A4214" s="90">
        <v>6178</v>
      </c>
      <c r="B4214" s="1" t="s">
        <v>8728</v>
      </c>
      <c r="C4214" s="91" t="s">
        <v>9576</v>
      </c>
      <c r="D4214" s="89" t="s">
        <v>27577</v>
      </c>
    </row>
    <row r="4215" spans="1:4">
      <c r="A4215" s="90">
        <v>6180</v>
      </c>
      <c r="B4215" s="1" t="s">
        <v>8729</v>
      </c>
      <c r="C4215" s="91" t="s">
        <v>9576</v>
      </c>
      <c r="D4215" s="89" t="s">
        <v>27578</v>
      </c>
    </row>
    <row r="4216" spans="1:4">
      <c r="A4216" s="90">
        <v>6182</v>
      </c>
      <c r="B4216" s="1" t="s">
        <v>8730</v>
      </c>
      <c r="C4216" s="91" t="s">
        <v>9576</v>
      </c>
      <c r="D4216" s="89" t="s">
        <v>27579</v>
      </c>
    </row>
    <row r="4217" spans="1:4">
      <c r="A4217" s="90">
        <v>3993</v>
      </c>
      <c r="B4217" s="1" t="s">
        <v>8731</v>
      </c>
      <c r="C4217" s="91" t="s">
        <v>9576</v>
      </c>
      <c r="D4217" s="89" t="s">
        <v>27580</v>
      </c>
    </row>
    <row r="4218" spans="1:4">
      <c r="A4218" s="90">
        <v>3990</v>
      </c>
      <c r="B4218" s="1" t="s">
        <v>8732</v>
      </c>
      <c r="C4218" s="91" t="s">
        <v>9577</v>
      </c>
      <c r="D4218" s="89" t="s">
        <v>24499</v>
      </c>
    </row>
    <row r="4219" spans="1:4">
      <c r="A4219" s="90">
        <v>3992</v>
      </c>
      <c r="B4219" s="1" t="s">
        <v>8733</v>
      </c>
      <c r="C4219" s="91" t="s">
        <v>9577</v>
      </c>
      <c r="D4219" s="89" t="s">
        <v>24819</v>
      </c>
    </row>
    <row r="4220" spans="1:4">
      <c r="A4220" s="90">
        <v>4509</v>
      </c>
      <c r="B4220" s="1" t="s">
        <v>25329</v>
      </c>
      <c r="C4220" s="91" t="s">
        <v>9577</v>
      </c>
      <c r="D4220" s="89" t="s">
        <v>24975</v>
      </c>
    </row>
    <row r="4221" spans="1:4">
      <c r="A4221" s="90">
        <v>6194</v>
      </c>
      <c r="B4221" s="1" t="s">
        <v>25330</v>
      </c>
      <c r="C4221" s="91" t="s">
        <v>9577</v>
      </c>
      <c r="D4221" s="89" t="s">
        <v>23873</v>
      </c>
    </row>
    <row r="4222" spans="1:4">
      <c r="A4222" s="90">
        <v>6193</v>
      </c>
      <c r="B4222" s="1" t="s">
        <v>25331</v>
      </c>
      <c r="C4222" s="91" t="s">
        <v>9577</v>
      </c>
      <c r="D4222" s="89" t="s">
        <v>26776</v>
      </c>
    </row>
    <row r="4223" spans="1:4">
      <c r="A4223" s="90">
        <v>10567</v>
      </c>
      <c r="B4223" s="1" t="s">
        <v>25332</v>
      </c>
      <c r="C4223" s="91" t="s">
        <v>9577</v>
      </c>
      <c r="D4223" s="89" t="s">
        <v>24561</v>
      </c>
    </row>
    <row r="4224" spans="1:4">
      <c r="A4224" s="90">
        <v>6188</v>
      </c>
      <c r="B4224" s="1" t="s">
        <v>25333</v>
      </c>
      <c r="C4224" s="91" t="s">
        <v>9576</v>
      </c>
      <c r="D4224" s="89" t="s">
        <v>27581</v>
      </c>
    </row>
    <row r="4225" spans="1:4">
      <c r="A4225" s="90">
        <v>6212</v>
      </c>
      <c r="B4225" s="1" t="s">
        <v>25333</v>
      </c>
      <c r="C4225" s="91" t="s">
        <v>9577</v>
      </c>
      <c r="D4225" s="89" t="s">
        <v>24369</v>
      </c>
    </row>
    <row r="4226" spans="1:4">
      <c r="A4226" s="90">
        <v>6189</v>
      </c>
      <c r="B4226" s="1" t="s">
        <v>25334</v>
      </c>
      <c r="C4226" s="91" t="s">
        <v>9577</v>
      </c>
      <c r="D4226" s="89" t="s">
        <v>25028</v>
      </c>
    </row>
    <row r="4227" spans="1:4">
      <c r="A4227" s="90">
        <v>6214</v>
      </c>
      <c r="B4227" s="1" t="s">
        <v>8734</v>
      </c>
      <c r="C4227" s="91" t="s">
        <v>9576</v>
      </c>
      <c r="D4227" s="89" t="s">
        <v>27582</v>
      </c>
    </row>
    <row r="4228" spans="1:4">
      <c r="A4228" s="90">
        <v>36153</v>
      </c>
      <c r="B4228" s="1" t="s">
        <v>8735</v>
      </c>
      <c r="C4228" s="91" t="s">
        <v>9574</v>
      </c>
      <c r="D4228" s="89" t="s">
        <v>27583</v>
      </c>
    </row>
    <row r="4229" spans="1:4">
      <c r="A4229" s="90">
        <v>10740</v>
      </c>
      <c r="B4229" s="1" t="s">
        <v>8736</v>
      </c>
      <c r="C4229" s="91" t="s">
        <v>9574</v>
      </c>
      <c r="D4229" s="89" t="s">
        <v>27584</v>
      </c>
    </row>
    <row r="4230" spans="1:4">
      <c r="A4230" s="90">
        <v>13914</v>
      </c>
      <c r="B4230" s="1" t="s">
        <v>8737</v>
      </c>
      <c r="C4230" s="91" t="s">
        <v>9574</v>
      </c>
      <c r="D4230" s="89" t="s">
        <v>27585</v>
      </c>
    </row>
    <row r="4231" spans="1:4">
      <c r="A4231" s="90">
        <v>10742</v>
      </c>
      <c r="B4231" s="1" t="s">
        <v>8738</v>
      </c>
      <c r="C4231" s="91" t="s">
        <v>9574</v>
      </c>
      <c r="D4231" s="89" t="s">
        <v>27586</v>
      </c>
    </row>
    <row r="4232" spans="1:4">
      <c r="A4232" s="90">
        <v>38465</v>
      </c>
      <c r="B4232" s="1" t="s">
        <v>8739</v>
      </c>
      <c r="C4232" s="91" t="s">
        <v>9574</v>
      </c>
      <c r="D4232" s="89" t="s">
        <v>27073</v>
      </c>
    </row>
    <row r="4233" spans="1:4">
      <c r="A4233" s="90">
        <v>7543</v>
      </c>
      <c r="B4233" s="1" t="s">
        <v>8740</v>
      </c>
      <c r="C4233" s="91" t="s">
        <v>9574</v>
      </c>
      <c r="D4233" s="89" t="s">
        <v>24027</v>
      </c>
    </row>
    <row r="4234" spans="1:4">
      <c r="A4234" s="90">
        <v>13255</v>
      </c>
      <c r="B4234" s="1" t="s">
        <v>8741</v>
      </c>
      <c r="C4234" s="91" t="s">
        <v>9574</v>
      </c>
      <c r="D4234" s="89" t="s">
        <v>26278</v>
      </c>
    </row>
    <row r="4235" spans="1:4">
      <c r="A4235" s="90">
        <v>39352</v>
      </c>
      <c r="B4235" s="1" t="s">
        <v>25335</v>
      </c>
      <c r="C4235" s="91" t="s">
        <v>9574</v>
      </c>
      <c r="D4235" s="89" t="s">
        <v>24211</v>
      </c>
    </row>
    <row r="4236" spans="1:4">
      <c r="A4236" s="90">
        <v>39346</v>
      </c>
      <c r="B4236" s="1" t="s">
        <v>25336</v>
      </c>
      <c r="C4236" s="91" t="s">
        <v>9574</v>
      </c>
      <c r="D4236" s="89" t="s">
        <v>24211</v>
      </c>
    </row>
    <row r="4237" spans="1:4">
      <c r="A4237" s="90">
        <v>39350</v>
      </c>
      <c r="B4237" s="1" t="s">
        <v>25337</v>
      </c>
      <c r="C4237" s="91" t="s">
        <v>9574</v>
      </c>
      <c r="D4237" s="89" t="s">
        <v>24050</v>
      </c>
    </row>
    <row r="4238" spans="1:4">
      <c r="A4238" s="90">
        <v>39351</v>
      </c>
      <c r="B4238" s="1" t="s">
        <v>25338</v>
      </c>
      <c r="C4238" s="91" t="s">
        <v>9574</v>
      </c>
      <c r="D4238" s="89" t="s">
        <v>24082</v>
      </c>
    </row>
    <row r="4239" spans="1:4">
      <c r="A4239" s="90">
        <v>38952</v>
      </c>
      <c r="B4239" s="1" t="s">
        <v>22001</v>
      </c>
      <c r="C4239" s="91" t="s">
        <v>9574</v>
      </c>
      <c r="D4239" s="89" t="s">
        <v>27587</v>
      </c>
    </row>
    <row r="4240" spans="1:4">
      <c r="A4240" s="90">
        <v>38953</v>
      </c>
      <c r="B4240" s="1" t="s">
        <v>22002</v>
      </c>
      <c r="C4240" s="91" t="s">
        <v>9574</v>
      </c>
      <c r="D4240" s="89" t="s">
        <v>24660</v>
      </c>
    </row>
    <row r="4241" spans="1:4">
      <c r="A4241" s="90">
        <v>38835</v>
      </c>
      <c r="B4241" s="1" t="s">
        <v>22003</v>
      </c>
      <c r="C4241" s="91" t="s">
        <v>9574</v>
      </c>
      <c r="D4241" s="89" t="s">
        <v>24217</v>
      </c>
    </row>
    <row r="4242" spans="1:4">
      <c r="A4242" s="90">
        <v>38837</v>
      </c>
      <c r="B4242" s="1" t="s">
        <v>22004</v>
      </c>
      <c r="C4242" s="91" t="s">
        <v>9574</v>
      </c>
      <c r="D4242" s="89" t="s">
        <v>24126</v>
      </c>
    </row>
    <row r="4243" spans="1:4">
      <c r="A4243" s="90">
        <v>38836</v>
      </c>
      <c r="B4243" s="1" t="s">
        <v>22005</v>
      </c>
      <c r="C4243" s="91" t="s">
        <v>9574</v>
      </c>
      <c r="D4243" s="89" t="s">
        <v>24632</v>
      </c>
    </row>
    <row r="4244" spans="1:4">
      <c r="A4244" s="90">
        <v>2666</v>
      </c>
      <c r="B4244" s="1" t="s">
        <v>8742</v>
      </c>
      <c r="C4244" s="91" t="s">
        <v>9574</v>
      </c>
      <c r="D4244" s="89" t="s">
        <v>26786</v>
      </c>
    </row>
    <row r="4245" spans="1:4">
      <c r="A4245" s="90">
        <v>2668</v>
      </c>
      <c r="B4245" s="1" t="s">
        <v>8743</v>
      </c>
      <c r="C4245" s="91" t="s">
        <v>9574</v>
      </c>
      <c r="D4245" s="89" t="s">
        <v>24344</v>
      </c>
    </row>
    <row r="4246" spans="1:4">
      <c r="A4246" s="90">
        <v>2664</v>
      </c>
      <c r="B4246" s="1" t="s">
        <v>8744</v>
      </c>
      <c r="C4246" s="91" t="s">
        <v>9574</v>
      </c>
      <c r="D4246" s="89" t="s">
        <v>24431</v>
      </c>
    </row>
    <row r="4247" spans="1:4">
      <c r="A4247" s="90">
        <v>2662</v>
      </c>
      <c r="B4247" s="1" t="s">
        <v>8745</v>
      </c>
      <c r="C4247" s="91" t="s">
        <v>9574</v>
      </c>
      <c r="D4247" s="89" t="s">
        <v>26190</v>
      </c>
    </row>
    <row r="4248" spans="1:4">
      <c r="A4248" s="90">
        <v>20964</v>
      </c>
      <c r="B4248" s="1" t="s">
        <v>8746</v>
      </c>
      <c r="C4248" s="91" t="s">
        <v>9574</v>
      </c>
      <c r="D4248" s="89" t="s">
        <v>26361</v>
      </c>
    </row>
    <row r="4249" spans="1:4">
      <c r="A4249" s="90">
        <v>10905</v>
      </c>
      <c r="B4249" s="1" t="s">
        <v>8747</v>
      </c>
      <c r="C4249" s="91" t="s">
        <v>9574</v>
      </c>
      <c r="D4249" s="89" t="s">
        <v>24772</v>
      </c>
    </row>
    <row r="4250" spans="1:4">
      <c r="A4250" s="90">
        <v>42703</v>
      </c>
      <c r="B4250" s="1" t="s">
        <v>25339</v>
      </c>
      <c r="C4250" s="91" t="s">
        <v>9574</v>
      </c>
      <c r="D4250" s="89" t="s">
        <v>24947</v>
      </c>
    </row>
    <row r="4251" spans="1:4">
      <c r="A4251" s="90">
        <v>42704</v>
      </c>
      <c r="B4251" s="1" t="s">
        <v>25340</v>
      </c>
      <c r="C4251" s="91" t="s">
        <v>9574</v>
      </c>
      <c r="D4251" s="89" t="s">
        <v>27227</v>
      </c>
    </row>
    <row r="4252" spans="1:4">
      <c r="A4252" s="90">
        <v>42705</v>
      </c>
      <c r="B4252" s="1" t="s">
        <v>25341</v>
      </c>
      <c r="C4252" s="91" t="s">
        <v>9574</v>
      </c>
      <c r="D4252" s="89" t="s">
        <v>27588</v>
      </c>
    </row>
    <row r="4253" spans="1:4">
      <c r="A4253" s="90">
        <v>42706</v>
      </c>
      <c r="B4253" s="1" t="s">
        <v>25342</v>
      </c>
      <c r="C4253" s="91" t="s">
        <v>9574</v>
      </c>
      <c r="D4253" s="89" t="s">
        <v>27589</v>
      </c>
    </row>
    <row r="4254" spans="1:4">
      <c r="A4254" s="90">
        <v>11289</v>
      </c>
      <c r="B4254" s="1" t="s">
        <v>8748</v>
      </c>
      <c r="C4254" s="91" t="s">
        <v>9574</v>
      </c>
      <c r="D4254" s="89" t="s">
        <v>27590</v>
      </c>
    </row>
    <row r="4255" spans="1:4">
      <c r="A4255" s="90">
        <v>11241</v>
      </c>
      <c r="B4255" s="1" t="s">
        <v>8749</v>
      </c>
      <c r="C4255" s="91" t="s">
        <v>9574</v>
      </c>
      <c r="D4255" s="89" t="s">
        <v>27591</v>
      </c>
    </row>
    <row r="4256" spans="1:4">
      <c r="A4256" s="90">
        <v>11301</v>
      </c>
      <c r="B4256" s="1" t="s">
        <v>8750</v>
      </c>
      <c r="C4256" s="91" t="s">
        <v>9574</v>
      </c>
      <c r="D4256" s="89" t="s">
        <v>27592</v>
      </c>
    </row>
    <row r="4257" spans="1:4">
      <c r="A4257" s="90">
        <v>21090</v>
      </c>
      <c r="B4257" s="1" t="s">
        <v>8751</v>
      </c>
      <c r="C4257" s="91" t="s">
        <v>9574</v>
      </c>
      <c r="D4257" s="89" t="s">
        <v>27593</v>
      </c>
    </row>
    <row r="4258" spans="1:4">
      <c r="A4258" s="90">
        <v>14112</v>
      </c>
      <c r="B4258" s="1" t="s">
        <v>8752</v>
      </c>
      <c r="C4258" s="91" t="s">
        <v>9574</v>
      </c>
      <c r="D4258" s="89" t="s">
        <v>27594</v>
      </c>
    </row>
    <row r="4259" spans="1:4">
      <c r="A4259" s="90">
        <v>11315</v>
      </c>
      <c r="B4259" s="1" t="s">
        <v>8753</v>
      </c>
      <c r="C4259" s="91" t="s">
        <v>9574</v>
      </c>
      <c r="D4259" s="89" t="s">
        <v>27595</v>
      </c>
    </row>
    <row r="4260" spans="1:4">
      <c r="A4260" s="90">
        <v>11292</v>
      </c>
      <c r="B4260" s="1" t="s">
        <v>8754</v>
      </c>
      <c r="C4260" s="91" t="s">
        <v>9574</v>
      </c>
      <c r="D4260" s="89" t="s">
        <v>27596</v>
      </c>
    </row>
    <row r="4261" spans="1:4">
      <c r="A4261" s="90">
        <v>21071</v>
      </c>
      <c r="B4261" s="1" t="s">
        <v>8755</v>
      </c>
      <c r="C4261" s="91" t="s">
        <v>9574</v>
      </c>
      <c r="D4261" s="89" t="s">
        <v>27597</v>
      </c>
    </row>
    <row r="4262" spans="1:4">
      <c r="A4262" s="90">
        <v>11293</v>
      </c>
      <c r="B4262" s="1" t="s">
        <v>8756</v>
      </c>
      <c r="C4262" s="91" t="s">
        <v>9574</v>
      </c>
      <c r="D4262" s="89" t="s">
        <v>27598</v>
      </c>
    </row>
    <row r="4263" spans="1:4">
      <c r="A4263" s="90">
        <v>11316</v>
      </c>
      <c r="B4263" s="1" t="s">
        <v>8757</v>
      </c>
      <c r="C4263" s="91" t="s">
        <v>9574</v>
      </c>
      <c r="D4263" s="89" t="s">
        <v>27599</v>
      </c>
    </row>
    <row r="4264" spans="1:4">
      <c r="A4264" s="90">
        <v>6243</v>
      </c>
      <c r="B4264" s="1" t="s">
        <v>8758</v>
      </c>
      <c r="C4264" s="91" t="s">
        <v>9574</v>
      </c>
      <c r="D4264" s="89" t="s">
        <v>27600</v>
      </c>
    </row>
    <row r="4265" spans="1:4">
      <c r="A4265" s="90">
        <v>21079</v>
      </c>
      <c r="B4265" s="1" t="s">
        <v>8759</v>
      </c>
      <c r="C4265" s="91" t="s">
        <v>9574</v>
      </c>
      <c r="D4265" s="89" t="s">
        <v>27601</v>
      </c>
    </row>
    <row r="4266" spans="1:4">
      <c r="A4266" s="90">
        <v>6240</v>
      </c>
      <c r="B4266" s="1" t="s">
        <v>8760</v>
      </c>
      <c r="C4266" s="91" t="s">
        <v>9574</v>
      </c>
      <c r="D4266" s="89" t="s">
        <v>27602</v>
      </c>
    </row>
    <row r="4267" spans="1:4">
      <c r="A4267" s="90">
        <v>11296</v>
      </c>
      <c r="B4267" s="1" t="s">
        <v>8761</v>
      </c>
      <c r="C4267" s="91" t="s">
        <v>9574</v>
      </c>
      <c r="D4267" s="89" t="s">
        <v>27603</v>
      </c>
    </row>
    <row r="4268" spans="1:4">
      <c r="A4268" s="90">
        <v>11299</v>
      </c>
      <c r="B4268" s="1" t="s">
        <v>8762</v>
      </c>
      <c r="C4268" s="91" t="s">
        <v>9574</v>
      </c>
      <c r="D4268" s="89" t="s">
        <v>27604</v>
      </c>
    </row>
    <row r="4269" spans="1:4">
      <c r="A4269" s="90">
        <v>11066</v>
      </c>
      <c r="B4269" s="1" t="s">
        <v>8763</v>
      </c>
      <c r="C4269" s="91" t="s">
        <v>9574</v>
      </c>
      <c r="D4269" s="89" t="s">
        <v>24430</v>
      </c>
    </row>
    <row r="4270" spans="1:4">
      <c r="A4270" s="90">
        <v>11065</v>
      </c>
      <c r="B4270" s="1" t="s">
        <v>8764</v>
      </c>
      <c r="C4270" s="91" t="s">
        <v>9574</v>
      </c>
      <c r="D4270" s="89" t="s">
        <v>24443</v>
      </c>
    </row>
    <row r="4271" spans="1:4">
      <c r="A4271" s="90">
        <v>11688</v>
      </c>
      <c r="B4271" s="1" t="s">
        <v>8765</v>
      </c>
      <c r="C4271" s="91" t="s">
        <v>9574</v>
      </c>
      <c r="D4271" s="89" t="s">
        <v>27605</v>
      </c>
    </row>
    <row r="4272" spans="1:4">
      <c r="A4272" s="90">
        <v>37736</v>
      </c>
      <c r="B4272" s="1" t="s">
        <v>8766</v>
      </c>
      <c r="C4272" s="91" t="s">
        <v>9574</v>
      </c>
      <c r="D4272" s="89" t="s">
        <v>27606</v>
      </c>
    </row>
    <row r="4273" spans="1:4">
      <c r="A4273" s="90">
        <v>37739</v>
      </c>
      <c r="B4273" s="1" t="s">
        <v>8767</v>
      </c>
      <c r="C4273" s="91" t="s">
        <v>9574</v>
      </c>
      <c r="D4273" s="89" t="s">
        <v>27607</v>
      </c>
    </row>
    <row r="4274" spans="1:4">
      <c r="A4274" s="90">
        <v>37740</v>
      </c>
      <c r="B4274" s="1" t="s">
        <v>8768</v>
      </c>
      <c r="C4274" s="91" t="s">
        <v>9574</v>
      </c>
      <c r="D4274" s="89" t="s">
        <v>27608</v>
      </c>
    </row>
    <row r="4275" spans="1:4">
      <c r="A4275" s="90">
        <v>37738</v>
      </c>
      <c r="B4275" s="1" t="s">
        <v>8769</v>
      </c>
      <c r="C4275" s="91" t="s">
        <v>9574</v>
      </c>
      <c r="D4275" s="89" t="s">
        <v>27609</v>
      </c>
    </row>
    <row r="4276" spans="1:4">
      <c r="A4276" s="90">
        <v>37737</v>
      </c>
      <c r="B4276" s="1" t="s">
        <v>8770</v>
      </c>
      <c r="C4276" s="91" t="s">
        <v>9574</v>
      </c>
      <c r="D4276" s="89" t="s">
        <v>27610</v>
      </c>
    </row>
    <row r="4277" spans="1:4">
      <c r="A4277" s="90">
        <v>25014</v>
      </c>
      <c r="B4277" s="1" t="s">
        <v>8771</v>
      </c>
      <c r="C4277" s="91" t="s">
        <v>9574</v>
      </c>
      <c r="D4277" s="89" t="s">
        <v>27611</v>
      </c>
    </row>
    <row r="4278" spans="1:4">
      <c r="A4278" s="90">
        <v>25013</v>
      </c>
      <c r="B4278" s="1" t="s">
        <v>8772</v>
      </c>
      <c r="C4278" s="91" t="s">
        <v>9574</v>
      </c>
      <c r="D4278" s="89" t="s">
        <v>27612</v>
      </c>
    </row>
    <row r="4279" spans="1:4">
      <c r="A4279" s="90">
        <v>14405</v>
      </c>
      <c r="B4279" s="1" t="s">
        <v>8773</v>
      </c>
      <c r="C4279" s="91" t="s">
        <v>9574</v>
      </c>
      <c r="D4279" s="89" t="s">
        <v>27613</v>
      </c>
    </row>
    <row r="4280" spans="1:4">
      <c r="A4280" s="90">
        <v>6253</v>
      </c>
      <c r="B4280" s="1" t="s">
        <v>8774</v>
      </c>
      <c r="C4280" s="91" t="s">
        <v>9574</v>
      </c>
      <c r="D4280" s="89" t="s">
        <v>27614</v>
      </c>
    </row>
    <row r="4281" spans="1:4">
      <c r="A4281" s="90">
        <v>36790</v>
      </c>
      <c r="B4281" s="1" t="s">
        <v>8775</v>
      </c>
      <c r="C4281" s="91" t="s">
        <v>9574</v>
      </c>
      <c r="D4281" s="89" t="s">
        <v>25874</v>
      </c>
    </row>
    <row r="4282" spans="1:4">
      <c r="A4282" s="90">
        <v>20271</v>
      </c>
      <c r="B4282" s="1" t="s">
        <v>8776</v>
      </c>
      <c r="C4282" s="91" t="s">
        <v>9574</v>
      </c>
      <c r="D4282" s="89" t="s">
        <v>27615</v>
      </c>
    </row>
    <row r="4283" spans="1:4">
      <c r="A4283" s="90">
        <v>10423</v>
      </c>
      <c r="B4283" s="1" t="s">
        <v>8777</v>
      </c>
      <c r="C4283" s="91" t="s">
        <v>9574</v>
      </c>
      <c r="D4283" s="89" t="s">
        <v>27616</v>
      </c>
    </row>
    <row r="4284" spans="1:4">
      <c r="A4284" s="90">
        <v>37589</v>
      </c>
      <c r="B4284" s="1" t="s">
        <v>8778</v>
      </c>
      <c r="C4284" s="91" t="s">
        <v>9574</v>
      </c>
      <c r="D4284" s="89" t="s">
        <v>27617</v>
      </c>
    </row>
    <row r="4285" spans="1:4">
      <c r="A4285" s="90">
        <v>11690</v>
      </c>
      <c r="B4285" s="1" t="s">
        <v>8779</v>
      </c>
      <c r="C4285" s="91" t="s">
        <v>9574</v>
      </c>
      <c r="D4285" s="89" t="s">
        <v>27591</v>
      </c>
    </row>
    <row r="4286" spans="1:4">
      <c r="A4286" s="90">
        <v>20234</v>
      </c>
      <c r="B4286" s="1" t="s">
        <v>8780</v>
      </c>
      <c r="C4286" s="91" t="s">
        <v>9574</v>
      </c>
      <c r="D4286" s="89" t="s">
        <v>27618</v>
      </c>
    </row>
    <row r="4287" spans="1:4">
      <c r="A4287" s="90">
        <v>4763</v>
      </c>
      <c r="B4287" s="1" t="s">
        <v>8781</v>
      </c>
      <c r="C4287" s="91" t="s">
        <v>9573</v>
      </c>
      <c r="D4287" s="89" t="s">
        <v>24455</v>
      </c>
    </row>
    <row r="4288" spans="1:4">
      <c r="A4288" s="90">
        <v>41070</v>
      </c>
      <c r="B4288" s="1" t="s">
        <v>8782</v>
      </c>
      <c r="C4288" s="91" t="s">
        <v>9582</v>
      </c>
      <c r="D4288" s="89" t="s">
        <v>27619</v>
      </c>
    </row>
    <row r="4289" spans="1:4">
      <c r="A4289" s="90">
        <v>14583</v>
      </c>
      <c r="B4289" s="1" t="s">
        <v>8783</v>
      </c>
      <c r="C4289" s="91" t="s">
        <v>9575</v>
      </c>
      <c r="D4289" s="89" t="s">
        <v>23926</v>
      </c>
    </row>
    <row r="4290" spans="1:4">
      <c r="A4290" s="90">
        <v>11457</v>
      </c>
      <c r="B4290" s="1" t="s">
        <v>8784</v>
      </c>
      <c r="C4290" s="91" t="s">
        <v>9574</v>
      </c>
      <c r="D4290" s="89" t="s">
        <v>27620</v>
      </c>
    </row>
    <row r="4291" spans="1:4">
      <c r="A4291" s="90">
        <v>21121</v>
      </c>
      <c r="B4291" s="1" t="s">
        <v>8785</v>
      </c>
      <c r="C4291" s="91" t="s">
        <v>9574</v>
      </c>
      <c r="D4291" s="89" t="s">
        <v>24926</v>
      </c>
    </row>
    <row r="4292" spans="1:4">
      <c r="A4292" s="90">
        <v>38010</v>
      </c>
      <c r="B4292" s="1" t="s">
        <v>8786</v>
      </c>
      <c r="C4292" s="91" t="s">
        <v>9574</v>
      </c>
      <c r="D4292" s="89" t="s">
        <v>24660</v>
      </c>
    </row>
    <row r="4293" spans="1:4">
      <c r="A4293" s="90">
        <v>38011</v>
      </c>
      <c r="B4293" s="1" t="s">
        <v>8787</v>
      </c>
      <c r="C4293" s="91" t="s">
        <v>9574</v>
      </c>
      <c r="D4293" s="89" t="s">
        <v>23889</v>
      </c>
    </row>
    <row r="4294" spans="1:4">
      <c r="A4294" s="90">
        <v>38012</v>
      </c>
      <c r="B4294" s="1" t="s">
        <v>8788</v>
      </c>
      <c r="C4294" s="91" t="s">
        <v>9574</v>
      </c>
      <c r="D4294" s="89" t="s">
        <v>27621</v>
      </c>
    </row>
    <row r="4295" spans="1:4">
      <c r="A4295" s="90">
        <v>38013</v>
      </c>
      <c r="B4295" s="1" t="s">
        <v>8789</v>
      </c>
      <c r="C4295" s="91" t="s">
        <v>9574</v>
      </c>
      <c r="D4295" s="89" t="s">
        <v>24535</v>
      </c>
    </row>
    <row r="4296" spans="1:4">
      <c r="A4296" s="90">
        <v>38014</v>
      </c>
      <c r="B4296" s="1" t="s">
        <v>8790</v>
      </c>
      <c r="C4296" s="91" t="s">
        <v>9574</v>
      </c>
      <c r="D4296" s="89" t="s">
        <v>27622</v>
      </c>
    </row>
    <row r="4297" spans="1:4">
      <c r="A4297" s="90">
        <v>38015</v>
      </c>
      <c r="B4297" s="1" t="s">
        <v>8791</v>
      </c>
      <c r="C4297" s="91" t="s">
        <v>9574</v>
      </c>
      <c r="D4297" s="89" t="s">
        <v>27623</v>
      </c>
    </row>
    <row r="4298" spans="1:4">
      <c r="A4298" s="90">
        <v>38016</v>
      </c>
      <c r="B4298" s="1" t="s">
        <v>8792</v>
      </c>
      <c r="C4298" s="91" t="s">
        <v>9574</v>
      </c>
      <c r="D4298" s="89" t="s">
        <v>27624</v>
      </c>
    </row>
    <row r="4299" spans="1:4">
      <c r="A4299" s="90">
        <v>12741</v>
      </c>
      <c r="B4299" s="1" t="s">
        <v>8793</v>
      </c>
      <c r="C4299" s="91" t="s">
        <v>9574</v>
      </c>
      <c r="D4299" s="89" t="s">
        <v>27625</v>
      </c>
    </row>
    <row r="4300" spans="1:4">
      <c r="A4300" s="90">
        <v>12733</v>
      </c>
      <c r="B4300" s="1" t="s">
        <v>8794</v>
      </c>
      <c r="C4300" s="91" t="s">
        <v>9574</v>
      </c>
      <c r="D4300" s="89" t="s">
        <v>24485</v>
      </c>
    </row>
    <row r="4301" spans="1:4">
      <c r="A4301" s="90">
        <v>12734</v>
      </c>
      <c r="B4301" s="1" t="s">
        <v>8795</v>
      </c>
      <c r="C4301" s="91" t="s">
        <v>9574</v>
      </c>
      <c r="D4301" s="89" t="s">
        <v>24288</v>
      </c>
    </row>
    <row r="4302" spans="1:4">
      <c r="A4302" s="90">
        <v>12735</v>
      </c>
      <c r="B4302" s="1" t="s">
        <v>8796</v>
      </c>
      <c r="C4302" s="91" t="s">
        <v>9574</v>
      </c>
      <c r="D4302" s="89" t="s">
        <v>24893</v>
      </c>
    </row>
    <row r="4303" spans="1:4">
      <c r="A4303" s="90">
        <v>12736</v>
      </c>
      <c r="B4303" s="1" t="s">
        <v>8797</v>
      </c>
      <c r="C4303" s="91" t="s">
        <v>9574</v>
      </c>
      <c r="D4303" s="89" t="s">
        <v>24747</v>
      </c>
    </row>
    <row r="4304" spans="1:4">
      <c r="A4304" s="90">
        <v>12737</v>
      </c>
      <c r="B4304" s="1" t="s">
        <v>8798</v>
      </c>
      <c r="C4304" s="91" t="s">
        <v>9574</v>
      </c>
      <c r="D4304" s="89" t="s">
        <v>24553</v>
      </c>
    </row>
    <row r="4305" spans="1:4">
      <c r="A4305" s="90">
        <v>12738</v>
      </c>
      <c r="B4305" s="1" t="s">
        <v>8799</v>
      </c>
      <c r="C4305" s="91" t="s">
        <v>9574</v>
      </c>
      <c r="D4305" s="89" t="s">
        <v>27626</v>
      </c>
    </row>
    <row r="4306" spans="1:4">
      <c r="A4306" s="90">
        <v>12739</v>
      </c>
      <c r="B4306" s="1" t="s">
        <v>8800</v>
      </c>
      <c r="C4306" s="91" t="s">
        <v>9574</v>
      </c>
      <c r="D4306" s="89" t="s">
        <v>27627</v>
      </c>
    </row>
    <row r="4307" spans="1:4">
      <c r="A4307" s="90">
        <v>12740</v>
      </c>
      <c r="B4307" s="1" t="s">
        <v>8801</v>
      </c>
      <c r="C4307" s="91" t="s">
        <v>9574</v>
      </c>
      <c r="D4307" s="89" t="s">
        <v>24289</v>
      </c>
    </row>
    <row r="4308" spans="1:4">
      <c r="A4308" s="90">
        <v>6297</v>
      </c>
      <c r="B4308" s="1" t="s">
        <v>8802</v>
      </c>
      <c r="C4308" s="91" t="s">
        <v>9574</v>
      </c>
      <c r="D4308" s="89" t="s">
        <v>27628</v>
      </c>
    </row>
    <row r="4309" spans="1:4">
      <c r="A4309" s="90">
        <v>6296</v>
      </c>
      <c r="B4309" s="1" t="s">
        <v>8803</v>
      </c>
      <c r="C4309" s="91" t="s">
        <v>9574</v>
      </c>
      <c r="D4309" s="89" t="s">
        <v>25115</v>
      </c>
    </row>
    <row r="4310" spans="1:4">
      <c r="A4310" s="90">
        <v>6294</v>
      </c>
      <c r="B4310" s="1" t="s">
        <v>8804</v>
      </c>
      <c r="C4310" s="91" t="s">
        <v>9574</v>
      </c>
      <c r="D4310" s="89" t="s">
        <v>27192</v>
      </c>
    </row>
    <row r="4311" spans="1:4">
      <c r="A4311" s="90">
        <v>6323</v>
      </c>
      <c r="B4311" s="1" t="s">
        <v>8805</v>
      </c>
      <c r="C4311" s="91" t="s">
        <v>9574</v>
      </c>
      <c r="D4311" s="89" t="s">
        <v>27629</v>
      </c>
    </row>
    <row r="4312" spans="1:4">
      <c r="A4312" s="90">
        <v>6299</v>
      </c>
      <c r="B4312" s="1" t="s">
        <v>8806</v>
      </c>
      <c r="C4312" s="91" t="s">
        <v>9574</v>
      </c>
      <c r="D4312" s="89" t="s">
        <v>24012</v>
      </c>
    </row>
    <row r="4313" spans="1:4">
      <c r="A4313" s="90">
        <v>6298</v>
      </c>
      <c r="B4313" s="1" t="s">
        <v>8807</v>
      </c>
      <c r="C4313" s="91" t="s">
        <v>9574</v>
      </c>
      <c r="D4313" s="89" t="s">
        <v>27630</v>
      </c>
    </row>
    <row r="4314" spans="1:4">
      <c r="A4314" s="90">
        <v>6295</v>
      </c>
      <c r="B4314" s="1" t="s">
        <v>8808</v>
      </c>
      <c r="C4314" s="91" t="s">
        <v>9574</v>
      </c>
      <c r="D4314" s="89" t="s">
        <v>24620</v>
      </c>
    </row>
    <row r="4315" spans="1:4">
      <c r="A4315" s="90">
        <v>6322</v>
      </c>
      <c r="B4315" s="1" t="s">
        <v>8809</v>
      </c>
      <c r="C4315" s="91" t="s">
        <v>9574</v>
      </c>
      <c r="D4315" s="89" t="s">
        <v>27631</v>
      </c>
    </row>
    <row r="4316" spans="1:4">
      <c r="A4316" s="90">
        <v>6300</v>
      </c>
      <c r="B4316" s="1" t="s">
        <v>8810</v>
      </c>
      <c r="C4316" s="91" t="s">
        <v>9574</v>
      </c>
      <c r="D4316" s="89" t="s">
        <v>27144</v>
      </c>
    </row>
    <row r="4317" spans="1:4">
      <c r="A4317" s="90">
        <v>6321</v>
      </c>
      <c r="B4317" s="1" t="s">
        <v>8811</v>
      </c>
      <c r="C4317" s="91" t="s">
        <v>9574</v>
      </c>
      <c r="D4317" s="89" t="s">
        <v>27632</v>
      </c>
    </row>
    <row r="4318" spans="1:4">
      <c r="A4318" s="90">
        <v>6301</v>
      </c>
      <c r="B4318" s="1" t="s">
        <v>8812</v>
      </c>
      <c r="C4318" s="91" t="s">
        <v>9574</v>
      </c>
      <c r="D4318" s="89" t="s">
        <v>27633</v>
      </c>
    </row>
    <row r="4319" spans="1:4">
      <c r="A4319" s="90">
        <v>7105</v>
      </c>
      <c r="B4319" s="1" t="s">
        <v>8813</v>
      </c>
      <c r="C4319" s="91" t="s">
        <v>9574</v>
      </c>
      <c r="D4319" s="89" t="s">
        <v>27634</v>
      </c>
    </row>
    <row r="4320" spans="1:4">
      <c r="A4320" s="90">
        <v>20183</v>
      </c>
      <c r="B4320" s="1" t="s">
        <v>8814</v>
      </c>
      <c r="C4320" s="91" t="s">
        <v>9574</v>
      </c>
      <c r="D4320" s="89" t="s">
        <v>27635</v>
      </c>
    </row>
    <row r="4321" spans="1:4">
      <c r="A4321" s="90">
        <v>38448</v>
      </c>
      <c r="B4321" s="1" t="s">
        <v>8815</v>
      </c>
      <c r="C4321" s="91" t="s">
        <v>9574</v>
      </c>
      <c r="D4321" s="89" t="s">
        <v>27636</v>
      </c>
    </row>
    <row r="4322" spans="1:4">
      <c r="A4322" s="90">
        <v>20182</v>
      </c>
      <c r="B4322" s="1" t="s">
        <v>8816</v>
      </c>
      <c r="C4322" s="91" t="s">
        <v>9574</v>
      </c>
      <c r="D4322" s="89" t="s">
        <v>27637</v>
      </c>
    </row>
    <row r="4323" spans="1:4">
      <c r="A4323" s="90">
        <v>7119</v>
      </c>
      <c r="B4323" s="1" t="s">
        <v>8817</v>
      </c>
      <c r="C4323" s="91" t="s">
        <v>9574</v>
      </c>
      <c r="D4323" s="89" t="s">
        <v>25503</v>
      </c>
    </row>
    <row r="4324" spans="1:4">
      <c r="A4324" s="90">
        <v>7120</v>
      </c>
      <c r="B4324" s="1" t="s">
        <v>8818</v>
      </c>
      <c r="C4324" s="91" t="s">
        <v>9574</v>
      </c>
      <c r="D4324" s="89" t="s">
        <v>24802</v>
      </c>
    </row>
    <row r="4325" spans="1:4">
      <c r="A4325" s="90">
        <v>6319</v>
      </c>
      <c r="B4325" s="1" t="s">
        <v>8819</v>
      </c>
      <c r="C4325" s="91" t="s">
        <v>9574</v>
      </c>
      <c r="D4325" s="89" t="s">
        <v>27638</v>
      </c>
    </row>
    <row r="4326" spans="1:4">
      <c r="A4326" s="90">
        <v>6304</v>
      </c>
      <c r="B4326" s="1" t="s">
        <v>8820</v>
      </c>
      <c r="C4326" s="91" t="s">
        <v>9574</v>
      </c>
      <c r="D4326" s="89" t="s">
        <v>27638</v>
      </c>
    </row>
    <row r="4327" spans="1:4">
      <c r="A4327" s="90">
        <v>21116</v>
      </c>
      <c r="B4327" s="1" t="s">
        <v>8821</v>
      </c>
      <c r="C4327" s="91" t="s">
        <v>9574</v>
      </c>
      <c r="D4327" s="89" t="s">
        <v>24649</v>
      </c>
    </row>
    <row r="4328" spans="1:4">
      <c r="A4328" s="90">
        <v>6320</v>
      </c>
      <c r="B4328" s="1" t="s">
        <v>8822</v>
      </c>
      <c r="C4328" s="91" t="s">
        <v>9574</v>
      </c>
      <c r="D4328" s="89" t="s">
        <v>27167</v>
      </c>
    </row>
    <row r="4329" spans="1:4">
      <c r="A4329" s="90">
        <v>6303</v>
      </c>
      <c r="B4329" s="1" t="s">
        <v>8823</v>
      </c>
      <c r="C4329" s="91" t="s">
        <v>9574</v>
      </c>
      <c r="D4329" s="89" t="s">
        <v>27167</v>
      </c>
    </row>
    <row r="4330" spans="1:4">
      <c r="A4330" s="90">
        <v>6308</v>
      </c>
      <c r="B4330" s="1" t="s">
        <v>8824</v>
      </c>
      <c r="C4330" s="91" t="s">
        <v>9574</v>
      </c>
      <c r="D4330" s="89" t="s">
        <v>24650</v>
      </c>
    </row>
    <row r="4331" spans="1:4">
      <c r="A4331" s="90">
        <v>6317</v>
      </c>
      <c r="B4331" s="1" t="s">
        <v>8825</v>
      </c>
      <c r="C4331" s="91" t="s">
        <v>9574</v>
      </c>
      <c r="D4331" s="89" t="s">
        <v>24650</v>
      </c>
    </row>
    <row r="4332" spans="1:4">
      <c r="A4332" s="90">
        <v>6307</v>
      </c>
      <c r="B4332" s="1" t="s">
        <v>8826</v>
      </c>
      <c r="C4332" s="91" t="s">
        <v>9574</v>
      </c>
      <c r="D4332" s="89" t="s">
        <v>24650</v>
      </c>
    </row>
    <row r="4333" spans="1:4">
      <c r="A4333" s="90">
        <v>6309</v>
      </c>
      <c r="B4333" s="1" t="s">
        <v>8827</v>
      </c>
      <c r="C4333" s="91" t="s">
        <v>9574</v>
      </c>
      <c r="D4333" s="89" t="s">
        <v>27639</v>
      </c>
    </row>
    <row r="4334" spans="1:4">
      <c r="A4334" s="90">
        <v>6318</v>
      </c>
      <c r="B4334" s="1" t="s">
        <v>8828</v>
      </c>
      <c r="C4334" s="91" t="s">
        <v>9574</v>
      </c>
      <c r="D4334" s="89" t="s">
        <v>27640</v>
      </c>
    </row>
    <row r="4335" spans="1:4">
      <c r="A4335" s="90">
        <v>6306</v>
      </c>
      <c r="B4335" s="1" t="s">
        <v>8829</v>
      </c>
      <c r="C4335" s="91" t="s">
        <v>9574</v>
      </c>
      <c r="D4335" s="89" t="s">
        <v>27640</v>
      </c>
    </row>
    <row r="4336" spans="1:4">
      <c r="A4336" s="90">
        <v>6305</v>
      </c>
      <c r="B4336" s="1" t="s">
        <v>8830</v>
      </c>
      <c r="C4336" s="91" t="s">
        <v>9574</v>
      </c>
      <c r="D4336" s="89" t="s">
        <v>27640</v>
      </c>
    </row>
    <row r="4337" spans="1:4">
      <c r="A4337" s="90">
        <v>6302</v>
      </c>
      <c r="B4337" s="1" t="s">
        <v>8831</v>
      </c>
      <c r="C4337" s="91" t="s">
        <v>9574</v>
      </c>
      <c r="D4337" s="89" t="s">
        <v>24353</v>
      </c>
    </row>
    <row r="4338" spans="1:4">
      <c r="A4338" s="90">
        <v>6312</v>
      </c>
      <c r="B4338" s="1" t="s">
        <v>8832</v>
      </c>
      <c r="C4338" s="91" t="s">
        <v>9574</v>
      </c>
      <c r="D4338" s="89" t="s">
        <v>27641</v>
      </c>
    </row>
    <row r="4339" spans="1:4">
      <c r="A4339" s="90">
        <v>6311</v>
      </c>
      <c r="B4339" s="1" t="s">
        <v>8833</v>
      </c>
      <c r="C4339" s="91" t="s">
        <v>9574</v>
      </c>
      <c r="D4339" s="89" t="s">
        <v>27641</v>
      </c>
    </row>
    <row r="4340" spans="1:4">
      <c r="A4340" s="90">
        <v>6310</v>
      </c>
      <c r="B4340" s="1" t="s">
        <v>8834</v>
      </c>
      <c r="C4340" s="91" t="s">
        <v>9574</v>
      </c>
      <c r="D4340" s="89" t="s">
        <v>27641</v>
      </c>
    </row>
    <row r="4341" spans="1:4">
      <c r="A4341" s="90">
        <v>6314</v>
      </c>
      <c r="B4341" s="1" t="s">
        <v>8835</v>
      </c>
      <c r="C4341" s="91" t="s">
        <v>9574</v>
      </c>
      <c r="D4341" s="89" t="s">
        <v>27641</v>
      </c>
    </row>
    <row r="4342" spans="1:4">
      <c r="A4342" s="90">
        <v>6313</v>
      </c>
      <c r="B4342" s="1" t="s">
        <v>8836</v>
      </c>
      <c r="C4342" s="91" t="s">
        <v>9574</v>
      </c>
      <c r="D4342" s="89" t="s">
        <v>27641</v>
      </c>
    </row>
    <row r="4343" spans="1:4">
      <c r="A4343" s="90">
        <v>6315</v>
      </c>
      <c r="B4343" s="1" t="s">
        <v>8837</v>
      </c>
      <c r="C4343" s="91" t="s">
        <v>9574</v>
      </c>
      <c r="D4343" s="89" t="s">
        <v>27642</v>
      </c>
    </row>
    <row r="4344" spans="1:4">
      <c r="A4344" s="90">
        <v>6316</v>
      </c>
      <c r="B4344" s="1" t="s">
        <v>8838</v>
      </c>
      <c r="C4344" s="91" t="s">
        <v>9574</v>
      </c>
      <c r="D4344" s="89" t="s">
        <v>27642</v>
      </c>
    </row>
    <row r="4345" spans="1:4">
      <c r="A4345" s="90">
        <v>38878</v>
      </c>
      <c r="B4345" s="1" t="s">
        <v>22006</v>
      </c>
      <c r="C4345" s="91" t="s">
        <v>9574</v>
      </c>
      <c r="D4345" s="89" t="s">
        <v>23934</v>
      </c>
    </row>
    <row r="4346" spans="1:4">
      <c r="A4346" s="90">
        <v>38879</v>
      </c>
      <c r="B4346" s="1" t="s">
        <v>22007</v>
      </c>
      <c r="C4346" s="91" t="s">
        <v>9574</v>
      </c>
      <c r="D4346" s="89" t="s">
        <v>27643</v>
      </c>
    </row>
    <row r="4347" spans="1:4">
      <c r="A4347" s="90">
        <v>38881</v>
      </c>
      <c r="B4347" s="1" t="s">
        <v>22008</v>
      </c>
      <c r="C4347" s="91" t="s">
        <v>9574</v>
      </c>
      <c r="D4347" s="89" t="s">
        <v>27644</v>
      </c>
    </row>
    <row r="4348" spans="1:4">
      <c r="A4348" s="90">
        <v>38880</v>
      </c>
      <c r="B4348" s="1" t="s">
        <v>22009</v>
      </c>
      <c r="C4348" s="91" t="s">
        <v>9574</v>
      </c>
      <c r="D4348" s="89" t="s">
        <v>25029</v>
      </c>
    </row>
    <row r="4349" spans="1:4">
      <c r="A4349" s="90">
        <v>38882</v>
      </c>
      <c r="B4349" s="1" t="s">
        <v>22010</v>
      </c>
      <c r="C4349" s="91" t="s">
        <v>9574</v>
      </c>
      <c r="D4349" s="89" t="s">
        <v>24920</v>
      </c>
    </row>
    <row r="4350" spans="1:4">
      <c r="A4350" s="90">
        <v>38883</v>
      </c>
      <c r="B4350" s="1" t="s">
        <v>22011</v>
      </c>
      <c r="C4350" s="91" t="s">
        <v>9574</v>
      </c>
      <c r="D4350" s="89" t="s">
        <v>24843</v>
      </c>
    </row>
    <row r="4351" spans="1:4">
      <c r="A4351" s="90">
        <v>38884</v>
      </c>
      <c r="B4351" s="1" t="s">
        <v>22012</v>
      </c>
      <c r="C4351" s="91" t="s">
        <v>9574</v>
      </c>
      <c r="D4351" s="89" t="s">
        <v>24989</v>
      </c>
    </row>
    <row r="4352" spans="1:4">
      <c r="A4352" s="90">
        <v>38885</v>
      </c>
      <c r="B4352" s="1" t="s">
        <v>22013</v>
      </c>
      <c r="C4352" s="91" t="s">
        <v>9574</v>
      </c>
      <c r="D4352" s="89" t="s">
        <v>25122</v>
      </c>
    </row>
    <row r="4353" spans="1:4">
      <c r="A4353" s="90">
        <v>38886</v>
      </c>
      <c r="B4353" s="1" t="s">
        <v>22014</v>
      </c>
      <c r="C4353" s="91" t="s">
        <v>9574</v>
      </c>
      <c r="D4353" s="89" t="s">
        <v>25064</v>
      </c>
    </row>
    <row r="4354" spans="1:4">
      <c r="A4354" s="90">
        <v>38887</v>
      </c>
      <c r="B4354" s="1" t="s">
        <v>22015</v>
      </c>
      <c r="C4354" s="91" t="s">
        <v>9574</v>
      </c>
      <c r="D4354" s="89" t="s">
        <v>24657</v>
      </c>
    </row>
    <row r="4355" spans="1:4">
      <c r="A4355" s="90">
        <v>38888</v>
      </c>
      <c r="B4355" s="1" t="s">
        <v>22016</v>
      </c>
      <c r="C4355" s="91" t="s">
        <v>9574</v>
      </c>
      <c r="D4355" s="89" t="s">
        <v>27645</v>
      </c>
    </row>
    <row r="4356" spans="1:4">
      <c r="A4356" s="90">
        <v>38890</v>
      </c>
      <c r="B4356" s="1" t="s">
        <v>22017</v>
      </c>
      <c r="C4356" s="91" t="s">
        <v>9574</v>
      </c>
      <c r="D4356" s="89" t="s">
        <v>27646</v>
      </c>
    </row>
    <row r="4357" spans="1:4">
      <c r="A4357" s="90">
        <v>38893</v>
      </c>
      <c r="B4357" s="1" t="s">
        <v>22018</v>
      </c>
      <c r="C4357" s="91" t="s">
        <v>9574</v>
      </c>
      <c r="D4357" s="89" t="s">
        <v>24495</v>
      </c>
    </row>
    <row r="4358" spans="1:4">
      <c r="A4358" s="90">
        <v>38894</v>
      </c>
      <c r="B4358" s="1" t="s">
        <v>22019</v>
      </c>
      <c r="C4358" s="91" t="s">
        <v>9574</v>
      </c>
      <c r="D4358" s="89" t="s">
        <v>24315</v>
      </c>
    </row>
    <row r="4359" spans="1:4">
      <c r="A4359" s="90">
        <v>38896</v>
      </c>
      <c r="B4359" s="1" t="s">
        <v>22020</v>
      </c>
      <c r="C4359" s="91" t="s">
        <v>9574</v>
      </c>
      <c r="D4359" s="89" t="s">
        <v>24614</v>
      </c>
    </row>
    <row r="4360" spans="1:4">
      <c r="A4360" s="90">
        <v>39324</v>
      </c>
      <c r="B4360" s="1" t="s">
        <v>8839</v>
      </c>
      <c r="C4360" s="91" t="s">
        <v>9574</v>
      </c>
      <c r="D4360" s="89" t="s">
        <v>25516</v>
      </c>
    </row>
    <row r="4361" spans="1:4">
      <c r="A4361" s="90">
        <v>39325</v>
      </c>
      <c r="B4361" s="1" t="s">
        <v>8840</v>
      </c>
      <c r="C4361" s="91" t="s">
        <v>9574</v>
      </c>
      <c r="D4361" s="89" t="s">
        <v>24775</v>
      </c>
    </row>
    <row r="4362" spans="1:4">
      <c r="A4362" s="90">
        <v>39326</v>
      </c>
      <c r="B4362" s="1" t="s">
        <v>8841</v>
      </c>
      <c r="C4362" s="91" t="s">
        <v>9574</v>
      </c>
      <c r="D4362" s="89" t="s">
        <v>27647</v>
      </c>
    </row>
    <row r="4363" spans="1:4">
      <c r="A4363" s="90">
        <v>39327</v>
      </c>
      <c r="B4363" s="1" t="s">
        <v>8842</v>
      </c>
      <c r="C4363" s="91" t="s">
        <v>9574</v>
      </c>
      <c r="D4363" s="89" t="s">
        <v>27648</v>
      </c>
    </row>
    <row r="4364" spans="1:4">
      <c r="A4364" s="90">
        <v>20176</v>
      </c>
      <c r="B4364" s="1" t="s">
        <v>8843</v>
      </c>
      <c r="C4364" s="91" t="s">
        <v>9574</v>
      </c>
      <c r="D4364" s="89" t="s">
        <v>23915</v>
      </c>
    </row>
    <row r="4365" spans="1:4">
      <c r="A4365" s="90">
        <v>11378</v>
      </c>
      <c r="B4365" s="1" t="s">
        <v>8844</v>
      </c>
      <c r="C4365" s="91" t="s">
        <v>9574</v>
      </c>
      <c r="D4365" s="89" t="s">
        <v>25801</v>
      </c>
    </row>
    <row r="4366" spans="1:4">
      <c r="A4366" s="90">
        <v>11379</v>
      </c>
      <c r="B4366" s="1" t="s">
        <v>8845</v>
      </c>
      <c r="C4366" s="91" t="s">
        <v>9574</v>
      </c>
      <c r="D4366" s="89" t="s">
        <v>24547</v>
      </c>
    </row>
    <row r="4367" spans="1:4">
      <c r="A4367" s="90">
        <v>11493</v>
      </c>
      <c r="B4367" s="1" t="s">
        <v>8846</v>
      </c>
      <c r="C4367" s="91" t="s">
        <v>9574</v>
      </c>
      <c r="D4367" s="89" t="s">
        <v>24258</v>
      </c>
    </row>
    <row r="4368" spans="1:4">
      <c r="A4368" s="90">
        <v>42717</v>
      </c>
      <c r="B4368" s="1" t="s">
        <v>25343</v>
      </c>
      <c r="C4368" s="91" t="s">
        <v>9574</v>
      </c>
      <c r="D4368" s="89" t="s">
        <v>27649</v>
      </c>
    </row>
    <row r="4369" spans="1:4">
      <c r="A4369" s="90">
        <v>42718</v>
      </c>
      <c r="B4369" s="1" t="s">
        <v>25344</v>
      </c>
      <c r="C4369" s="91" t="s">
        <v>9574</v>
      </c>
      <c r="D4369" s="89" t="s">
        <v>27650</v>
      </c>
    </row>
    <row r="4370" spans="1:4">
      <c r="A4370" s="90">
        <v>7106</v>
      </c>
      <c r="B4370" s="1" t="s">
        <v>8847</v>
      </c>
      <c r="C4370" s="91" t="s">
        <v>9574</v>
      </c>
      <c r="D4370" s="89" t="s">
        <v>25096</v>
      </c>
    </row>
    <row r="4371" spans="1:4">
      <c r="A4371" s="90">
        <v>7104</v>
      </c>
      <c r="B4371" s="1" t="s">
        <v>8848</v>
      </c>
      <c r="C4371" s="91" t="s">
        <v>9574</v>
      </c>
      <c r="D4371" s="89" t="s">
        <v>27651</v>
      </c>
    </row>
    <row r="4372" spans="1:4">
      <c r="A4372" s="90">
        <v>7136</v>
      </c>
      <c r="B4372" s="1" t="s">
        <v>8849</v>
      </c>
      <c r="C4372" s="91" t="s">
        <v>9574</v>
      </c>
      <c r="D4372" s="89" t="s">
        <v>25024</v>
      </c>
    </row>
    <row r="4373" spans="1:4">
      <c r="A4373" s="90">
        <v>7128</v>
      </c>
      <c r="B4373" s="1" t="s">
        <v>8850</v>
      </c>
      <c r="C4373" s="91" t="s">
        <v>9574</v>
      </c>
      <c r="D4373" s="89" t="s">
        <v>24498</v>
      </c>
    </row>
    <row r="4374" spans="1:4">
      <c r="A4374" s="90">
        <v>7108</v>
      </c>
      <c r="B4374" s="1" t="s">
        <v>8851</v>
      </c>
      <c r="C4374" s="91" t="s">
        <v>9574</v>
      </c>
      <c r="D4374" s="89" t="s">
        <v>24097</v>
      </c>
    </row>
    <row r="4375" spans="1:4">
      <c r="A4375" s="90">
        <v>7129</v>
      </c>
      <c r="B4375" s="1" t="s">
        <v>8852</v>
      </c>
      <c r="C4375" s="91" t="s">
        <v>9574</v>
      </c>
      <c r="D4375" s="89" t="s">
        <v>24389</v>
      </c>
    </row>
    <row r="4376" spans="1:4">
      <c r="A4376" s="90">
        <v>7130</v>
      </c>
      <c r="B4376" s="1" t="s">
        <v>8853</v>
      </c>
      <c r="C4376" s="91" t="s">
        <v>9574</v>
      </c>
      <c r="D4376" s="89" t="s">
        <v>24472</v>
      </c>
    </row>
    <row r="4377" spans="1:4">
      <c r="A4377" s="90">
        <v>7131</v>
      </c>
      <c r="B4377" s="1" t="s">
        <v>8854</v>
      </c>
      <c r="C4377" s="91" t="s">
        <v>9574</v>
      </c>
      <c r="D4377" s="89" t="s">
        <v>23909</v>
      </c>
    </row>
    <row r="4378" spans="1:4">
      <c r="A4378" s="90">
        <v>7132</v>
      </c>
      <c r="B4378" s="1" t="s">
        <v>8855</v>
      </c>
      <c r="C4378" s="91" t="s">
        <v>9574</v>
      </c>
      <c r="D4378" s="89" t="s">
        <v>26351</v>
      </c>
    </row>
    <row r="4379" spans="1:4">
      <c r="A4379" s="90">
        <v>7133</v>
      </c>
      <c r="B4379" s="1" t="s">
        <v>8856</v>
      </c>
      <c r="C4379" s="91" t="s">
        <v>9574</v>
      </c>
      <c r="D4379" s="89" t="s">
        <v>24949</v>
      </c>
    </row>
    <row r="4380" spans="1:4">
      <c r="A4380" s="90">
        <v>37420</v>
      </c>
      <c r="B4380" s="1" t="s">
        <v>8857</v>
      </c>
      <c r="C4380" s="91" t="s">
        <v>9574</v>
      </c>
      <c r="D4380" s="89" t="s">
        <v>27652</v>
      </c>
    </row>
    <row r="4381" spans="1:4">
      <c r="A4381" s="90">
        <v>37421</v>
      </c>
      <c r="B4381" s="1" t="s">
        <v>8858</v>
      </c>
      <c r="C4381" s="91" t="s">
        <v>9574</v>
      </c>
      <c r="D4381" s="89" t="s">
        <v>27653</v>
      </c>
    </row>
    <row r="4382" spans="1:4">
      <c r="A4382" s="90">
        <v>37422</v>
      </c>
      <c r="B4382" s="1" t="s">
        <v>8859</v>
      </c>
      <c r="C4382" s="91" t="s">
        <v>9574</v>
      </c>
      <c r="D4382" s="89" t="s">
        <v>27654</v>
      </c>
    </row>
    <row r="4383" spans="1:4">
      <c r="A4383" s="90">
        <v>37443</v>
      </c>
      <c r="B4383" s="1" t="s">
        <v>8860</v>
      </c>
      <c r="C4383" s="91" t="s">
        <v>9574</v>
      </c>
      <c r="D4383" s="89" t="s">
        <v>27655</v>
      </c>
    </row>
    <row r="4384" spans="1:4">
      <c r="A4384" s="90">
        <v>37444</v>
      </c>
      <c r="B4384" s="1" t="s">
        <v>8861</v>
      </c>
      <c r="C4384" s="91" t="s">
        <v>9574</v>
      </c>
      <c r="D4384" s="89" t="s">
        <v>27656</v>
      </c>
    </row>
    <row r="4385" spans="1:4">
      <c r="A4385" s="90">
        <v>37445</v>
      </c>
      <c r="B4385" s="1" t="s">
        <v>8862</v>
      </c>
      <c r="C4385" s="91" t="s">
        <v>9574</v>
      </c>
      <c r="D4385" s="89" t="s">
        <v>27657</v>
      </c>
    </row>
    <row r="4386" spans="1:4">
      <c r="A4386" s="90">
        <v>37446</v>
      </c>
      <c r="B4386" s="1" t="s">
        <v>8863</v>
      </c>
      <c r="C4386" s="91" t="s">
        <v>9574</v>
      </c>
      <c r="D4386" s="89" t="s">
        <v>27658</v>
      </c>
    </row>
    <row r="4387" spans="1:4">
      <c r="A4387" s="90">
        <v>37447</v>
      </c>
      <c r="B4387" s="1" t="s">
        <v>8864</v>
      </c>
      <c r="C4387" s="91" t="s">
        <v>9574</v>
      </c>
      <c r="D4387" s="89" t="s">
        <v>27659</v>
      </c>
    </row>
    <row r="4388" spans="1:4">
      <c r="A4388" s="90">
        <v>37448</v>
      </c>
      <c r="B4388" s="1" t="s">
        <v>8865</v>
      </c>
      <c r="C4388" s="91" t="s">
        <v>9574</v>
      </c>
      <c r="D4388" s="89" t="s">
        <v>27660</v>
      </c>
    </row>
    <row r="4389" spans="1:4">
      <c r="A4389" s="90">
        <v>37440</v>
      </c>
      <c r="B4389" s="1" t="s">
        <v>8866</v>
      </c>
      <c r="C4389" s="91" t="s">
        <v>9574</v>
      </c>
      <c r="D4389" s="89" t="s">
        <v>27661</v>
      </c>
    </row>
    <row r="4390" spans="1:4">
      <c r="A4390" s="90">
        <v>37441</v>
      </c>
      <c r="B4390" s="1" t="s">
        <v>8867</v>
      </c>
      <c r="C4390" s="91" t="s">
        <v>9574</v>
      </c>
      <c r="D4390" s="89" t="s">
        <v>27661</v>
      </c>
    </row>
    <row r="4391" spans="1:4">
      <c r="A4391" s="90">
        <v>37442</v>
      </c>
      <c r="B4391" s="1" t="s">
        <v>8868</v>
      </c>
      <c r="C4391" s="91" t="s">
        <v>9574</v>
      </c>
      <c r="D4391" s="89" t="s">
        <v>27662</v>
      </c>
    </row>
    <row r="4392" spans="1:4">
      <c r="A4392" s="90">
        <v>38017</v>
      </c>
      <c r="B4392" s="1" t="s">
        <v>8869</v>
      </c>
      <c r="C4392" s="91" t="s">
        <v>9574</v>
      </c>
      <c r="D4392" s="89" t="s">
        <v>24421</v>
      </c>
    </row>
    <row r="4393" spans="1:4">
      <c r="A4393" s="90">
        <v>38018</v>
      </c>
      <c r="B4393" s="1" t="s">
        <v>8870</v>
      </c>
      <c r="C4393" s="91" t="s">
        <v>9574</v>
      </c>
      <c r="D4393" s="89" t="s">
        <v>25673</v>
      </c>
    </row>
    <row r="4394" spans="1:4">
      <c r="A4394" s="90">
        <v>39895</v>
      </c>
      <c r="B4394" s="1" t="s">
        <v>8871</v>
      </c>
      <c r="C4394" s="91" t="s">
        <v>9574</v>
      </c>
      <c r="D4394" s="89" t="s">
        <v>27663</v>
      </c>
    </row>
    <row r="4395" spans="1:4">
      <c r="A4395" s="90">
        <v>39896</v>
      </c>
      <c r="B4395" s="1" t="s">
        <v>8872</v>
      </c>
      <c r="C4395" s="91" t="s">
        <v>9574</v>
      </c>
      <c r="D4395" s="89" t="s">
        <v>24306</v>
      </c>
    </row>
    <row r="4396" spans="1:4">
      <c r="A4396" s="90">
        <v>38873</v>
      </c>
      <c r="B4396" s="1" t="s">
        <v>22021</v>
      </c>
      <c r="C4396" s="91" t="s">
        <v>9574</v>
      </c>
      <c r="D4396" s="89" t="s">
        <v>24444</v>
      </c>
    </row>
    <row r="4397" spans="1:4">
      <c r="A4397" s="90">
        <v>38874</v>
      </c>
      <c r="B4397" s="1" t="s">
        <v>22022</v>
      </c>
      <c r="C4397" s="91" t="s">
        <v>9574</v>
      </c>
      <c r="D4397" s="89" t="s">
        <v>24281</v>
      </c>
    </row>
    <row r="4398" spans="1:4">
      <c r="A4398" s="90">
        <v>38875</v>
      </c>
      <c r="B4398" s="1" t="s">
        <v>22023</v>
      </c>
      <c r="C4398" s="91" t="s">
        <v>9574</v>
      </c>
      <c r="D4398" s="89" t="s">
        <v>27664</v>
      </c>
    </row>
    <row r="4399" spans="1:4">
      <c r="A4399" s="90">
        <v>38876</v>
      </c>
      <c r="B4399" s="1" t="s">
        <v>22024</v>
      </c>
      <c r="C4399" s="91" t="s">
        <v>9574</v>
      </c>
      <c r="D4399" s="89" t="s">
        <v>27665</v>
      </c>
    </row>
    <row r="4400" spans="1:4">
      <c r="A4400" s="90">
        <v>39000</v>
      </c>
      <c r="B4400" s="1" t="s">
        <v>22025</v>
      </c>
      <c r="C4400" s="91" t="s">
        <v>9574</v>
      </c>
      <c r="D4400" s="89" t="s">
        <v>27666</v>
      </c>
    </row>
    <row r="4401" spans="1:4">
      <c r="A4401" s="90">
        <v>38674</v>
      </c>
      <c r="B4401" s="1" t="s">
        <v>8873</v>
      </c>
      <c r="C4401" s="91" t="s">
        <v>9574</v>
      </c>
      <c r="D4401" s="89" t="s">
        <v>27667</v>
      </c>
    </row>
    <row r="4402" spans="1:4">
      <c r="A4402" s="90">
        <v>38911</v>
      </c>
      <c r="B4402" s="1" t="s">
        <v>22026</v>
      </c>
      <c r="C4402" s="91" t="s">
        <v>9574</v>
      </c>
      <c r="D4402" s="89" t="s">
        <v>27531</v>
      </c>
    </row>
    <row r="4403" spans="1:4">
      <c r="A4403" s="90">
        <v>38912</v>
      </c>
      <c r="B4403" s="1" t="s">
        <v>22027</v>
      </c>
      <c r="C4403" s="91" t="s">
        <v>9574</v>
      </c>
      <c r="D4403" s="89" t="s">
        <v>24935</v>
      </c>
    </row>
    <row r="4404" spans="1:4">
      <c r="A4404" s="90">
        <v>38019</v>
      </c>
      <c r="B4404" s="1" t="s">
        <v>8874</v>
      </c>
      <c r="C4404" s="91" t="s">
        <v>9574</v>
      </c>
      <c r="D4404" s="89" t="s">
        <v>24386</v>
      </c>
    </row>
    <row r="4405" spans="1:4">
      <c r="A4405" s="90">
        <v>38020</v>
      </c>
      <c r="B4405" s="1" t="s">
        <v>8875</v>
      </c>
      <c r="C4405" s="91" t="s">
        <v>9574</v>
      </c>
      <c r="D4405" s="89" t="s">
        <v>25673</v>
      </c>
    </row>
    <row r="4406" spans="1:4">
      <c r="A4406" s="90">
        <v>38454</v>
      </c>
      <c r="B4406" s="1" t="s">
        <v>22028</v>
      </c>
      <c r="C4406" s="91" t="s">
        <v>9574</v>
      </c>
      <c r="D4406" s="89" t="s">
        <v>27668</v>
      </c>
    </row>
    <row r="4407" spans="1:4">
      <c r="A4407" s="90">
        <v>38455</v>
      </c>
      <c r="B4407" s="1" t="s">
        <v>22029</v>
      </c>
      <c r="C4407" s="91" t="s">
        <v>9574</v>
      </c>
      <c r="D4407" s="89" t="s">
        <v>24561</v>
      </c>
    </row>
    <row r="4408" spans="1:4">
      <c r="A4408" s="90">
        <v>38462</v>
      </c>
      <c r="B4408" s="1" t="s">
        <v>22030</v>
      </c>
      <c r="C4408" s="91" t="s">
        <v>9574</v>
      </c>
      <c r="D4408" s="89" t="s">
        <v>27669</v>
      </c>
    </row>
    <row r="4409" spans="1:4">
      <c r="A4409" s="90">
        <v>36362</v>
      </c>
      <c r="B4409" s="1" t="s">
        <v>22031</v>
      </c>
      <c r="C4409" s="91" t="s">
        <v>9574</v>
      </c>
      <c r="D4409" s="89" t="s">
        <v>24924</v>
      </c>
    </row>
    <row r="4410" spans="1:4">
      <c r="A4410" s="90">
        <v>36298</v>
      </c>
      <c r="B4410" s="1" t="s">
        <v>22032</v>
      </c>
      <c r="C4410" s="91" t="s">
        <v>9574</v>
      </c>
      <c r="D4410" s="89" t="s">
        <v>24726</v>
      </c>
    </row>
    <row r="4411" spans="1:4">
      <c r="A4411" s="90">
        <v>38456</v>
      </c>
      <c r="B4411" s="1" t="s">
        <v>22033</v>
      </c>
      <c r="C4411" s="91" t="s">
        <v>9574</v>
      </c>
      <c r="D4411" s="89" t="s">
        <v>23983</v>
      </c>
    </row>
    <row r="4412" spans="1:4">
      <c r="A4412" s="90">
        <v>38457</v>
      </c>
      <c r="B4412" s="1" t="s">
        <v>22034</v>
      </c>
      <c r="C4412" s="91" t="s">
        <v>9574</v>
      </c>
      <c r="D4412" s="89" t="s">
        <v>27670</v>
      </c>
    </row>
    <row r="4413" spans="1:4">
      <c r="A4413" s="90">
        <v>38458</v>
      </c>
      <c r="B4413" s="1" t="s">
        <v>22035</v>
      </c>
      <c r="C4413" s="91" t="s">
        <v>9574</v>
      </c>
      <c r="D4413" s="89" t="s">
        <v>24784</v>
      </c>
    </row>
    <row r="4414" spans="1:4">
      <c r="A4414" s="90">
        <v>38459</v>
      </c>
      <c r="B4414" s="1" t="s">
        <v>22036</v>
      </c>
      <c r="C4414" s="91" t="s">
        <v>9574</v>
      </c>
      <c r="D4414" s="89" t="s">
        <v>24829</v>
      </c>
    </row>
    <row r="4415" spans="1:4">
      <c r="A4415" s="90">
        <v>38460</v>
      </c>
      <c r="B4415" s="1" t="s">
        <v>22037</v>
      </c>
      <c r="C4415" s="91" t="s">
        <v>9574</v>
      </c>
      <c r="D4415" s="89" t="s">
        <v>24993</v>
      </c>
    </row>
    <row r="4416" spans="1:4">
      <c r="A4416" s="90">
        <v>38461</v>
      </c>
      <c r="B4416" s="1" t="s">
        <v>22038</v>
      </c>
      <c r="C4416" s="91" t="s">
        <v>9574</v>
      </c>
      <c r="D4416" s="89" t="s">
        <v>27671</v>
      </c>
    </row>
    <row r="4417" spans="1:4">
      <c r="A4417" s="90">
        <v>7094</v>
      </c>
      <c r="B4417" s="1" t="s">
        <v>8876</v>
      </c>
      <c r="C4417" s="91" t="s">
        <v>9574</v>
      </c>
      <c r="D4417" s="89" t="s">
        <v>24884</v>
      </c>
    </row>
    <row r="4418" spans="1:4">
      <c r="A4418" s="90">
        <v>7116</v>
      </c>
      <c r="B4418" s="1" t="s">
        <v>8877</v>
      </c>
      <c r="C4418" s="91" t="s">
        <v>9574</v>
      </c>
      <c r="D4418" s="89" t="s">
        <v>24035</v>
      </c>
    </row>
    <row r="4419" spans="1:4">
      <c r="A4419" s="90">
        <v>7118</v>
      </c>
      <c r="B4419" s="1" t="s">
        <v>8878</v>
      </c>
      <c r="C4419" s="91" t="s">
        <v>9574</v>
      </c>
      <c r="D4419" s="89" t="s">
        <v>27672</v>
      </c>
    </row>
    <row r="4420" spans="1:4">
      <c r="A4420" s="90">
        <v>7117</v>
      </c>
      <c r="B4420" s="1" t="s">
        <v>8879</v>
      </c>
      <c r="C4420" s="91" t="s">
        <v>9574</v>
      </c>
      <c r="D4420" s="89" t="s">
        <v>24571</v>
      </c>
    </row>
    <row r="4421" spans="1:4">
      <c r="A4421" s="90">
        <v>7098</v>
      </c>
      <c r="B4421" s="1" t="s">
        <v>8880</v>
      </c>
      <c r="C4421" s="91" t="s">
        <v>9574</v>
      </c>
      <c r="D4421" s="89" t="s">
        <v>24916</v>
      </c>
    </row>
    <row r="4422" spans="1:4">
      <c r="A4422" s="90">
        <v>7110</v>
      </c>
      <c r="B4422" s="1" t="s">
        <v>8881</v>
      </c>
      <c r="C4422" s="91" t="s">
        <v>9574</v>
      </c>
      <c r="D4422" s="89" t="s">
        <v>27673</v>
      </c>
    </row>
    <row r="4423" spans="1:4">
      <c r="A4423" s="90">
        <v>7123</v>
      </c>
      <c r="B4423" s="1" t="s">
        <v>8882</v>
      </c>
      <c r="C4423" s="91" t="s">
        <v>9574</v>
      </c>
      <c r="D4423" s="89" t="s">
        <v>25716</v>
      </c>
    </row>
    <row r="4424" spans="1:4">
      <c r="A4424" s="90">
        <v>7121</v>
      </c>
      <c r="B4424" s="1" t="s">
        <v>8883</v>
      </c>
      <c r="C4424" s="91" t="s">
        <v>9574</v>
      </c>
      <c r="D4424" s="89" t="s">
        <v>23889</v>
      </c>
    </row>
    <row r="4425" spans="1:4">
      <c r="A4425" s="90">
        <v>7137</v>
      </c>
      <c r="B4425" s="1" t="s">
        <v>8884</v>
      </c>
      <c r="C4425" s="91" t="s">
        <v>9574</v>
      </c>
      <c r="D4425" s="89" t="s">
        <v>24387</v>
      </c>
    </row>
    <row r="4426" spans="1:4">
      <c r="A4426" s="90">
        <v>7122</v>
      </c>
      <c r="B4426" s="1" t="s">
        <v>8885</v>
      </c>
      <c r="C4426" s="91" t="s">
        <v>9574</v>
      </c>
      <c r="D4426" s="89" t="s">
        <v>24347</v>
      </c>
    </row>
    <row r="4427" spans="1:4">
      <c r="A4427" s="90">
        <v>7114</v>
      </c>
      <c r="B4427" s="1" t="s">
        <v>8886</v>
      </c>
      <c r="C4427" s="91" t="s">
        <v>9574</v>
      </c>
      <c r="D4427" s="89" t="s">
        <v>24372</v>
      </c>
    </row>
    <row r="4428" spans="1:4">
      <c r="A4428" s="90">
        <v>7109</v>
      </c>
      <c r="B4428" s="1" t="s">
        <v>8887</v>
      </c>
      <c r="C4428" s="91" t="s">
        <v>9574</v>
      </c>
      <c r="D4428" s="89" t="s">
        <v>24189</v>
      </c>
    </row>
    <row r="4429" spans="1:4">
      <c r="A4429" s="90">
        <v>7135</v>
      </c>
      <c r="B4429" s="1" t="s">
        <v>8888</v>
      </c>
      <c r="C4429" s="91" t="s">
        <v>9574</v>
      </c>
      <c r="D4429" s="89" t="s">
        <v>23987</v>
      </c>
    </row>
    <row r="4430" spans="1:4">
      <c r="A4430" s="90">
        <v>37947</v>
      </c>
      <c r="B4430" s="1" t="s">
        <v>8889</v>
      </c>
      <c r="C4430" s="91" t="s">
        <v>9574</v>
      </c>
      <c r="D4430" s="89" t="s">
        <v>23893</v>
      </c>
    </row>
    <row r="4431" spans="1:4">
      <c r="A4431" s="90">
        <v>7103</v>
      </c>
      <c r="B4431" s="1" t="s">
        <v>8890</v>
      </c>
      <c r="C4431" s="91" t="s">
        <v>9574</v>
      </c>
      <c r="D4431" s="89" t="s">
        <v>24097</v>
      </c>
    </row>
    <row r="4432" spans="1:4">
      <c r="A4432" s="90">
        <v>40419</v>
      </c>
      <c r="B4432" s="1" t="s">
        <v>8891</v>
      </c>
      <c r="C4432" s="91" t="s">
        <v>9574</v>
      </c>
      <c r="D4432" s="89" t="s">
        <v>27575</v>
      </c>
    </row>
    <row r="4433" spans="1:4">
      <c r="A4433" s="90">
        <v>40420</v>
      </c>
      <c r="B4433" s="1" t="s">
        <v>8892</v>
      </c>
      <c r="C4433" s="91" t="s">
        <v>9574</v>
      </c>
      <c r="D4433" s="89" t="s">
        <v>27674</v>
      </c>
    </row>
    <row r="4434" spans="1:4">
      <c r="A4434" s="90">
        <v>40421</v>
      </c>
      <c r="B4434" s="1" t="s">
        <v>8893</v>
      </c>
      <c r="C4434" s="91" t="s">
        <v>9574</v>
      </c>
      <c r="D4434" s="89" t="s">
        <v>27675</v>
      </c>
    </row>
    <row r="4435" spans="1:4">
      <c r="A4435" s="90">
        <v>7126</v>
      </c>
      <c r="B4435" s="1" t="s">
        <v>8894</v>
      </c>
      <c r="C4435" s="91" t="s">
        <v>9574</v>
      </c>
      <c r="D4435" s="89" t="s">
        <v>24583</v>
      </c>
    </row>
    <row r="4436" spans="1:4">
      <c r="A4436" s="90">
        <v>38905</v>
      </c>
      <c r="B4436" s="1" t="s">
        <v>22039</v>
      </c>
      <c r="C4436" s="91" t="s">
        <v>9574</v>
      </c>
      <c r="D4436" s="89" t="s">
        <v>26188</v>
      </c>
    </row>
    <row r="4437" spans="1:4">
      <c r="A4437" s="90">
        <v>38907</v>
      </c>
      <c r="B4437" s="1" t="s">
        <v>22040</v>
      </c>
      <c r="C4437" s="91" t="s">
        <v>9574</v>
      </c>
      <c r="D4437" s="89" t="s">
        <v>24488</v>
      </c>
    </row>
    <row r="4438" spans="1:4">
      <c r="A4438" s="90">
        <v>38908</v>
      </c>
      <c r="B4438" s="1" t="s">
        <v>22041</v>
      </c>
      <c r="C4438" s="91" t="s">
        <v>9574</v>
      </c>
      <c r="D4438" s="89" t="s">
        <v>24661</v>
      </c>
    </row>
    <row r="4439" spans="1:4">
      <c r="A4439" s="90">
        <v>38909</v>
      </c>
      <c r="B4439" s="1" t="s">
        <v>22042</v>
      </c>
      <c r="C4439" s="91" t="s">
        <v>9574</v>
      </c>
      <c r="D4439" s="89" t="s">
        <v>27676</v>
      </c>
    </row>
    <row r="4440" spans="1:4">
      <c r="A4440" s="90">
        <v>38910</v>
      </c>
      <c r="B4440" s="1" t="s">
        <v>22043</v>
      </c>
      <c r="C4440" s="91" t="s">
        <v>9574</v>
      </c>
      <c r="D4440" s="89" t="s">
        <v>24859</v>
      </c>
    </row>
    <row r="4441" spans="1:4">
      <c r="A4441" s="90">
        <v>38897</v>
      </c>
      <c r="B4441" s="1" t="s">
        <v>22044</v>
      </c>
      <c r="C4441" s="91" t="s">
        <v>9574</v>
      </c>
      <c r="D4441" s="89" t="s">
        <v>25108</v>
      </c>
    </row>
    <row r="4442" spans="1:4">
      <c r="A4442" s="90">
        <v>38899</v>
      </c>
      <c r="B4442" s="1" t="s">
        <v>22045</v>
      </c>
      <c r="C4442" s="91" t="s">
        <v>9574</v>
      </c>
      <c r="D4442" s="89" t="s">
        <v>24631</v>
      </c>
    </row>
    <row r="4443" spans="1:4">
      <c r="A4443" s="90">
        <v>38900</v>
      </c>
      <c r="B4443" s="1" t="s">
        <v>22046</v>
      </c>
      <c r="C4443" s="91" t="s">
        <v>9574</v>
      </c>
      <c r="D4443" s="89" t="s">
        <v>27677</v>
      </c>
    </row>
    <row r="4444" spans="1:4">
      <c r="A4444" s="90">
        <v>38901</v>
      </c>
      <c r="B4444" s="1" t="s">
        <v>22047</v>
      </c>
      <c r="C4444" s="91" t="s">
        <v>9574</v>
      </c>
      <c r="D4444" s="89" t="s">
        <v>27621</v>
      </c>
    </row>
    <row r="4445" spans="1:4">
      <c r="A4445" s="90">
        <v>38904</v>
      </c>
      <c r="B4445" s="1" t="s">
        <v>22048</v>
      </c>
      <c r="C4445" s="91" t="s">
        <v>9574</v>
      </c>
      <c r="D4445" s="89" t="s">
        <v>27678</v>
      </c>
    </row>
    <row r="4446" spans="1:4">
      <c r="A4446" s="90">
        <v>38903</v>
      </c>
      <c r="B4446" s="1" t="s">
        <v>22049</v>
      </c>
      <c r="C4446" s="91" t="s">
        <v>9574</v>
      </c>
      <c r="D4446" s="89" t="s">
        <v>24584</v>
      </c>
    </row>
    <row r="4447" spans="1:4">
      <c r="A4447" s="90">
        <v>7091</v>
      </c>
      <c r="B4447" s="1" t="s">
        <v>8895</v>
      </c>
      <c r="C4447" s="91" t="s">
        <v>9574</v>
      </c>
      <c r="D4447" s="89" t="s">
        <v>26801</v>
      </c>
    </row>
    <row r="4448" spans="1:4">
      <c r="A4448" s="90">
        <v>11655</v>
      </c>
      <c r="B4448" s="1" t="s">
        <v>8896</v>
      </c>
      <c r="C4448" s="91" t="s">
        <v>9574</v>
      </c>
      <c r="D4448" s="89" t="s">
        <v>24641</v>
      </c>
    </row>
    <row r="4449" spans="1:4">
      <c r="A4449" s="90">
        <v>11656</v>
      </c>
      <c r="B4449" s="1" t="s">
        <v>8897</v>
      </c>
      <c r="C4449" s="91" t="s">
        <v>9574</v>
      </c>
      <c r="D4449" s="89" t="s">
        <v>24148</v>
      </c>
    </row>
    <row r="4450" spans="1:4">
      <c r="A4450" s="90">
        <v>37948</v>
      </c>
      <c r="B4450" s="1" t="s">
        <v>8898</v>
      </c>
      <c r="C4450" s="91" t="s">
        <v>9574</v>
      </c>
      <c r="D4450" s="89" t="s">
        <v>25107</v>
      </c>
    </row>
    <row r="4451" spans="1:4">
      <c r="A4451" s="90">
        <v>7097</v>
      </c>
      <c r="B4451" s="1" t="s">
        <v>8899</v>
      </c>
      <c r="C4451" s="91" t="s">
        <v>9574</v>
      </c>
      <c r="D4451" s="89" t="s">
        <v>25018</v>
      </c>
    </row>
    <row r="4452" spans="1:4">
      <c r="A4452" s="90">
        <v>11657</v>
      </c>
      <c r="B4452" s="1" t="s">
        <v>8900</v>
      </c>
      <c r="C4452" s="91" t="s">
        <v>9574</v>
      </c>
      <c r="D4452" s="89" t="s">
        <v>27679</v>
      </c>
    </row>
    <row r="4453" spans="1:4">
      <c r="A4453" s="90">
        <v>11658</v>
      </c>
      <c r="B4453" s="1" t="s">
        <v>8901</v>
      </c>
      <c r="C4453" s="91" t="s">
        <v>9574</v>
      </c>
      <c r="D4453" s="89" t="s">
        <v>24259</v>
      </c>
    </row>
    <row r="4454" spans="1:4">
      <c r="A4454" s="90">
        <v>7146</v>
      </c>
      <c r="B4454" s="1" t="s">
        <v>8902</v>
      </c>
      <c r="C4454" s="91" t="s">
        <v>9574</v>
      </c>
      <c r="D4454" s="89" t="s">
        <v>27262</v>
      </c>
    </row>
    <row r="4455" spans="1:4">
      <c r="A4455" s="90">
        <v>7138</v>
      </c>
      <c r="B4455" s="1" t="s">
        <v>8903</v>
      </c>
      <c r="C4455" s="91" t="s">
        <v>9574</v>
      </c>
      <c r="D4455" s="89" t="s">
        <v>23980</v>
      </c>
    </row>
    <row r="4456" spans="1:4">
      <c r="A4456" s="90">
        <v>7139</v>
      </c>
      <c r="B4456" s="1" t="s">
        <v>8904</v>
      </c>
      <c r="C4456" s="91" t="s">
        <v>9574</v>
      </c>
      <c r="D4456" s="89" t="s">
        <v>24073</v>
      </c>
    </row>
    <row r="4457" spans="1:4">
      <c r="A4457" s="90">
        <v>7140</v>
      </c>
      <c r="B4457" s="1" t="s">
        <v>184</v>
      </c>
      <c r="C4457" s="91" t="s">
        <v>9574</v>
      </c>
      <c r="D4457" s="89" t="s">
        <v>24153</v>
      </c>
    </row>
    <row r="4458" spans="1:4">
      <c r="A4458" s="90">
        <v>7141</v>
      </c>
      <c r="B4458" s="1" t="s">
        <v>8905</v>
      </c>
      <c r="C4458" s="91" t="s">
        <v>9574</v>
      </c>
      <c r="D4458" s="89" t="s">
        <v>24209</v>
      </c>
    </row>
    <row r="4459" spans="1:4">
      <c r="A4459" s="90">
        <v>7143</v>
      </c>
      <c r="B4459" s="1" t="s">
        <v>8906</v>
      </c>
      <c r="C4459" s="91" t="s">
        <v>9574</v>
      </c>
      <c r="D4459" s="89" t="s">
        <v>24846</v>
      </c>
    </row>
    <row r="4460" spans="1:4">
      <c r="A4460" s="90">
        <v>7144</v>
      </c>
      <c r="B4460" s="1" t="s">
        <v>8907</v>
      </c>
      <c r="C4460" s="91" t="s">
        <v>9574</v>
      </c>
      <c r="D4460" s="89" t="s">
        <v>27680</v>
      </c>
    </row>
    <row r="4461" spans="1:4">
      <c r="A4461" s="90">
        <v>7145</v>
      </c>
      <c r="B4461" s="1" t="s">
        <v>8908</v>
      </c>
      <c r="C4461" s="91" t="s">
        <v>9574</v>
      </c>
      <c r="D4461" s="89" t="s">
        <v>27681</v>
      </c>
    </row>
    <row r="4462" spans="1:4">
      <c r="A4462" s="90">
        <v>7142</v>
      </c>
      <c r="B4462" s="1" t="s">
        <v>8909</v>
      </c>
      <c r="C4462" s="91" t="s">
        <v>9574</v>
      </c>
      <c r="D4462" s="89" t="s">
        <v>24867</v>
      </c>
    </row>
    <row r="4463" spans="1:4">
      <c r="A4463" s="90">
        <v>3593</v>
      </c>
      <c r="B4463" s="1" t="s">
        <v>8910</v>
      </c>
      <c r="C4463" s="91" t="s">
        <v>9574</v>
      </c>
      <c r="D4463" s="89" t="s">
        <v>27682</v>
      </c>
    </row>
    <row r="4464" spans="1:4">
      <c r="A4464" s="90">
        <v>3588</v>
      </c>
      <c r="B4464" s="1" t="s">
        <v>8911</v>
      </c>
      <c r="C4464" s="91" t="s">
        <v>9574</v>
      </c>
      <c r="D4464" s="89" t="s">
        <v>27683</v>
      </c>
    </row>
    <row r="4465" spans="1:4">
      <c r="A4465" s="90">
        <v>3585</v>
      </c>
      <c r="B4465" s="1" t="s">
        <v>8912</v>
      </c>
      <c r="C4465" s="91" t="s">
        <v>9574</v>
      </c>
      <c r="D4465" s="89" t="s">
        <v>26809</v>
      </c>
    </row>
    <row r="4466" spans="1:4">
      <c r="A4466" s="90">
        <v>3587</v>
      </c>
      <c r="B4466" s="1" t="s">
        <v>8913</v>
      </c>
      <c r="C4466" s="91" t="s">
        <v>9574</v>
      </c>
      <c r="D4466" s="89" t="s">
        <v>24539</v>
      </c>
    </row>
    <row r="4467" spans="1:4">
      <c r="A4467" s="90">
        <v>3590</v>
      </c>
      <c r="B4467" s="1" t="s">
        <v>8914</v>
      </c>
      <c r="C4467" s="91" t="s">
        <v>9574</v>
      </c>
      <c r="D4467" s="89" t="s">
        <v>27684</v>
      </c>
    </row>
    <row r="4468" spans="1:4">
      <c r="A4468" s="90">
        <v>3589</v>
      </c>
      <c r="B4468" s="1" t="s">
        <v>8915</v>
      </c>
      <c r="C4468" s="91" t="s">
        <v>9574</v>
      </c>
      <c r="D4468" s="89" t="s">
        <v>27685</v>
      </c>
    </row>
    <row r="4469" spans="1:4">
      <c r="A4469" s="90">
        <v>3586</v>
      </c>
      <c r="B4469" s="1" t="s">
        <v>8916</v>
      </c>
      <c r="C4469" s="91" t="s">
        <v>9574</v>
      </c>
      <c r="D4469" s="89" t="s">
        <v>27686</v>
      </c>
    </row>
    <row r="4470" spans="1:4">
      <c r="A4470" s="90">
        <v>3592</v>
      </c>
      <c r="B4470" s="1" t="s">
        <v>8917</v>
      </c>
      <c r="C4470" s="91" t="s">
        <v>9574</v>
      </c>
      <c r="D4470" s="89" t="s">
        <v>27687</v>
      </c>
    </row>
    <row r="4471" spans="1:4">
      <c r="A4471" s="90">
        <v>3591</v>
      </c>
      <c r="B4471" s="1" t="s">
        <v>8918</v>
      </c>
      <c r="C4471" s="91" t="s">
        <v>9574</v>
      </c>
      <c r="D4471" s="89" t="s">
        <v>27688</v>
      </c>
    </row>
    <row r="4472" spans="1:4">
      <c r="A4472" s="90">
        <v>40396</v>
      </c>
      <c r="B4472" s="1" t="s">
        <v>25345</v>
      </c>
      <c r="C4472" s="91" t="s">
        <v>9574</v>
      </c>
      <c r="D4472" s="89" t="s">
        <v>27689</v>
      </c>
    </row>
    <row r="4473" spans="1:4">
      <c r="A4473" s="90">
        <v>40395</v>
      </c>
      <c r="B4473" s="1" t="s">
        <v>25346</v>
      </c>
      <c r="C4473" s="91" t="s">
        <v>9574</v>
      </c>
      <c r="D4473" s="89" t="s">
        <v>27690</v>
      </c>
    </row>
    <row r="4474" spans="1:4">
      <c r="A4474" s="90">
        <v>40392</v>
      </c>
      <c r="B4474" s="1" t="s">
        <v>25347</v>
      </c>
      <c r="C4474" s="91" t="s">
        <v>9574</v>
      </c>
      <c r="D4474" s="89" t="s">
        <v>24450</v>
      </c>
    </row>
    <row r="4475" spans="1:4">
      <c r="A4475" s="90">
        <v>40394</v>
      </c>
      <c r="B4475" s="1" t="s">
        <v>25348</v>
      </c>
      <c r="C4475" s="91" t="s">
        <v>9574</v>
      </c>
      <c r="D4475" s="89" t="s">
        <v>27691</v>
      </c>
    </row>
    <row r="4476" spans="1:4">
      <c r="A4476" s="90">
        <v>40398</v>
      </c>
      <c r="B4476" s="1" t="s">
        <v>25349</v>
      </c>
      <c r="C4476" s="91" t="s">
        <v>9574</v>
      </c>
      <c r="D4476" s="89" t="s">
        <v>27692</v>
      </c>
    </row>
    <row r="4477" spans="1:4">
      <c r="A4477" s="90">
        <v>40397</v>
      </c>
      <c r="B4477" s="1" t="s">
        <v>25350</v>
      </c>
      <c r="C4477" s="91" t="s">
        <v>9574</v>
      </c>
      <c r="D4477" s="89" t="s">
        <v>27693</v>
      </c>
    </row>
    <row r="4478" spans="1:4">
      <c r="A4478" s="90">
        <v>40393</v>
      </c>
      <c r="B4478" s="1" t="s">
        <v>25351</v>
      </c>
      <c r="C4478" s="91" t="s">
        <v>9574</v>
      </c>
      <c r="D4478" s="89" t="s">
        <v>27694</v>
      </c>
    </row>
    <row r="4479" spans="1:4">
      <c r="A4479" s="90">
        <v>40399</v>
      </c>
      <c r="B4479" s="1" t="s">
        <v>25352</v>
      </c>
      <c r="C4479" s="91" t="s">
        <v>9574</v>
      </c>
      <c r="D4479" s="89" t="s">
        <v>27695</v>
      </c>
    </row>
    <row r="4480" spans="1:4">
      <c r="A4480" s="90">
        <v>39322</v>
      </c>
      <c r="B4480" s="1" t="s">
        <v>22050</v>
      </c>
      <c r="C4480" s="91" t="s">
        <v>9574</v>
      </c>
      <c r="D4480" s="89" t="s">
        <v>24024</v>
      </c>
    </row>
    <row r="4481" spans="1:4">
      <c r="A4481" s="90">
        <v>39289</v>
      </c>
      <c r="B4481" s="1" t="s">
        <v>22051</v>
      </c>
      <c r="C4481" s="91" t="s">
        <v>9574</v>
      </c>
      <c r="D4481" s="89" t="s">
        <v>24777</v>
      </c>
    </row>
    <row r="4482" spans="1:4">
      <c r="A4482" s="90">
        <v>39290</v>
      </c>
      <c r="B4482" s="1" t="s">
        <v>22052</v>
      </c>
      <c r="C4482" s="91" t="s">
        <v>9574</v>
      </c>
      <c r="D4482" s="89" t="s">
        <v>27696</v>
      </c>
    </row>
    <row r="4483" spans="1:4">
      <c r="A4483" s="90">
        <v>39291</v>
      </c>
      <c r="B4483" s="1" t="s">
        <v>22053</v>
      </c>
      <c r="C4483" s="91" t="s">
        <v>9574</v>
      </c>
      <c r="D4483" s="89" t="s">
        <v>27697</v>
      </c>
    </row>
    <row r="4484" spans="1:4">
      <c r="A4484" s="90">
        <v>20174</v>
      </c>
      <c r="B4484" s="1" t="s">
        <v>8919</v>
      </c>
      <c r="C4484" s="91" t="s">
        <v>9574</v>
      </c>
      <c r="D4484" s="89" t="s">
        <v>24291</v>
      </c>
    </row>
    <row r="4485" spans="1:4">
      <c r="A4485" s="90">
        <v>41892</v>
      </c>
      <c r="B4485" s="1" t="s">
        <v>8920</v>
      </c>
      <c r="C4485" s="91" t="s">
        <v>9574</v>
      </c>
      <c r="D4485" s="89" t="s">
        <v>27698</v>
      </c>
    </row>
    <row r="4486" spans="1:4">
      <c r="A4486" s="90">
        <v>7048</v>
      </c>
      <c r="B4486" s="1" t="s">
        <v>8921</v>
      </c>
      <c r="C4486" s="91" t="s">
        <v>9574</v>
      </c>
      <c r="D4486" s="89" t="s">
        <v>27699</v>
      </c>
    </row>
    <row r="4487" spans="1:4">
      <c r="A4487" s="90">
        <v>7088</v>
      </c>
      <c r="B4487" s="1" t="s">
        <v>8922</v>
      </c>
      <c r="C4487" s="91" t="s">
        <v>9574</v>
      </c>
      <c r="D4487" s="89" t="s">
        <v>24952</v>
      </c>
    </row>
    <row r="4488" spans="1:4">
      <c r="A4488" s="90">
        <v>20179</v>
      </c>
      <c r="B4488" s="1" t="s">
        <v>8923</v>
      </c>
      <c r="C4488" s="91" t="s">
        <v>9574</v>
      </c>
      <c r="D4488" s="89" t="s">
        <v>24085</v>
      </c>
    </row>
    <row r="4489" spans="1:4">
      <c r="A4489" s="90">
        <v>20178</v>
      </c>
      <c r="B4489" s="1" t="s">
        <v>8924</v>
      </c>
      <c r="C4489" s="91" t="s">
        <v>9574</v>
      </c>
      <c r="D4489" s="89" t="s">
        <v>27700</v>
      </c>
    </row>
    <row r="4490" spans="1:4">
      <c r="A4490" s="90">
        <v>20180</v>
      </c>
      <c r="B4490" s="1" t="s">
        <v>8925</v>
      </c>
      <c r="C4490" s="91" t="s">
        <v>9574</v>
      </c>
      <c r="D4490" s="89" t="s">
        <v>24339</v>
      </c>
    </row>
    <row r="4491" spans="1:4">
      <c r="A4491" s="90">
        <v>20181</v>
      </c>
      <c r="B4491" s="1" t="s">
        <v>8926</v>
      </c>
      <c r="C4491" s="91" t="s">
        <v>9574</v>
      </c>
      <c r="D4491" s="89" t="s">
        <v>25001</v>
      </c>
    </row>
    <row r="4492" spans="1:4">
      <c r="A4492" s="90">
        <v>20177</v>
      </c>
      <c r="B4492" s="1" t="s">
        <v>8927</v>
      </c>
      <c r="C4492" s="91" t="s">
        <v>9574</v>
      </c>
      <c r="D4492" s="89" t="s">
        <v>24598</v>
      </c>
    </row>
    <row r="4493" spans="1:4">
      <c r="A4493" s="90">
        <v>7082</v>
      </c>
      <c r="B4493" s="1" t="s">
        <v>8928</v>
      </c>
      <c r="C4493" s="91" t="s">
        <v>9574</v>
      </c>
      <c r="D4493" s="89" t="s">
        <v>24412</v>
      </c>
    </row>
    <row r="4494" spans="1:4">
      <c r="A4494" s="90">
        <v>42707</v>
      </c>
      <c r="B4494" s="1" t="s">
        <v>25353</v>
      </c>
      <c r="C4494" s="91" t="s">
        <v>9574</v>
      </c>
      <c r="D4494" s="89" t="s">
        <v>27701</v>
      </c>
    </row>
    <row r="4495" spans="1:4">
      <c r="A4495" s="90">
        <v>7069</v>
      </c>
      <c r="B4495" s="1" t="s">
        <v>8929</v>
      </c>
      <c r="C4495" s="91" t="s">
        <v>9574</v>
      </c>
      <c r="D4495" s="89" t="s">
        <v>25047</v>
      </c>
    </row>
    <row r="4496" spans="1:4">
      <c r="A4496" s="90">
        <v>42708</v>
      </c>
      <c r="B4496" s="1" t="s">
        <v>25354</v>
      </c>
      <c r="C4496" s="91" t="s">
        <v>9574</v>
      </c>
      <c r="D4496" s="89" t="s">
        <v>27702</v>
      </c>
    </row>
    <row r="4497" spans="1:4">
      <c r="A4497" s="90">
        <v>7070</v>
      </c>
      <c r="B4497" s="1" t="s">
        <v>8930</v>
      </c>
      <c r="C4497" s="91" t="s">
        <v>9574</v>
      </c>
      <c r="D4497" s="89" t="s">
        <v>26493</v>
      </c>
    </row>
    <row r="4498" spans="1:4">
      <c r="A4498" s="90">
        <v>42709</v>
      </c>
      <c r="B4498" s="1" t="s">
        <v>25355</v>
      </c>
      <c r="C4498" s="91" t="s">
        <v>9574</v>
      </c>
      <c r="D4498" s="89" t="s">
        <v>27703</v>
      </c>
    </row>
    <row r="4499" spans="1:4">
      <c r="A4499" s="90">
        <v>42710</v>
      </c>
      <c r="B4499" s="1" t="s">
        <v>25356</v>
      </c>
      <c r="C4499" s="91" t="s">
        <v>9574</v>
      </c>
      <c r="D4499" s="89" t="s">
        <v>27704</v>
      </c>
    </row>
    <row r="4500" spans="1:4">
      <c r="A4500" s="90">
        <v>42716</v>
      </c>
      <c r="B4500" s="1" t="s">
        <v>25357</v>
      </c>
      <c r="C4500" s="91" t="s">
        <v>9574</v>
      </c>
      <c r="D4500" s="89" t="s">
        <v>27705</v>
      </c>
    </row>
    <row r="4501" spans="1:4">
      <c r="A4501" s="90">
        <v>20172</v>
      </c>
      <c r="B4501" s="1" t="s">
        <v>8931</v>
      </c>
      <c r="C4501" s="91" t="s">
        <v>9574</v>
      </c>
      <c r="D4501" s="89" t="s">
        <v>23897</v>
      </c>
    </row>
    <row r="4502" spans="1:4">
      <c r="A4502" s="90">
        <v>40945</v>
      </c>
      <c r="B4502" s="1" t="s">
        <v>25358</v>
      </c>
      <c r="C4502" s="91" t="s">
        <v>9573</v>
      </c>
      <c r="D4502" s="89" t="s">
        <v>24994</v>
      </c>
    </row>
    <row r="4503" spans="1:4">
      <c r="A4503" s="90">
        <v>40946</v>
      </c>
      <c r="B4503" s="1" t="s">
        <v>25359</v>
      </c>
      <c r="C4503" s="91" t="s">
        <v>9582</v>
      </c>
      <c r="D4503" s="89" t="s">
        <v>27706</v>
      </c>
    </row>
    <row r="4504" spans="1:4">
      <c r="A4504" s="90">
        <v>7153</v>
      </c>
      <c r="B4504" s="1" t="s">
        <v>8932</v>
      </c>
      <c r="C4504" s="91" t="s">
        <v>9573</v>
      </c>
      <c r="D4504" s="89" t="s">
        <v>27707</v>
      </c>
    </row>
    <row r="4505" spans="1:4">
      <c r="A4505" s="90">
        <v>41089</v>
      </c>
      <c r="B4505" s="1" t="s">
        <v>8933</v>
      </c>
      <c r="C4505" s="91" t="s">
        <v>9582</v>
      </c>
      <c r="D4505" s="89" t="s">
        <v>27708</v>
      </c>
    </row>
    <row r="4506" spans="1:4">
      <c r="A4506" s="90">
        <v>40943</v>
      </c>
      <c r="B4506" s="1" t="s">
        <v>25360</v>
      </c>
      <c r="C4506" s="91" t="s">
        <v>9573</v>
      </c>
      <c r="D4506" s="89" t="s">
        <v>26275</v>
      </c>
    </row>
    <row r="4507" spans="1:4">
      <c r="A4507" s="90">
        <v>40944</v>
      </c>
      <c r="B4507" s="1" t="s">
        <v>25361</v>
      </c>
      <c r="C4507" s="91" t="s">
        <v>9582</v>
      </c>
      <c r="D4507" s="89" t="s">
        <v>27709</v>
      </c>
    </row>
    <row r="4508" spans="1:4">
      <c r="A4508" s="90">
        <v>6175</v>
      </c>
      <c r="B4508" s="1" t="s">
        <v>8934</v>
      </c>
      <c r="C4508" s="91" t="s">
        <v>9573</v>
      </c>
      <c r="D4508" s="89" t="s">
        <v>27710</v>
      </c>
    </row>
    <row r="4509" spans="1:4">
      <c r="A4509" s="90">
        <v>41092</v>
      </c>
      <c r="B4509" s="1" t="s">
        <v>8935</v>
      </c>
      <c r="C4509" s="91" t="s">
        <v>9582</v>
      </c>
      <c r="D4509" s="89" t="s">
        <v>27711</v>
      </c>
    </row>
    <row r="4510" spans="1:4">
      <c r="A4510" s="90">
        <v>37712</v>
      </c>
      <c r="B4510" s="1" t="s">
        <v>25362</v>
      </c>
      <c r="C4510" s="91" t="s">
        <v>9576</v>
      </c>
      <c r="D4510" s="89" t="s">
        <v>24287</v>
      </c>
    </row>
    <row r="4511" spans="1:4">
      <c r="A4511" s="90">
        <v>34547</v>
      </c>
      <c r="B4511" s="1" t="s">
        <v>119</v>
      </c>
      <c r="C4511" s="91" t="s">
        <v>9577</v>
      </c>
      <c r="D4511" s="89" t="s">
        <v>24212</v>
      </c>
    </row>
    <row r="4512" spans="1:4">
      <c r="A4512" s="90">
        <v>34548</v>
      </c>
      <c r="B4512" s="1" t="s">
        <v>8936</v>
      </c>
      <c r="C4512" s="91" t="s">
        <v>9577</v>
      </c>
      <c r="D4512" s="89" t="s">
        <v>25074</v>
      </c>
    </row>
    <row r="4513" spans="1:4">
      <c r="A4513" s="90">
        <v>37411</v>
      </c>
      <c r="B4513" s="1" t="s">
        <v>8937</v>
      </c>
      <c r="C4513" s="91" t="s">
        <v>9576</v>
      </c>
      <c r="D4513" s="89" t="s">
        <v>27712</v>
      </c>
    </row>
    <row r="4514" spans="1:4">
      <c r="A4514" s="90">
        <v>34558</v>
      </c>
      <c r="B4514" s="1" t="s">
        <v>8938</v>
      </c>
      <c r="C4514" s="91" t="s">
        <v>9577</v>
      </c>
      <c r="D4514" s="89" t="s">
        <v>25724</v>
      </c>
    </row>
    <row r="4515" spans="1:4">
      <c r="A4515" s="90">
        <v>34550</v>
      </c>
      <c r="B4515" s="1" t="s">
        <v>8939</v>
      </c>
      <c r="C4515" s="91" t="s">
        <v>9577</v>
      </c>
      <c r="D4515" s="89" t="s">
        <v>24179</v>
      </c>
    </row>
    <row r="4516" spans="1:4">
      <c r="A4516" s="90">
        <v>34557</v>
      </c>
      <c r="B4516" s="1" t="s">
        <v>8940</v>
      </c>
      <c r="C4516" s="91" t="s">
        <v>9577</v>
      </c>
      <c r="D4516" s="89" t="s">
        <v>25715</v>
      </c>
    </row>
    <row r="4517" spans="1:4">
      <c r="A4517" s="90">
        <v>7155</v>
      </c>
      <c r="B4517" s="1" t="s">
        <v>8941</v>
      </c>
      <c r="C4517" s="91" t="s">
        <v>9576</v>
      </c>
      <c r="D4517" s="89" t="s">
        <v>24526</v>
      </c>
    </row>
    <row r="4518" spans="1:4">
      <c r="A4518" s="90">
        <v>7154</v>
      </c>
      <c r="B4518" s="1" t="s">
        <v>8942</v>
      </c>
      <c r="C4518" s="91" t="s">
        <v>9578</v>
      </c>
      <c r="D4518" s="89" t="s">
        <v>24106</v>
      </c>
    </row>
    <row r="4519" spans="1:4">
      <c r="A4519" s="90">
        <v>10915</v>
      </c>
      <c r="B4519" s="1" t="s">
        <v>8943</v>
      </c>
      <c r="C4519" s="91" t="s">
        <v>9578</v>
      </c>
      <c r="D4519" s="89" t="s">
        <v>24627</v>
      </c>
    </row>
    <row r="4520" spans="1:4">
      <c r="A4520" s="90">
        <v>10917</v>
      </c>
      <c r="B4520" s="1" t="s">
        <v>8944</v>
      </c>
      <c r="C4520" s="91" t="s">
        <v>9576</v>
      </c>
      <c r="D4520" s="89" t="s">
        <v>25467</v>
      </c>
    </row>
    <row r="4521" spans="1:4">
      <c r="A4521" s="90">
        <v>21141</v>
      </c>
      <c r="B4521" s="1" t="s">
        <v>8945</v>
      </c>
      <c r="C4521" s="91" t="s">
        <v>9576</v>
      </c>
      <c r="D4521" s="89" t="s">
        <v>27470</v>
      </c>
    </row>
    <row r="4522" spans="1:4">
      <c r="A4522" s="90">
        <v>10916</v>
      </c>
      <c r="B4522" s="1" t="s">
        <v>8946</v>
      </c>
      <c r="C4522" s="91" t="s">
        <v>9578</v>
      </c>
      <c r="D4522" s="89" t="s">
        <v>25463</v>
      </c>
    </row>
    <row r="4523" spans="1:4">
      <c r="A4523" s="90">
        <v>39508</v>
      </c>
      <c r="B4523" s="1" t="s">
        <v>8947</v>
      </c>
      <c r="C4523" s="91" t="s">
        <v>9576</v>
      </c>
      <c r="D4523" s="89" t="s">
        <v>24631</v>
      </c>
    </row>
    <row r="4524" spans="1:4">
      <c r="A4524" s="90">
        <v>39507</v>
      </c>
      <c r="B4524" s="1" t="s">
        <v>8948</v>
      </c>
      <c r="C4524" s="91" t="s">
        <v>9576</v>
      </c>
      <c r="D4524" s="89" t="s">
        <v>24342</v>
      </c>
    </row>
    <row r="4525" spans="1:4">
      <c r="A4525" s="90">
        <v>7156</v>
      </c>
      <c r="B4525" s="1" t="s">
        <v>8949</v>
      </c>
      <c r="C4525" s="91" t="s">
        <v>9576</v>
      </c>
      <c r="D4525" s="89" t="s">
        <v>27664</v>
      </c>
    </row>
    <row r="4526" spans="1:4">
      <c r="A4526" s="90">
        <v>39509</v>
      </c>
      <c r="B4526" s="1" t="s">
        <v>8950</v>
      </c>
      <c r="C4526" s="91" t="s">
        <v>9576</v>
      </c>
      <c r="D4526" s="89" t="s">
        <v>24782</v>
      </c>
    </row>
    <row r="4527" spans="1:4">
      <c r="A4527" s="90">
        <v>25988</v>
      </c>
      <c r="B4527" s="1" t="s">
        <v>8951</v>
      </c>
      <c r="C4527" s="91" t="s">
        <v>9576</v>
      </c>
      <c r="D4527" s="89" t="s">
        <v>24086</v>
      </c>
    </row>
    <row r="4528" spans="1:4">
      <c r="A4528" s="90">
        <v>10928</v>
      </c>
      <c r="B4528" s="1" t="s">
        <v>8952</v>
      </c>
      <c r="C4528" s="91" t="s">
        <v>9576</v>
      </c>
      <c r="D4528" s="89" t="s">
        <v>24624</v>
      </c>
    </row>
    <row r="4529" spans="1:4">
      <c r="A4529" s="90">
        <v>7167</v>
      </c>
      <c r="B4529" s="1" t="s">
        <v>8953</v>
      </c>
      <c r="C4529" s="91" t="s">
        <v>9576</v>
      </c>
      <c r="D4529" s="89" t="s">
        <v>27038</v>
      </c>
    </row>
    <row r="4530" spans="1:4">
      <c r="A4530" s="90">
        <v>10933</v>
      </c>
      <c r="B4530" s="1" t="s">
        <v>8954</v>
      </c>
      <c r="C4530" s="91" t="s">
        <v>9576</v>
      </c>
      <c r="D4530" s="89" t="s">
        <v>24733</v>
      </c>
    </row>
    <row r="4531" spans="1:4">
      <c r="A4531" s="90">
        <v>10927</v>
      </c>
      <c r="B4531" s="1" t="s">
        <v>8955</v>
      </c>
      <c r="C4531" s="91" t="s">
        <v>9576</v>
      </c>
      <c r="D4531" s="89" t="s">
        <v>24334</v>
      </c>
    </row>
    <row r="4532" spans="1:4">
      <c r="A4532" s="90">
        <v>7158</v>
      </c>
      <c r="B4532" s="1" t="s">
        <v>8956</v>
      </c>
      <c r="C4532" s="91" t="s">
        <v>9576</v>
      </c>
      <c r="D4532" s="89" t="s">
        <v>24291</v>
      </c>
    </row>
    <row r="4533" spans="1:4">
      <c r="A4533" s="90">
        <v>7162</v>
      </c>
      <c r="B4533" s="1" t="s">
        <v>8957</v>
      </c>
      <c r="C4533" s="91" t="s">
        <v>9576</v>
      </c>
      <c r="D4533" s="89" t="s">
        <v>24552</v>
      </c>
    </row>
    <row r="4534" spans="1:4">
      <c r="A4534" s="90">
        <v>10932</v>
      </c>
      <c r="B4534" s="1" t="s">
        <v>8958</v>
      </c>
      <c r="C4534" s="91" t="s">
        <v>9576</v>
      </c>
      <c r="D4534" s="89" t="s">
        <v>27713</v>
      </c>
    </row>
    <row r="4535" spans="1:4">
      <c r="A4535" s="90">
        <v>40706</v>
      </c>
      <c r="B4535" s="1" t="s">
        <v>8959</v>
      </c>
      <c r="C4535" s="91" t="s">
        <v>9576</v>
      </c>
      <c r="D4535" s="89" t="s">
        <v>27714</v>
      </c>
    </row>
    <row r="4536" spans="1:4">
      <c r="A4536" s="90">
        <v>10937</v>
      </c>
      <c r="B4536" s="1" t="s">
        <v>8960</v>
      </c>
      <c r="C4536" s="91" t="s">
        <v>9576</v>
      </c>
      <c r="D4536" s="89" t="s">
        <v>27715</v>
      </c>
    </row>
    <row r="4537" spans="1:4">
      <c r="A4537" s="90">
        <v>10935</v>
      </c>
      <c r="B4537" s="1" t="s">
        <v>8961</v>
      </c>
      <c r="C4537" s="91" t="s">
        <v>9576</v>
      </c>
      <c r="D4537" s="89" t="s">
        <v>27716</v>
      </c>
    </row>
    <row r="4538" spans="1:4">
      <c r="A4538" s="90">
        <v>40707</v>
      </c>
      <c r="B4538" s="1" t="s">
        <v>8962</v>
      </c>
      <c r="C4538" s="91" t="s">
        <v>9576</v>
      </c>
      <c r="D4538" s="89" t="s">
        <v>27717</v>
      </c>
    </row>
    <row r="4539" spans="1:4">
      <c r="A4539" s="90">
        <v>10931</v>
      </c>
      <c r="B4539" s="1" t="s">
        <v>8963</v>
      </c>
      <c r="C4539" s="91" t="s">
        <v>9576</v>
      </c>
      <c r="D4539" s="89" t="s">
        <v>24042</v>
      </c>
    </row>
    <row r="4540" spans="1:4">
      <c r="A4540" s="90">
        <v>7164</v>
      </c>
      <c r="B4540" s="1" t="s">
        <v>25363</v>
      </c>
      <c r="C4540" s="91" t="s">
        <v>9576</v>
      </c>
      <c r="D4540" s="89" t="s">
        <v>26970</v>
      </c>
    </row>
    <row r="4541" spans="1:4">
      <c r="A4541" s="90">
        <v>36887</v>
      </c>
      <c r="B4541" s="1" t="s">
        <v>8964</v>
      </c>
      <c r="C4541" s="91" t="s">
        <v>9576</v>
      </c>
      <c r="D4541" s="89" t="s">
        <v>27629</v>
      </c>
    </row>
    <row r="4542" spans="1:4">
      <c r="A4542" s="90">
        <v>34630</v>
      </c>
      <c r="B4542" s="1" t="s">
        <v>25364</v>
      </c>
      <c r="C4542" s="91" t="s">
        <v>9574</v>
      </c>
      <c r="D4542" s="89" t="s">
        <v>27718</v>
      </c>
    </row>
    <row r="4543" spans="1:4">
      <c r="A4543" s="90">
        <v>7161</v>
      </c>
      <c r="B4543" s="1" t="s">
        <v>8965</v>
      </c>
      <c r="C4543" s="91" t="s">
        <v>9576</v>
      </c>
      <c r="D4543" s="89" t="s">
        <v>24877</v>
      </c>
    </row>
    <row r="4544" spans="1:4">
      <c r="A4544" s="90">
        <v>7170</v>
      </c>
      <c r="B4544" s="1" t="s">
        <v>8966</v>
      </c>
      <c r="C4544" s="91" t="s">
        <v>9576</v>
      </c>
      <c r="D4544" s="89" t="s">
        <v>24566</v>
      </c>
    </row>
    <row r="4545" spans="1:4">
      <c r="A4545" s="90">
        <v>37524</v>
      </c>
      <c r="B4545" s="1" t="s">
        <v>8967</v>
      </c>
      <c r="C4545" s="91" t="s">
        <v>9577</v>
      </c>
      <c r="D4545" s="89" t="s">
        <v>24873</v>
      </c>
    </row>
    <row r="4546" spans="1:4">
      <c r="A4546" s="90">
        <v>37525</v>
      </c>
      <c r="B4546" s="1" t="s">
        <v>8968</v>
      </c>
      <c r="C4546" s="91" t="s">
        <v>9577</v>
      </c>
      <c r="D4546" s="89" t="s">
        <v>24247</v>
      </c>
    </row>
    <row r="4547" spans="1:4">
      <c r="A4547" s="90">
        <v>10920</v>
      </c>
      <c r="B4547" s="1" t="s">
        <v>8969</v>
      </c>
      <c r="C4547" s="91" t="s">
        <v>9576</v>
      </c>
      <c r="D4547" s="89" t="s">
        <v>24651</v>
      </c>
    </row>
    <row r="4548" spans="1:4">
      <c r="A4548" s="90">
        <v>7238</v>
      </c>
      <c r="B4548" s="1" t="s">
        <v>8970</v>
      </c>
      <c r="C4548" s="91" t="s">
        <v>9576</v>
      </c>
      <c r="D4548" s="89" t="s">
        <v>27719</v>
      </c>
    </row>
    <row r="4549" spans="1:4">
      <c r="A4549" s="90">
        <v>7239</v>
      </c>
      <c r="B4549" s="1" t="s">
        <v>8971</v>
      </c>
      <c r="C4549" s="91" t="s">
        <v>9576</v>
      </c>
      <c r="D4549" s="89" t="s">
        <v>27720</v>
      </c>
    </row>
    <row r="4550" spans="1:4">
      <c r="A4550" s="90">
        <v>7240</v>
      </c>
      <c r="B4550" s="1" t="s">
        <v>8972</v>
      </c>
      <c r="C4550" s="91" t="s">
        <v>9576</v>
      </c>
      <c r="D4550" s="89" t="s">
        <v>26585</v>
      </c>
    </row>
    <row r="4551" spans="1:4">
      <c r="A4551" s="90">
        <v>36789</v>
      </c>
      <c r="B4551" s="1" t="s">
        <v>8973</v>
      </c>
      <c r="C4551" s="91" t="s">
        <v>9574</v>
      </c>
      <c r="D4551" s="89" t="s">
        <v>24883</v>
      </c>
    </row>
    <row r="4552" spans="1:4">
      <c r="A4552" s="90">
        <v>25007</v>
      </c>
      <c r="B4552" s="1" t="s">
        <v>8977</v>
      </c>
      <c r="C4552" s="91" t="s">
        <v>9576</v>
      </c>
      <c r="D4552" s="89" t="s">
        <v>26942</v>
      </c>
    </row>
    <row r="4553" spans="1:4">
      <c r="A4553" s="90">
        <v>14171</v>
      </c>
      <c r="B4553" s="1" t="s">
        <v>8978</v>
      </c>
      <c r="C4553" s="91" t="s">
        <v>9576</v>
      </c>
      <c r="D4553" s="89" t="s">
        <v>24418</v>
      </c>
    </row>
    <row r="4554" spans="1:4">
      <c r="A4554" s="90">
        <v>14170</v>
      </c>
      <c r="B4554" s="1" t="s">
        <v>8979</v>
      </c>
      <c r="C4554" s="91" t="s">
        <v>9576</v>
      </c>
      <c r="D4554" s="89" t="s">
        <v>27721</v>
      </c>
    </row>
    <row r="4555" spans="1:4">
      <c r="A4555" s="90">
        <v>14173</v>
      </c>
      <c r="B4555" s="1" t="s">
        <v>8980</v>
      </c>
      <c r="C4555" s="91" t="s">
        <v>9576</v>
      </c>
      <c r="D4555" s="89" t="s">
        <v>27722</v>
      </c>
    </row>
    <row r="4556" spans="1:4">
      <c r="A4556" s="90">
        <v>14172</v>
      </c>
      <c r="B4556" s="1" t="s">
        <v>8981</v>
      </c>
      <c r="C4556" s="91" t="s">
        <v>9576</v>
      </c>
      <c r="D4556" s="89" t="s">
        <v>27453</v>
      </c>
    </row>
    <row r="4557" spans="1:4">
      <c r="A4557" s="90">
        <v>7243</v>
      </c>
      <c r="B4557" s="1" t="s">
        <v>54</v>
      </c>
      <c r="C4557" s="91" t="s">
        <v>9576</v>
      </c>
      <c r="D4557" s="89" t="s">
        <v>24200</v>
      </c>
    </row>
    <row r="4558" spans="1:4">
      <c r="A4558" s="90">
        <v>11067</v>
      </c>
      <c r="B4558" s="1" t="s">
        <v>8982</v>
      </c>
      <c r="C4558" s="91" t="s">
        <v>9574</v>
      </c>
      <c r="D4558" s="89" t="s">
        <v>27723</v>
      </c>
    </row>
    <row r="4559" spans="1:4">
      <c r="A4559" s="90">
        <v>11068</v>
      </c>
      <c r="B4559" s="1" t="s">
        <v>8983</v>
      </c>
      <c r="C4559" s="91" t="s">
        <v>9574</v>
      </c>
      <c r="D4559" s="89" t="s">
        <v>27724</v>
      </c>
    </row>
    <row r="4560" spans="1:4">
      <c r="A4560" s="90">
        <v>7173</v>
      </c>
      <c r="B4560" s="1" t="s">
        <v>25365</v>
      </c>
      <c r="C4560" s="91" t="s">
        <v>9586</v>
      </c>
      <c r="D4560" s="89" t="s">
        <v>27725</v>
      </c>
    </row>
    <row r="4561" spans="1:4">
      <c r="A4561" s="90">
        <v>7175</v>
      </c>
      <c r="B4561" s="1" t="s">
        <v>25366</v>
      </c>
      <c r="C4561" s="91" t="s">
        <v>9574</v>
      </c>
      <c r="D4561" s="89" t="s">
        <v>24116</v>
      </c>
    </row>
    <row r="4562" spans="1:4">
      <c r="A4562" s="90">
        <v>40865</v>
      </c>
      <c r="B4562" s="1" t="s">
        <v>8984</v>
      </c>
      <c r="C4562" s="91" t="s">
        <v>9574</v>
      </c>
      <c r="D4562" s="89" t="s">
        <v>25615</v>
      </c>
    </row>
    <row r="4563" spans="1:4">
      <c r="A4563" s="90">
        <v>7184</v>
      </c>
      <c r="B4563" s="1" t="s">
        <v>8985</v>
      </c>
      <c r="C4563" s="91" t="s">
        <v>9576</v>
      </c>
      <c r="D4563" s="89" t="s">
        <v>27726</v>
      </c>
    </row>
    <row r="4564" spans="1:4">
      <c r="A4564" s="90">
        <v>34458</v>
      </c>
      <c r="B4564" s="1" t="s">
        <v>8986</v>
      </c>
      <c r="C4564" s="91" t="s">
        <v>9574</v>
      </c>
      <c r="D4564" s="89" t="s">
        <v>26229</v>
      </c>
    </row>
    <row r="4565" spans="1:4">
      <c r="A4565" s="90">
        <v>34464</v>
      </c>
      <c r="B4565" s="1" t="s">
        <v>8987</v>
      </c>
      <c r="C4565" s="91" t="s">
        <v>9574</v>
      </c>
      <c r="D4565" s="89" t="s">
        <v>27727</v>
      </c>
    </row>
    <row r="4566" spans="1:4">
      <c r="A4566" s="90">
        <v>34468</v>
      </c>
      <c r="B4566" s="1" t="s">
        <v>8988</v>
      </c>
      <c r="C4566" s="91" t="s">
        <v>9574</v>
      </c>
      <c r="D4566" s="89" t="s">
        <v>27728</v>
      </c>
    </row>
    <row r="4567" spans="1:4">
      <c r="A4567" s="90">
        <v>34473</v>
      </c>
      <c r="B4567" s="1" t="s">
        <v>8989</v>
      </c>
      <c r="C4567" s="91" t="s">
        <v>9574</v>
      </c>
      <c r="D4567" s="89" t="s">
        <v>27729</v>
      </c>
    </row>
    <row r="4568" spans="1:4">
      <c r="A4568" s="90">
        <v>34480</v>
      </c>
      <c r="B4568" s="1" t="s">
        <v>8990</v>
      </c>
      <c r="C4568" s="91" t="s">
        <v>9574</v>
      </c>
      <c r="D4568" s="89" t="s">
        <v>27730</v>
      </c>
    </row>
    <row r="4569" spans="1:4">
      <c r="A4569" s="90">
        <v>34486</v>
      </c>
      <c r="B4569" s="1" t="s">
        <v>8991</v>
      </c>
      <c r="C4569" s="91" t="s">
        <v>9574</v>
      </c>
      <c r="D4569" s="89" t="s">
        <v>27731</v>
      </c>
    </row>
    <row r="4570" spans="1:4">
      <c r="A4570" s="90">
        <v>7202</v>
      </c>
      <c r="B4570" s="1" t="s">
        <v>8992</v>
      </c>
      <c r="C4570" s="91" t="s">
        <v>9576</v>
      </c>
      <c r="D4570" s="89" t="s">
        <v>26236</v>
      </c>
    </row>
    <row r="4571" spans="1:4">
      <c r="A4571" s="90">
        <v>7190</v>
      </c>
      <c r="B4571" s="1" t="s">
        <v>8993</v>
      </c>
      <c r="C4571" s="91" t="s">
        <v>9574</v>
      </c>
      <c r="D4571" s="89" t="s">
        <v>24378</v>
      </c>
    </row>
    <row r="4572" spans="1:4">
      <c r="A4572" s="90">
        <v>34417</v>
      </c>
      <c r="B4572" s="1" t="s">
        <v>8994</v>
      </c>
      <c r="C4572" s="91" t="s">
        <v>9574</v>
      </c>
      <c r="D4572" s="89" t="s">
        <v>24251</v>
      </c>
    </row>
    <row r="4573" spans="1:4">
      <c r="A4573" s="90">
        <v>7191</v>
      </c>
      <c r="B4573" s="1" t="s">
        <v>98</v>
      </c>
      <c r="C4573" s="91" t="s">
        <v>9574</v>
      </c>
      <c r="D4573" s="89" t="s">
        <v>24755</v>
      </c>
    </row>
    <row r="4574" spans="1:4">
      <c r="A4574" s="90">
        <v>7213</v>
      </c>
      <c r="B4574" s="1" t="s">
        <v>98</v>
      </c>
      <c r="C4574" s="91" t="s">
        <v>9576</v>
      </c>
      <c r="D4574" s="89" t="s">
        <v>25895</v>
      </c>
    </row>
    <row r="4575" spans="1:4">
      <c r="A4575" s="90">
        <v>7195</v>
      </c>
      <c r="B4575" s="1" t="s">
        <v>8995</v>
      </c>
      <c r="C4575" s="91" t="s">
        <v>9574</v>
      </c>
      <c r="D4575" s="89" t="s">
        <v>25443</v>
      </c>
    </row>
    <row r="4576" spans="1:4">
      <c r="A4576" s="90">
        <v>7186</v>
      </c>
      <c r="B4576" s="1" t="s">
        <v>8996</v>
      </c>
      <c r="C4576" s="91" t="s">
        <v>9574</v>
      </c>
      <c r="D4576" s="89" t="s">
        <v>27732</v>
      </c>
    </row>
    <row r="4577" spans="1:4">
      <c r="A4577" s="90">
        <v>7194</v>
      </c>
      <c r="B4577" s="1" t="s">
        <v>8997</v>
      </c>
      <c r="C4577" s="91" t="s">
        <v>9576</v>
      </c>
      <c r="D4577" s="89" t="s">
        <v>27733</v>
      </c>
    </row>
    <row r="4578" spans="1:4">
      <c r="A4578" s="90">
        <v>7207</v>
      </c>
      <c r="B4578" s="1" t="s">
        <v>8997</v>
      </c>
      <c r="C4578" s="91" t="s">
        <v>9574</v>
      </c>
      <c r="D4578" s="89" t="s">
        <v>25123</v>
      </c>
    </row>
    <row r="4579" spans="1:4">
      <c r="A4579" s="90">
        <v>7197</v>
      </c>
      <c r="B4579" s="1" t="s">
        <v>8998</v>
      </c>
      <c r="C4579" s="91" t="s">
        <v>9574</v>
      </c>
      <c r="D4579" s="89" t="s">
        <v>27191</v>
      </c>
    </row>
    <row r="4580" spans="1:4">
      <c r="A4580" s="90">
        <v>7192</v>
      </c>
      <c r="B4580" s="1" t="s">
        <v>8999</v>
      </c>
      <c r="C4580" s="91" t="s">
        <v>9574</v>
      </c>
      <c r="D4580" s="89" t="s">
        <v>27734</v>
      </c>
    </row>
    <row r="4581" spans="1:4">
      <c r="A4581" s="90">
        <v>7193</v>
      </c>
      <c r="B4581" s="1" t="s">
        <v>9000</v>
      </c>
      <c r="C4581" s="91" t="s">
        <v>9574</v>
      </c>
      <c r="D4581" s="89" t="s">
        <v>27735</v>
      </c>
    </row>
    <row r="4582" spans="1:4">
      <c r="A4582" s="90">
        <v>7189</v>
      </c>
      <c r="B4582" s="1" t="s">
        <v>9001</v>
      </c>
      <c r="C4582" s="91" t="s">
        <v>9574</v>
      </c>
      <c r="D4582" s="89" t="s">
        <v>27736</v>
      </c>
    </row>
    <row r="4583" spans="1:4">
      <c r="A4583" s="90">
        <v>7198</v>
      </c>
      <c r="B4583" s="1" t="s">
        <v>9002</v>
      </c>
      <c r="C4583" s="91" t="s">
        <v>9576</v>
      </c>
      <c r="D4583" s="89" t="s">
        <v>27737</v>
      </c>
    </row>
    <row r="4584" spans="1:4">
      <c r="A4584" s="90">
        <v>34402</v>
      </c>
      <c r="B4584" s="1" t="s">
        <v>9002</v>
      </c>
      <c r="C4584" s="91" t="s">
        <v>9574</v>
      </c>
      <c r="D4584" s="89" t="s">
        <v>27738</v>
      </c>
    </row>
    <row r="4585" spans="1:4">
      <c r="A4585" s="90">
        <v>7245</v>
      </c>
      <c r="B4585" s="1" t="s">
        <v>9003</v>
      </c>
      <c r="C4585" s="91" t="s">
        <v>9574</v>
      </c>
      <c r="D4585" s="89" t="s">
        <v>27739</v>
      </c>
    </row>
    <row r="4586" spans="1:4">
      <c r="A4586" s="90">
        <v>34425</v>
      </c>
      <c r="B4586" s="1" t="s">
        <v>9004</v>
      </c>
      <c r="C4586" s="91" t="s">
        <v>9574</v>
      </c>
      <c r="D4586" s="89" t="s">
        <v>27740</v>
      </c>
    </row>
    <row r="4587" spans="1:4">
      <c r="A4587" s="90">
        <v>7223</v>
      </c>
      <c r="B4587" s="1" t="s">
        <v>9005</v>
      </c>
      <c r="C4587" s="91" t="s">
        <v>9574</v>
      </c>
      <c r="D4587" s="89" t="s">
        <v>27741</v>
      </c>
    </row>
    <row r="4588" spans="1:4">
      <c r="A4588" s="90">
        <v>7234</v>
      </c>
      <c r="B4588" s="1" t="s">
        <v>9006</v>
      </c>
      <c r="C4588" s="91" t="s">
        <v>9574</v>
      </c>
      <c r="D4588" s="89" t="s">
        <v>27742</v>
      </c>
    </row>
    <row r="4589" spans="1:4">
      <c r="A4589" s="90">
        <v>7224</v>
      </c>
      <c r="B4589" s="1" t="s">
        <v>9007</v>
      </c>
      <c r="C4589" s="91" t="s">
        <v>9574</v>
      </c>
      <c r="D4589" s="89" t="s">
        <v>27743</v>
      </c>
    </row>
    <row r="4590" spans="1:4">
      <c r="A4590" s="90">
        <v>7221</v>
      </c>
      <c r="B4590" s="1" t="s">
        <v>9008</v>
      </c>
      <c r="C4590" s="91" t="s">
        <v>9576</v>
      </c>
      <c r="D4590" s="89" t="s">
        <v>24801</v>
      </c>
    </row>
    <row r="4591" spans="1:4">
      <c r="A4591" s="90">
        <v>7210</v>
      </c>
      <c r="B4591" s="1" t="s">
        <v>9008</v>
      </c>
      <c r="C4591" s="91" t="s">
        <v>9574</v>
      </c>
      <c r="D4591" s="89" t="s">
        <v>27744</v>
      </c>
    </row>
    <row r="4592" spans="1:4">
      <c r="A4592" s="90">
        <v>7225</v>
      </c>
      <c r="B4592" s="1" t="s">
        <v>9009</v>
      </c>
      <c r="C4592" s="91" t="s">
        <v>9574</v>
      </c>
      <c r="D4592" s="89" t="s">
        <v>27745</v>
      </c>
    </row>
    <row r="4593" spans="1:4">
      <c r="A4593" s="90">
        <v>7226</v>
      </c>
      <c r="B4593" s="1" t="s">
        <v>9010</v>
      </c>
      <c r="C4593" s="91" t="s">
        <v>9574</v>
      </c>
      <c r="D4593" s="89" t="s">
        <v>27746</v>
      </c>
    </row>
    <row r="4594" spans="1:4">
      <c r="A4594" s="90">
        <v>7236</v>
      </c>
      <c r="B4594" s="1" t="s">
        <v>9011</v>
      </c>
      <c r="C4594" s="91" t="s">
        <v>9574</v>
      </c>
      <c r="D4594" s="89" t="s">
        <v>27747</v>
      </c>
    </row>
    <row r="4595" spans="1:4">
      <c r="A4595" s="90">
        <v>7227</v>
      </c>
      <c r="B4595" s="1" t="s">
        <v>9012</v>
      </c>
      <c r="C4595" s="91" t="s">
        <v>9574</v>
      </c>
      <c r="D4595" s="89" t="s">
        <v>27748</v>
      </c>
    </row>
    <row r="4596" spans="1:4">
      <c r="A4596" s="90">
        <v>7212</v>
      </c>
      <c r="B4596" s="1" t="s">
        <v>9013</v>
      </c>
      <c r="C4596" s="91" t="s">
        <v>9574</v>
      </c>
      <c r="D4596" s="89" t="s">
        <v>27749</v>
      </c>
    </row>
    <row r="4597" spans="1:4">
      <c r="A4597" s="90">
        <v>7229</v>
      </c>
      <c r="B4597" s="1" t="s">
        <v>9014</v>
      </c>
      <c r="C4597" s="91" t="s">
        <v>9574</v>
      </c>
      <c r="D4597" s="89" t="s">
        <v>27750</v>
      </c>
    </row>
    <row r="4598" spans="1:4">
      <c r="A4598" s="90">
        <v>7230</v>
      </c>
      <c r="B4598" s="1" t="s">
        <v>9015</v>
      </c>
      <c r="C4598" s="91" t="s">
        <v>9574</v>
      </c>
      <c r="D4598" s="89" t="s">
        <v>27751</v>
      </c>
    </row>
    <row r="4599" spans="1:4">
      <c r="A4599" s="90">
        <v>7231</v>
      </c>
      <c r="B4599" s="1" t="s">
        <v>9016</v>
      </c>
      <c r="C4599" s="91" t="s">
        <v>9574</v>
      </c>
      <c r="D4599" s="89" t="s">
        <v>27752</v>
      </c>
    </row>
    <row r="4600" spans="1:4">
      <c r="A4600" s="90">
        <v>7220</v>
      </c>
      <c r="B4600" s="1" t="s">
        <v>9017</v>
      </c>
      <c r="C4600" s="91" t="s">
        <v>9574</v>
      </c>
      <c r="D4600" s="89" t="s">
        <v>27753</v>
      </c>
    </row>
    <row r="4601" spans="1:4">
      <c r="A4601" s="90">
        <v>34447</v>
      </c>
      <c r="B4601" s="1" t="s">
        <v>9018</v>
      </c>
      <c r="C4601" s="91" t="s">
        <v>9574</v>
      </c>
      <c r="D4601" s="89" t="s">
        <v>27754</v>
      </c>
    </row>
    <row r="4602" spans="1:4">
      <c r="A4602" s="90">
        <v>7233</v>
      </c>
      <c r="B4602" s="1" t="s">
        <v>9019</v>
      </c>
      <c r="C4602" s="91" t="s">
        <v>9574</v>
      </c>
      <c r="D4602" s="89" t="s">
        <v>27755</v>
      </c>
    </row>
    <row r="4603" spans="1:4">
      <c r="A4603" s="90">
        <v>42172</v>
      </c>
      <c r="B4603" s="1" t="s">
        <v>22600</v>
      </c>
      <c r="C4603" s="91" t="s">
        <v>9576</v>
      </c>
      <c r="D4603" s="89" t="s">
        <v>27756</v>
      </c>
    </row>
    <row r="4604" spans="1:4">
      <c r="A4604" s="90">
        <v>39520</v>
      </c>
      <c r="B4604" s="1" t="s">
        <v>9020</v>
      </c>
      <c r="C4604" s="91" t="s">
        <v>9576</v>
      </c>
      <c r="D4604" s="89" t="s">
        <v>27757</v>
      </c>
    </row>
    <row r="4605" spans="1:4">
      <c r="A4605" s="90">
        <v>39521</v>
      </c>
      <c r="B4605" s="1" t="s">
        <v>9021</v>
      </c>
      <c r="C4605" s="91" t="s">
        <v>9576</v>
      </c>
      <c r="D4605" s="89" t="s">
        <v>27758</v>
      </c>
    </row>
    <row r="4606" spans="1:4">
      <c r="A4606" s="90">
        <v>39522</v>
      </c>
      <c r="B4606" s="1" t="s">
        <v>9022</v>
      </c>
      <c r="C4606" s="91" t="s">
        <v>9576</v>
      </c>
      <c r="D4606" s="89" t="s">
        <v>27759</v>
      </c>
    </row>
    <row r="4607" spans="1:4">
      <c r="A4607" s="90">
        <v>7246</v>
      </c>
      <c r="B4607" s="1" t="s">
        <v>9023</v>
      </c>
      <c r="C4607" s="91" t="s">
        <v>9574</v>
      </c>
      <c r="D4607" s="89" t="s">
        <v>24200</v>
      </c>
    </row>
    <row r="4608" spans="1:4">
      <c r="A4608" s="90">
        <v>12869</v>
      </c>
      <c r="B4608" s="1" t="s">
        <v>25367</v>
      </c>
      <c r="C4608" s="91" t="s">
        <v>9573</v>
      </c>
      <c r="D4608" s="89" t="s">
        <v>24691</v>
      </c>
    </row>
    <row r="4609" spans="1:4">
      <c r="A4609" s="90">
        <v>41097</v>
      </c>
      <c r="B4609" s="1" t="s">
        <v>9024</v>
      </c>
      <c r="C4609" s="91" t="s">
        <v>9582</v>
      </c>
      <c r="D4609" s="89" t="s">
        <v>27760</v>
      </c>
    </row>
    <row r="4610" spans="1:4">
      <c r="A4610" s="90">
        <v>1574</v>
      </c>
      <c r="B4610" s="1" t="s">
        <v>9025</v>
      </c>
      <c r="C4610" s="91" t="s">
        <v>9574</v>
      </c>
      <c r="D4610" s="89" t="s">
        <v>25089</v>
      </c>
    </row>
    <row r="4611" spans="1:4">
      <c r="A4611" s="90">
        <v>1581</v>
      </c>
      <c r="B4611" s="1" t="s">
        <v>9026</v>
      </c>
      <c r="C4611" s="91" t="s">
        <v>9574</v>
      </c>
      <c r="D4611" s="89" t="s">
        <v>24669</v>
      </c>
    </row>
    <row r="4612" spans="1:4">
      <c r="A4612" s="90">
        <v>1575</v>
      </c>
      <c r="B4612" s="1" t="s">
        <v>9027</v>
      </c>
      <c r="C4612" s="91" t="s">
        <v>9574</v>
      </c>
      <c r="D4612" s="89" t="s">
        <v>24180</v>
      </c>
    </row>
    <row r="4613" spans="1:4">
      <c r="A4613" s="90">
        <v>1570</v>
      </c>
      <c r="B4613" s="1" t="s">
        <v>9028</v>
      </c>
      <c r="C4613" s="91" t="s">
        <v>9574</v>
      </c>
      <c r="D4613" s="89" t="s">
        <v>23906</v>
      </c>
    </row>
    <row r="4614" spans="1:4">
      <c r="A4614" s="90">
        <v>1576</v>
      </c>
      <c r="B4614" s="1" t="s">
        <v>9029</v>
      </c>
      <c r="C4614" s="91" t="s">
        <v>9574</v>
      </c>
      <c r="D4614" s="89" t="s">
        <v>23972</v>
      </c>
    </row>
    <row r="4615" spans="1:4">
      <c r="A4615" s="90">
        <v>1577</v>
      </c>
      <c r="B4615" s="1" t="s">
        <v>9030</v>
      </c>
      <c r="C4615" s="91" t="s">
        <v>9574</v>
      </c>
      <c r="D4615" s="89" t="s">
        <v>25450</v>
      </c>
    </row>
    <row r="4616" spans="1:4">
      <c r="A4616" s="90">
        <v>1571</v>
      </c>
      <c r="B4616" s="1" t="s">
        <v>9031</v>
      </c>
      <c r="C4616" s="91" t="s">
        <v>9574</v>
      </c>
      <c r="D4616" s="89" t="s">
        <v>24204</v>
      </c>
    </row>
    <row r="4617" spans="1:4">
      <c r="A4617" s="90">
        <v>1578</v>
      </c>
      <c r="B4617" s="1" t="s">
        <v>9032</v>
      </c>
      <c r="C4617" s="91" t="s">
        <v>9574</v>
      </c>
      <c r="D4617" s="89" t="s">
        <v>27761</v>
      </c>
    </row>
    <row r="4618" spans="1:4">
      <c r="A4618" s="90">
        <v>1573</v>
      </c>
      <c r="B4618" s="1" t="s">
        <v>9033</v>
      </c>
      <c r="C4618" s="91" t="s">
        <v>9574</v>
      </c>
      <c r="D4618" s="89" t="s">
        <v>24014</v>
      </c>
    </row>
    <row r="4619" spans="1:4">
      <c r="A4619" s="90">
        <v>1579</v>
      </c>
      <c r="B4619" s="1" t="s">
        <v>9034</v>
      </c>
      <c r="C4619" s="91" t="s">
        <v>9574</v>
      </c>
      <c r="D4619" s="89" t="s">
        <v>24644</v>
      </c>
    </row>
    <row r="4620" spans="1:4">
      <c r="A4620" s="90">
        <v>1580</v>
      </c>
      <c r="B4620" s="1" t="s">
        <v>9035</v>
      </c>
      <c r="C4620" s="91" t="s">
        <v>9574</v>
      </c>
      <c r="D4620" s="89" t="s">
        <v>23885</v>
      </c>
    </row>
    <row r="4621" spans="1:4">
      <c r="A4621" s="90">
        <v>7571</v>
      </c>
      <c r="B4621" s="1" t="s">
        <v>9036</v>
      </c>
      <c r="C4621" s="91" t="s">
        <v>9574</v>
      </c>
      <c r="D4621" s="89" t="s">
        <v>24910</v>
      </c>
    </row>
    <row r="4622" spans="1:4">
      <c r="A4622" s="90">
        <v>39321</v>
      </c>
      <c r="B4622" s="1" t="s">
        <v>9037</v>
      </c>
      <c r="C4622" s="91" t="s">
        <v>9574</v>
      </c>
      <c r="D4622" s="89" t="s">
        <v>26333</v>
      </c>
    </row>
    <row r="4623" spans="1:4">
      <c r="A4623" s="90">
        <v>39319</v>
      </c>
      <c r="B4623" s="1" t="s">
        <v>153</v>
      </c>
      <c r="C4623" s="91" t="s">
        <v>9574</v>
      </c>
      <c r="D4623" s="89" t="s">
        <v>23998</v>
      </c>
    </row>
    <row r="4624" spans="1:4">
      <c r="A4624" s="90">
        <v>39320</v>
      </c>
      <c r="B4624" s="1" t="s">
        <v>9038</v>
      </c>
      <c r="C4624" s="91" t="s">
        <v>9574</v>
      </c>
      <c r="D4624" s="89" t="s">
        <v>24135</v>
      </c>
    </row>
    <row r="4625" spans="1:4">
      <c r="A4625" s="90">
        <v>1591</v>
      </c>
      <c r="B4625" s="1" t="s">
        <v>9039</v>
      </c>
      <c r="C4625" s="91" t="s">
        <v>9574</v>
      </c>
      <c r="D4625" s="89" t="s">
        <v>24596</v>
      </c>
    </row>
    <row r="4626" spans="1:4">
      <c r="A4626" s="90">
        <v>1547</v>
      </c>
      <c r="B4626" s="1" t="s">
        <v>9040</v>
      </c>
      <c r="C4626" s="91" t="s">
        <v>9574</v>
      </c>
      <c r="D4626" s="89" t="s">
        <v>27762</v>
      </c>
    </row>
    <row r="4627" spans="1:4">
      <c r="A4627" s="90">
        <v>38196</v>
      </c>
      <c r="B4627" s="1" t="s">
        <v>9041</v>
      </c>
      <c r="C4627" s="91" t="s">
        <v>9574</v>
      </c>
      <c r="D4627" s="89" t="s">
        <v>25120</v>
      </c>
    </row>
    <row r="4628" spans="1:4">
      <c r="A4628" s="90">
        <v>1543</v>
      </c>
      <c r="B4628" s="1" t="s">
        <v>9042</v>
      </c>
      <c r="C4628" s="91" t="s">
        <v>9574</v>
      </c>
      <c r="D4628" s="89" t="s">
        <v>24543</v>
      </c>
    </row>
    <row r="4629" spans="1:4">
      <c r="A4629" s="90">
        <v>1585</v>
      </c>
      <c r="B4629" s="1" t="s">
        <v>9043</v>
      </c>
      <c r="C4629" s="91" t="s">
        <v>9574</v>
      </c>
      <c r="D4629" s="89" t="s">
        <v>27761</v>
      </c>
    </row>
    <row r="4630" spans="1:4">
      <c r="A4630" s="90">
        <v>1593</v>
      </c>
      <c r="B4630" s="1" t="s">
        <v>9044</v>
      </c>
      <c r="C4630" s="91" t="s">
        <v>9574</v>
      </c>
      <c r="D4630" s="89" t="s">
        <v>23892</v>
      </c>
    </row>
    <row r="4631" spans="1:4">
      <c r="A4631" s="90">
        <v>11838</v>
      </c>
      <c r="B4631" s="1" t="s">
        <v>9045</v>
      </c>
      <c r="C4631" s="91" t="s">
        <v>9574</v>
      </c>
      <c r="D4631" s="89" t="s">
        <v>27763</v>
      </c>
    </row>
    <row r="4632" spans="1:4">
      <c r="A4632" s="90">
        <v>1594</v>
      </c>
      <c r="B4632" s="1" t="s">
        <v>9046</v>
      </c>
      <c r="C4632" s="91" t="s">
        <v>9574</v>
      </c>
      <c r="D4632" s="89" t="s">
        <v>25038</v>
      </c>
    </row>
    <row r="4633" spans="1:4">
      <c r="A4633" s="90">
        <v>1586</v>
      </c>
      <c r="B4633" s="1" t="s">
        <v>9047</v>
      </c>
      <c r="C4633" s="91" t="s">
        <v>9574</v>
      </c>
      <c r="D4633" s="89" t="s">
        <v>25777</v>
      </c>
    </row>
    <row r="4634" spans="1:4">
      <c r="A4634" s="90">
        <v>11839</v>
      </c>
      <c r="B4634" s="1" t="s">
        <v>9048</v>
      </c>
      <c r="C4634" s="91" t="s">
        <v>9574</v>
      </c>
      <c r="D4634" s="89" t="s">
        <v>27764</v>
      </c>
    </row>
    <row r="4635" spans="1:4">
      <c r="A4635" s="90">
        <v>1587</v>
      </c>
      <c r="B4635" s="1" t="s">
        <v>9049</v>
      </c>
      <c r="C4635" s="91" t="s">
        <v>9574</v>
      </c>
      <c r="D4635" s="89" t="s">
        <v>27765</v>
      </c>
    </row>
    <row r="4636" spans="1:4">
      <c r="A4636" s="90">
        <v>1545</v>
      </c>
      <c r="B4636" s="1" t="s">
        <v>9050</v>
      </c>
      <c r="C4636" s="91" t="s">
        <v>9574</v>
      </c>
      <c r="D4636" s="89" t="s">
        <v>27766</v>
      </c>
    </row>
    <row r="4637" spans="1:4">
      <c r="A4637" s="90">
        <v>1588</v>
      </c>
      <c r="B4637" s="1" t="s">
        <v>9051</v>
      </c>
      <c r="C4637" s="91" t="s">
        <v>9574</v>
      </c>
      <c r="D4637" s="89" t="s">
        <v>23855</v>
      </c>
    </row>
    <row r="4638" spans="1:4">
      <c r="A4638" s="90">
        <v>1535</v>
      </c>
      <c r="B4638" s="1" t="s">
        <v>9052</v>
      </c>
      <c r="C4638" s="91" t="s">
        <v>9574</v>
      </c>
      <c r="D4638" s="89" t="s">
        <v>23978</v>
      </c>
    </row>
    <row r="4639" spans="1:4">
      <c r="A4639" s="90">
        <v>1589</v>
      </c>
      <c r="B4639" s="1" t="s">
        <v>9053</v>
      </c>
      <c r="C4639" s="91" t="s">
        <v>9574</v>
      </c>
      <c r="D4639" s="89" t="s">
        <v>24459</v>
      </c>
    </row>
    <row r="4640" spans="1:4">
      <c r="A4640" s="90">
        <v>1546</v>
      </c>
      <c r="B4640" s="1" t="s">
        <v>9054</v>
      </c>
      <c r="C4640" s="91" t="s">
        <v>9574</v>
      </c>
      <c r="D4640" s="89" t="s">
        <v>24881</v>
      </c>
    </row>
    <row r="4641" spans="1:4">
      <c r="A4641" s="90">
        <v>1590</v>
      </c>
      <c r="B4641" s="1" t="s">
        <v>9055</v>
      </c>
      <c r="C4641" s="91" t="s">
        <v>9574</v>
      </c>
      <c r="D4641" s="89" t="s">
        <v>24886</v>
      </c>
    </row>
    <row r="4642" spans="1:4">
      <c r="A4642" s="90">
        <v>1542</v>
      </c>
      <c r="B4642" s="1" t="s">
        <v>9056</v>
      </c>
      <c r="C4642" s="91" t="s">
        <v>9574</v>
      </c>
      <c r="D4642" s="89" t="s">
        <v>24889</v>
      </c>
    </row>
    <row r="4643" spans="1:4">
      <c r="A4643" s="90">
        <v>38415</v>
      </c>
      <c r="B4643" s="1" t="s">
        <v>9057</v>
      </c>
      <c r="C4643" s="91" t="s">
        <v>9574</v>
      </c>
      <c r="D4643" s="89" t="s">
        <v>27767</v>
      </c>
    </row>
    <row r="4644" spans="1:4">
      <c r="A4644" s="90">
        <v>38414</v>
      </c>
      <c r="B4644" s="1" t="s">
        <v>9058</v>
      </c>
      <c r="C4644" s="91" t="s">
        <v>9574</v>
      </c>
      <c r="D4644" s="89" t="s">
        <v>27768</v>
      </c>
    </row>
    <row r="4645" spans="1:4">
      <c r="A4645" s="90">
        <v>38128</v>
      </c>
      <c r="B4645" s="1" t="s">
        <v>9059</v>
      </c>
      <c r="C4645" s="91" t="s">
        <v>9578</v>
      </c>
      <c r="D4645" s="89" t="s">
        <v>25613</v>
      </c>
    </row>
    <row r="4646" spans="1:4">
      <c r="A4646" s="90">
        <v>7253</v>
      </c>
      <c r="B4646" s="1" t="s">
        <v>9060</v>
      </c>
      <c r="C4646" s="91" t="s">
        <v>9575</v>
      </c>
      <c r="D4646" s="89" t="s">
        <v>27769</v>
      </c>
    </row>
    <row r="4647" spans="1:4">
      <c r="A4647" s="90">
        <v>4806</v>
      </c>
      <c r="B4647" s="1" t="s">
        <v>9061</v>
      </c>
      <c r="C4647" s="91" t="s">
        <v>9577</v>
      </c>
      <c r="D4647" s="89" t="s">
        <v>27770</v>
      </c>
    </row>
    <row r="4648" spans="1:4">
      <c r="A4648" s="90">
        <v>34401</v>
      </c>
      <c r="B4648" s="1" t="s">
        <v>9062</v>
      </c>
      <c r="C4648" s="91" t="s">
        <v>9574</v>
      </c>
      <c r="D4648" s="89" t="s">
        <v>24073</v>
      </c>
    </row>
    <row r="4649" spans="1:4">
      <c r="A4649" s="90">
        <v>7258</v>
      </c>
      <c r="B4649" s="1" t="s">
        <v>9063</v>
      </c>
      <c r="C4649" s="91" t="s">
        <v>9574</v>
      </c>
      <c r="D4649" s="89" t="s">
        <v>24060</v>
      </c>
    </row>
    <row r="4650" spans="1:4">
      <c r="A4650" s="90">
        <v>7260</v>
      </c>
      <c r="B4650" s="1" t="s">
        <v>9064</v>
      </c>
      <c r="C4650" s="91" t="s">
        <v>9574</v>
      </c>
      <c r="D4650" s="89" t="s">
        <v>24159</v>
      </c>
    </row>
    <row r="4651" spans="1:4">
      <c r="A4651" s="90">
        <v>7256</v>
      </c>
      <c r="B4651" s="1" t="s">
        <v>9065</v>
      </c>
      <c r="C4651" s="91" t="s">
        <v>9574</v>
      </c>
      <c r="D4651" s="89" t="s">
        <v>25104</v>
      </c>
    </row>
    <row r="4652" spans="1:4">
      <c r="A4652" s="90">
        <v>34400</v>
      </c>
      <c r="B4652" s="1" t="s">
        <v>9066</v>
      </c>
      <c r="C4652" s="91" t="s">
        <v>9574</v>
      </c>
      <c r="D4652" s="89" t="s">
        <v>24205</v>
      </c>
    </row>
    <row r="4653" spans="1:4">
      <c r="A4653" s="90">
        <v>10617</v>
      </c>
      <c r="B4653" s="1" t="s">
        <v>9067</v>
      </c>
      <c r="C4653" s="91" t="s">
        <v>9574</v>
      </c>
      <c r="D4653" s="89" t="s">
        <v>27195</v>
      </c>
    </row>
    <row r="4654" spans="1:4">
      <c r="A4654" s="90">
        <v>7274</v>
      </c>
      <c r="B4654" s="1" t="s">
        <v>9068</v>
      </c>
      <c r="C4654" s="91" t="s">
        <v>9574</v>
      </c>
      <c r="D4654" s="89" t="s">
        <v>27763</v>
      </c>
    </row>
    <row r="4655" spans="1:4">
      <c r="A4655" s="90">
        <v>7284</v>
      </c>
      <c r="B4655" s="1" t="s">
        <v>9069</v>
      </c>
      <c r="C4655" s="91" t="s">
        <v>9574</v>
      </c>
      <c r="D4655" s="89" t="s">
        <v>27771</v>
      </c>
    </row>
    <row r="4656" spans="1:4">
      <c r="A4656" s="90">
        <v>11663</v>
      </c>
      <c r="B4656" s="1" t="s">
        <v>9070</v>
      </c>
      <c r="C4656" s="91" t="s">
        <v>9574</v>
      </c>
      <c r="D4656" s="89" t="s">
        <v>27772</v>
      </c>
    </row>
    <row r="4657" spans="1:4">
      <c r="A4657" s="90">
        <v>38121</v>
      </c>
      <c r="B4657" s="1" t="s">
        <v>9071</v>
      </c>
      <c r="C4657" s="91" t="s">
        <v>9579</v>
      </c>
      <c r="D4657" s="89" t="s">
        <v>27629</v>
      </c>
    </row>
    <row r="4658" spans="1:4">
      <c r="A4658" s="90">
        <v>7343</v>
      </c>
      <c r="B4658" s="1" t="s">
        <v>224</v>
      </c>
      <c r="C4658" s="91" t="s">
        <v>9579</v>
      </c>
      <c r="D4658" s="89" t="s">
        <v>27773</v>
      </c>
    </row>
    <row r="4659" spans="1:4">
      <c r="A4659" s="90">
        <v>7287</v>
      </c>
      <c r="B4659" s="1" t="s">
        <v>9072</v>
      </c>
      <c r="C4659" s="91" t="s">
        <v>9593</v>
      </c>
      <c r="D4659" s="89" t="s">
        <v>27774</v>
      </c>
    </row>
    <row r="4660" spans="1:4">
      <c r="A4660" s="90">
        <v>7350</v>
      </c>
      <c r="B4660" s="1" t="s">
        <v>9073</v>
      </c>
      <c r="C4660" s="91" t="s">
        <v>9579</v>
      </c>
      <c r="D4660" s="89" t="s">
        <v>25116</v>
      </c>
    </row>
    <row r="4661" spans="1:4">
      <c r="A4661" s="90">
        <v>7348</v>
      </c>
      <c r="B4661" s="1" t="s">
        <v>9074</v>
      </c>
      <c r="C4661" s="91" t="s">
        <v>9579</v>
      </c>
      <c r="D4661" s="89" t="s">
        <v>24642</v>
      </c>
    </row>
    <row r="4662" spans="1:4">
      <c r="A4662" s="90">
        <v>7347</v>
      </c>
      <c r="B4662" s="1" t="s">
        <v>9074</v>
      </c>
      <c r="C4662" s="91" t="s">
        <v>9593</v>
      </c>
      <c r="D4662" s="89" t="s">
        <v>23965</v>
      </c>
    </row>
    <row r="4663" spans="1:4">
      <c r="A4663" s="90">
        <v>7355</v>
      </c>
      <c r="B4663" s="1" t="s">
        <v>9075</v>
      </c>
      <c r="C4663" s="91" t="s">
        <v>9593</v>
      </c>
      <c r="D4663" s="89" t="s">
        <v>27775</v>
      </c>
    </row>
    <row r="4664" spans="1:4">
      <c r="A4664" s="90">
        <v>7356</v>
      </c>
      <c r="B4664" s="1" t="s">
        <v>9076</v>
      </c>
      <c r="C4664" s="91" t="s">
        <v>9579</v>
      </c>
      <c r="D4664" s="89" t="s">
        <v>27776</v>
      </c>
    </row>
    <row r="4665" spans="1:4">
      <c r="A4665" s="90">
        <v>7313</v>
      </c>
      <c r="B4665" s="1" t="s">
        <v>9077</v>
      </c>
      <c r="C4665" s="91" t="s">
        <v>9579</v>
      </c>
      <c r="D4665" s="89" t="s">
        <v>27777</v>
      </c>
    </row>
    <row r="4666" spans="1:4">
      <c r="A4666" s="90">
        <v>7319</v>
      </c>
      <c r="B4666" s="1" t="s">
        <v>9078</v>
      </c>
      <c r="C4666" s="91" t="s">
        <v>9579</v>
      </c>
      <c r="D4666" s="89" t="s">
        <v>24901</v>
      </c>
    </row>
    <row r="4667" spans="1:4">
      <c r="A4667" s="90">
        <v>38119</v>
      </c>
      <c r="B4667" s="1" t="s">
        <v>9079</v>
      </c>
      <c r="C4667" s="91" t="s">
        <v>9579</v>
      </c>
      <c r="D4667" s="89" t="s">
        <v>24511</v>
      </c>
    </row>
    <row r="4668" spans="1:4">
      <c r="A4668" s="90">
        <v>7314</v>
      </c>
      <c r="B4668" s="1" t="s">
        <v>9080</v>
      </c>
      <c r="C4668" s="91" t="s">
        <v>9579</v>
      </c>
      <c r="D4668" s="89" t="s">
        <v>25005</v>
      </c>
    </row>
    <row r="4669" spans="1:4">
      <c r="A4669" s="90">
        <v>38131</v>
      </c>
      <c r="B4669" s="1" t="s">
        <v>9081</v>
      </c>
      <c r="C4669" s="91" t="s">
        <v>9579</v>
      </c>
      <c r="D4669" s="89" t="s">
        <v>27778</v>
      </c>
    </row>
    <row r="4670" spans="1:4">
      <c r="A4670" s="90">
        <v>7304</v>
      </c>
      <c r="B4670" s="1" t="s">
        <v>9082</v>
      </c>
      <c r="C4670" s="91" t="s">
        <v>9579</v>
      </c>
      <c r="D4670" s="89" t="s">
        <v>27779</v>
      </c>
    </row>
    <row r="4671" spans="1:4">
      <c r="A4671" s="90">
        <v>7293</v>
      </c>
      <c r="B4671" s="1" t="s">
        <v>9083</v>
      </c>
      <c r="C4671" s="91" t="s">
        <v>9579</v>
      </c>
      <c r="D4671" s="89" t="s">
        <v>27780</v>
      </c>
    </row>
    <row r="4672" spans="1:4">
      <c r="A4672" s="90">
        <v>7311</v>
      </c>
      <c r="B4672" s="1" t="s">
        <v>246</v>
      </c>
      <c r="C4672" s="91" t="s">
        <v>9579</v>
      </c>
      <c r="D4672" s="89" t="s">
        <v>27199</v>
      </c>
    </row>
    <row r="4673" spans="1:4">
      <c r="A4673" s="90">
        <v>7292</v>
      </c>
      <c r="B4673" s="1" t="s">
        <v>9084</v>
      </c>
      <c r="C4673" s="91" t="s">
        <v>9579</v>
      </c>
      <c r="D4673" s="89" t="s">
        <v>25812</v>
      </c>
    </row>
    <row r="4674" spans="1:4">
      <c r="A4674" s="90">
        <v>7288</v>
      </c>
      <c r="B4674" s="1" t="s">
        <v>9085</v>
      </c>
      <c r="C4674" s="91" t="s">
        <v>9579</v>
      </c>
      <c r="D4674" s="89" t="s">
        <v>27781</v>
      </c>
    </row>
    <row r="4675" spans="1:4">
      <c r="A4675" s="90">
        <v>35693</v>
      </c>
      <c r="B4675" s="1" t="s">
        <v>9086</v>
      </c>
      <c r="C4675" s="91" t="s">
        <v>9579</v>
      </c>
      <c r="D4675" s="89" t="s">
        <v>24634</v>
      </c>
    </row>
    <row r="4676" spans="1:4">
      <c r="A4676" s="90">
        <v>35692</v>
      </c>
      <c r="B4676" s="1" t="s">
        <v>9087</v>
      </c>
      <c r="C4676" s="91" t="s">
        <v>9579</v>
      </c>
      <c r="D4676" s="89" t="s">
        <v>25735</v>
      </c>
    </row>
    <row r="4677" spans="1:4">
      <c r="A4677" s="90">
        <v>7344</v>
      </c>
      <c r="B4677" s="1" t="s">
        <v>9088</v>
      </c>
      <c r="C4677" s="91" t="s">
        <v>9593</v>
      </c>
      <c r="D4677" s="89" t="s">
        <v>27782</v>
      </c>
    </row>
    <row r="4678" spans="1:4">
      <c r="A4678" s="90">
        <v>7345</v>
      </c>
      <c r="B4678" s="1" t="s">
        <v>9089</v>
      </c>
      <c r="C4678" s="91" t="s">
        <v>9579</v>
      </c>
      <c r="D4678" s="89" t="s">
        <v>24680</v>
      </c>
    </row>
    <row r="4679" spans="1:4">
      <c r="A4679" s="90">
        <v>35691</v>
      </c>
      <c r="B4679" s="1" t="s">
        <v>9090</v>
      </c>
      <c r="C4679" s="91" t="s">
        <v>9579</v>
      </c>
      <c r="D4679" s="89" t="s">
        <v>24900</v>
      </c>
    </row>
    <row r="4680" spans="1:4">
      <c r="A4680" s="90">
        <v>7342</v>
      </c>
      <c r="B4680" s="1" t="s">
        <v>9091</v>
      </c>
      <c r="C4680" s="91" t="s">
        <v>9578</v>
      </c>
      <c r="D4680" s="89" t="s">
        <v>24558</v>
      </c>
    </row>
    <row r="4681" spans="1:4">
      <c r="A4681" s="90">
        <v>7306</v>
      </c>
      <c r="B4681" s="1" t="s">
        <v>9092</v>
      </c>
      <c r="C4681" s="91" t="s">
        <v>9579</v>
      </c>
      <c r="D4681" s="89" t="s">
        <v>24857</v>
      </c>
    </row>
    <row r="4682" spans="1:4">
      <c r="A4682" s="90">
        <v>154</v>
      </c>
      <c r="B4682" s="1" t="s">
        <v>9093</v>
      </c>
      <c r="C4682" s="91" t="s">
        <v>9579</v>
      </c>
      <c r="D4682" s="89" t="s">
        <v>27783</v>
      </c>
    </row>
    <row r="4683" spans="1:4">
      <c r="A4683" s="90">
        <v>7338</v>
      </c>
      <c r="B4683" s="1" t="s">
        <v>9094</v>
      </c>
      <c r="C4683" s="91" t="s">
        <v>9578</v>
      </c>
      <c r="D4683" s="89" t="s">
        <v>24958</v>
      </c>
    </row>
    <row r="4684" spans="1:4">
      <c r="A4684" s="90">
        <v>39574</v>
      </c>
      <c r="B4684" s="1" t="s">
        <v>9095</v>
      </c>
      <c r="C4684" s="91" t="s">
        <v>9574</v>
      </c>
      <c r="D4684" s="89" t="s">
        <v>26179</v>
      </c>
    </row>
    <row r="4685" spans="1:4">
      <c r="A4685" s="90">
        <v>11060</v>
      </c>
      <c r="B4685" s="1" t="s">
        <v>9096</v>
      </c>
      <c r="C4685" s="91" t="s">
        <v>9574</v>
      </c>
      <c r="D4685" s="89" t="s">
        <v>27784</v>
      </c>
    </row>
    <row r="4686" spans="1:4">
      <c r="A4686" s="90">
        <v>37401</v>
      </c>
      <c r="B4686" s="1" t="s">
        <v>9097</v>
      </c>
      <c r="C4686" s="91" t="s">
        <v>9574</v>
      </c>
      <c r="D4686" s="89" t="s">
        <v>24993</v>
      </c>
    </row>
    <row r="4687" spans="1:4">
      <c r="A4687" s="90">
        <v>7525</v>
      </c>
      <c r="B4687" s="1" t="s">
        <v>9098</v>
      </c>
      <c r="C4687" s="91" t="s">
        <v>9574</v>
      </c>
      <c r="D4687" s="89" t="s">
        <v>27785</v>
      </c>
    </row>
    <row r="4688" spans="1:4">
      <c r="A4688" s="90">
        <v>7524</v>
      </c>
      <c r="B4688" s="1" t="s">
        <v>9099</v>
      </c>
      <c r="C4688" s="91" t="s">
        <v>9574</v>
      </c>
      <c r="D4688" s="89" t="s">
        <v>27648</v>
      </c>
    </row>
    <row r="4689" spans="1:4">
      <c r="A4689" s="90">
        <v>38105</v>
      </c>
      <c r="B4689" s="1" t="s">
        <v>9100</v>
      </c>
      <c r="C4689" s="91" t="s">
        <v>9574</v>
      </c>
      <c r="D4689" s="89" t="s">
        <v>27786</v>
      </c>
    </row>
    <row r="4690" spans="1:4">
      <c r="A4690" s="90">
        <v>38084</v>
      </c>
      <c r="B4690" s="1" t="s">
        <v>9101</v>
      </c>
      <c r="C4690" s="91" t="s">
        <v>9574</v>
      </c>
      <c r="D4690" s="89" t="s">
        <v>24400</v>
      </c>
    </row>
    <row r="4691" spans="1:4">
      <c r="A4691" s="90">
        <v>38103</v>
      </c>
      <c r="B4691" s="1" t="s">
        <v>9102</v>
      </c>
      <c r="C4691" s="91" t="s">
        <v>9574</v>
      </c>
      <c r="D4691" s="89" t="s">
        <v>24800</v>
      </c>
    </row>
    <row r="4692" spans="1:4">
      <c r="A4692" s="90">
        <v>38082</v>
      </c>
      <c r="B4692" s="1" t="s">
        <v>9103</v>
      </c>
      <c r="C4692" s="91" t="s">
        <v>9574</v>
      </c>
      <c r="D4692" s="89" t="s">
        <v>27543</v>
      </c>
    </row>
    <row r="4693" spans="1:4">
      <c r="A4693" s="90">
        <v>38104</v>
      </c>
      <c r="B4693" s="1" t="s">
        <v>9104</v>
      </c>
      <c r="C4693" s="91" t="s">
        <v>9574</v>
      </c>
      <c r="D4693" s="89" t="s">
        <v>24529</v>
      </c>
    </row>
    <row r="4694" spans="1:4">
      <c r="A4694" s="90">
        <v>38083</v>
      </c>
      <c r="B4694" s="1" t="s">
        <v>9105</v>
      </c>
      <c r="C4694" s="91" t="s">
        <v>9574</v>
      </c>
      <c r="D4694" s="89" t="s">
        <v>24534</v>
      </c>
    </row>
    <row r="4695" spans="1:4">
      <c r="A4695" s="90">
        <v>38101</v>
      </c>
      <c r="B4695" s="1" t="s">
        <v>9106</v>
      </c>
      <c r="C4695" s="91" t="s">
        <v>9574</v>
      </c>
      <c r="D4695" s="89" t="s">
        <v>23984</v>
      </c>
    </row>
    <row r="4696" spans="1:4">
      <c r="A4696" s="90">
        <v>7528</v>
      </c>
      <c r="B4696" s="1" t="s">
        <v>9107</v>
      </c>
      <c r="C4696" s="91" t="s">
        <v>9574</v>
      </c>
      <c r="D4696" s="89" t="s">
        <v>24359</v>
      </c>
    </row>
    <row r="4697" spans="1:4">
      <c r="A4697" s="90">
        <v>12147</v>
      </c>
      <c r="B4697" s="1" t="s">
        <v>9108</v>
      </c>
      <c r="C4697" s="91" t="s">
        <v>9574</v>
      </c>
      <c r="D4697" s="89" t="s">
        <v>24891</v>
      </c>
    </row>
    <row r="4698" spans="1:4">
      <c r="A4698" s="90">
        <v>38075</v>
      </c>
      <c r="B4698" s="1" t="s">
        <v>9109</v>
      </c>
      <c r="C4698" s="91" t="s">
        <v>9574</v>
      </c>
      <c r="D4698" s="89" t="s">
        <v>27787</v>
      </c>
    </row>
    <row r="4699" spans="1:4">
      <c r="A4699" s="90">
        <v>38102</v>
      </c>
      <c r="B4699" s="1" t="s">
        <v>9110</v>
      </c>
      <c r="C4699" s="91" t="s">
        <v>9574</v>
      </c>
      <c r="D4699" s="89" t="s">
        <v>24456</v>
      </c>
    </row>
    <row r="4700" spans="1:4">
      <c r="A4700" s="90">
        <v>38076</v>
      </c>
      <c r="B4700" s="1" t="s">
        <v>21707</v>
      </c>
      <c r="C4700" s="91" t="s">
        <v>9574</v>
      </c>
      <c r="D4700" s="89" t="s">
        <v>27788</v>
      </c>
    </row>
    <row r="4701" spans="1:4">
      <c r="A4701" s="90">
        <v>7592</v>
      </c>
      <c r="B4701" s="1" t="s">
        <v>9111</v>
      </c>
      <c r="C4701" s="91" t="s">
        <v>9573</v>
      </c>
      <c r="D4701" s="89" t="s">
        <v>27789</v>
      </c>
    </row>
    <row r="4702" spans="1:4">
      <c r="A4702" s="90">
        <v>40820</v>
      </c>
      <c r="B4702" s="1" t="s">
        <v>9112</v>
      </c>
      <c r="C4702" s="91" t="s">
        <v>9582</v>
      </c>
      <c r="D4702" s="89" t="s">
        <v>27790</v>
      </c>
    </row>
    <row r="4703" spans="1:4">
      <c r="A4703" s="90">
        <v>11762</v>
      </c>
      <c r="B4703" s="1" t="s">
        <v>9113</v>
      </c>
      <c r="C4703" s="91" t="s">
        <v>9574</v>
      </c>
      <c r="D4703" s="89" t="s">
        <v>27791</v>
      </c>
    </row>
    <row r="4704" spans="1:4">
      <c r="A4704" s="90">
        <v>13418</v>
      </c>
      <c r="B4704" s="1" t="s">
        <v>9114</v>
      </c>
      <c r="C4704" s="91" t="s">
        <v>9574</v>
      </c>
      <c r="D4704" s="89" t="s">
        <v>24518</v>
      </c>
    </row>
    <row r="4705" spans="1:4">
      <c r="A4705" s="90">
        <v>13984</v>
      </c>
      <c r="B4705" s="1" t="s">
        <v>9115</v>
      </c>
      <c r="C4705" s="91" t="s">
        <v>9574</v>
      </c>
      <c r="D4705" s="89" t="s">
        <v>27792</v>
      </c>
    </row>
    <row r="4706" spans="1:4">
      <c r="A4706" s="90">
        <v>11772</v>
      </c>
      <c r="B4706" s="1" t="s">
        <v>9116</v>
      </c>
      <c r="C4706" s="91" t="s">
        <v>9574</v>
      </c>
      <c r="D4706" s="89" t="s">
        <v>27793</v>
      </c>
    </row>
    <row r="4707" spans="1:4">
      <c r="A4707" s="90">
        <v>36795</v>
      </c>
      <c r="B4707" s="1" t="s">
        <v>9117</v>
      </c>
      <c r="C4707" s="91" t="s">
        <v>9574</v>
      </c>
      <c r="D4707" s="89" t="s">
        <v>27794</v>
      </c>
    </row>
    <row r="4708" spans="1:4">
      <c r="A4708" s="90">
        <v>36796</v>
      </c>
      <c r="B4708" s="1" t="s">
        <v>162</v>
      </c>
      <c r="C4708" s="91" t="s">
        <v>9574</v>
      </c>
      <c r="D4708" s="89" t="s">
        <v>27795</v>
      </c>
    </row>
    <row r="4709" spans="1:4">
      <c r="A4709" s="90">
        <v>36791</v>
      </c>
      <c r="B4709" s="1" t="s">
        <v>9118</v>
      </c>
      <c r="C4709" s="91" t="s">
        <v>9574</v>
      </c>
      <c r="D4709" s="89" t="s">
        <v>27796</v>
      </c>
    </row>
    <row r="4710" spans="1:4">
      <c r="A4710" s="90">
        <v>13415</v>
      </c>
      <c r="B4710" s="1" t="s">
        <v>9119</v>
      </c>
      <c r="C4710" s="91" t="s">
        <v>9574</v>
      </c>
      <c r="D4710" s="89" t="s">
        <v>27797</v>
      </c>
    </row>
    <row r="4711" spans="1:4">
      <c r="A4711" s="90">
        <v>36792</v>
      </c>
      <c r="B4711" s="1" t="s">
        <v>9120</v>
      </c>
      <c r="C4711" s="91" t="s">
        <v>9574</v>
      </c>
      <c r="D4711" s="89" t="s">
        <v>27798</v>
      </c>
    </row>
    <row r="4712" spans="1:4">
      <c r="A4712" s="90">
        <v>11773</v>
      </c>
      <c r="B4712" s="1" t="s">
        <v>9121</v>
      </c>
      <c r="C4712" s="91" t="s">
        <v>9574</v>
      </c>
      <c r="D4712" s="89" t="s">
        <v>24602</v>
      </c>
    </row>
    <row r="4713" spans="1:4">
      <c r="A4713" s="90">
        <v>11775</v>
      </c>
      <c r="B4713" s="1" t="s">
        <v>9122</v>
      </c>
      <c r="C4713" s="91" t="s">
        <v>9574</v>
      </c>
      <c r="D4713" s="89" t="s">
        <v>27799</v>
      </c>
    </row>
    <row r="4714" spans="1:4">
      <c r="A4714" s="90">
        <v>13983</v>
      </c>
      <c r="B4714" s="1" t="s">
        <v>9123</v>
      </c>
      <c r="C4714" s="91" t="s">
        <v>9574</v>
      </c>
      <c r="D4714" s="89" t="s">
        <v>27800</v>
      </c>
    </row>
    <row r="4715" spans="1:4">
      <c r="A4715" s="90">
        <v>13416</v>
      </c>
      <c r="B4715" s="1" t="s">
        <v>9124</v>
      </c>
      <c r="C4715" s="91" t="s">
        <v>9574</v>
      </c>
      <c r="D4715" s="89" t="s">
        <v>26048</v>
      </c>
    </row>
    <row r="4716" spans="1:4">
      <c r="A4716" s="90">
        <v>13417</v>
      </c>
      <c r="B4716" s="1" t="s">
        <v>9125</v>
      </c>
      <c r="C4716" s="91" t="s">
        <v>9574</v>
      </c>
      <c r="D4716" s="89" t="s">
        <v>27801</v>
      </c>
    </row>
    <row r="4717" spans="1:4">
      <c r="A4717" s="90">
        <v>7604</v>
      </c>
      <c r="B4717" s="1" t="s">
        <v>9126</v>
      </c>
      <c r="C4717" s="91" t="s">
        <v>9574</v>
      </c>
      <c r="D4717" s="89" t="s">
        <v>24723</v>
      </c>
    </row>
    <row r="4718" spans="1:4">
      <c r="A4718" s="90">
        <v>11763</v>
      </c>
      <c r="B4718" s="1" t="s">
        <v>25368</v>
      </c>
      <c r="C4718" s="91" t="s">
        <v>9574</v>
      </c>
      <c r="D4718" s="89" t="s">
        <v>27802</v>
      </c>
    </row>
    <row r="4719" spans="1:4">
      <c r="A4719" s="90">
        <v>11764</v>
      </c>
      <c r="B4719" s="1" t="s">
        <v>25369</v>
      </c>
      <c r="C4719" s="91" t="s">
        <v>9574</v>
      </c>
      <c r="D4719" s="89" t="s">
        <v>27803</v>
      </c>
    </row>
    <row r="4720" spans="1:4">
      <c r="A4720" s="90">
        <v>11829</v>
      </c>
      <c r="B4720" s="1" t="s">
        <v>25370</v>
      </c>
      <c r="C4720" s="91" t="s">
        <v>9574</v>
      </c>
      <c r="D4720" s="89" t="s">
        <v>24156</v>
      </c>
    </row>
    <row r="4721" spans="1:4">
      <c r="A4721" s="90">
        <v>11825</v>
      </c>
      <c r="B4721" s="1" t="s">
        <v>25371</v>
      </c>
      <c r="C4721" s="91" t="s">
        <v>9574</v>
      </c>
      <c r="D4721" s="89" t="s">
        <v>24671</v>
      </c>
    </row>
    <row r="4722" spans="1:4">
      <c r="A4722" s="90">
        <v>11767</v>
      </c>
      <c r="B4722" s="1" t="s">
        <v>25372</v>
      </c>
      <c r="C4722" s="91" t="s">
        <v>9574</v>
      </c>
      <c r="D4722" s="89" t="s">
        <v>27722</v>
      </c>
    </row>
    <row r="4723" spans="1:4">
      <c r="A4723" s="90">
        <v>11830</v>
      </c>
      <c r="B4723" s="1" t="s">
        <v>25373</v>
      </c>
      <c r="C4723" s="91" t="s">
        <v>9574</v>
      </c>
      <c r="D4723" s="89" t="s">
        <v>24508</v>
      </c>
    </row>
    <row r="4724" spans="1:4">
      <c r="A4724" s="90">
        <v>11766</v>
      </c>
      <c r="B4724" s="1" t="s">
        <v>25374</v>
      </c>
      <c r="C4724" s="91" t="s">
        <v>9574</v>
      </c>
      <c r="D4724" s="89" t="s">
        <v>24812</v>
      </c>
    </row>
    <row r="4725" spans="1:4">
      <c r="A4725" s="90">
        <v>11765</v>
      </c>
      <c r="B4725" s="1" t="s">
        <v>25375</v>
      </c>
      <c r="C4725" s="91" t="s">
        <v>9574</v>
      </c>
      <c r="D4725" s="89" t="s">
        <v>24764</v>
      </c>
    </row>
    <row r="4726" spans="1:4">
      <c r="A4726" s="90">
        <v>11824</v>
      </c>
      <c r="B4726" s="1" t="s">
        <v>25376</v>
      </c>
      <c r="C4726" s="91" t="s">
        <v>9574</v>
      </c>
      <c r="D4726" s="89" t="s">
        <v>27804</v>
      </c>
    </row>
    <row r="4727" spans="1:4">
      <c r="A4727" s="90">
        <v>11777</v>
      </c>
      <c r="B4727" s="1" t="s">
        <v>9127</v>
      </c>
      <c r="C4727" s="91" t="s">
        <v>9574</v>
      </c>
      <c r="D4727" s="89" t="s">
        <v>26362</v>
      </c>
    </row>
    <row r="4728" spans="1:4">
      <c r="A4728" s="90">
        <v>7602</v>
      </c>
      <c r="B4728" s="1" t="s">
        <v>9128</v>
      </c>
      <c r="C4728" s="91" t="s">
        <v>9574</v>
      </c>
      <c r="D4728" s="89" t="s">
        <v>27805</v>
      </c>
    </row>
    <row r="4729" spans="1:4">
      <c r="A4729" s="90">
        <v>7603</v>
      </c>
      <c r="B4729" s="1" t="s">
        <v>9129</v>
      </c>
      <c r="C4729" s="91" t="s">
        <v>9574</v>
      </c>
      <c r="D4729" s="89" t="s">
        <v>26548</v>
      </c>
    </row>
    <row r="4730" spans="1:4">
      <c r="A4730" s="90">
        <v>11826</v>
      </c>
      <c r="B4730" s="1" t="s">
        <v>25377</v>
      </c>
      <c r="C4730" s="91" t="s">
        <v>9574</v>
      </c>
      <c r="D4730" s="89" t="s">
        <v>24818</v>
      </c>
    </row>
    <row r="4731" spans="1:4">
      <c r="A4731" s="90">
        <v>7606</v>
      </c>
      <c r="B4731" s="1" t="s">
        <v>25378</v>
      </c>
      <c r="C4731" s="91" t="s">
        <v>9574</v>
      </c>
      <c r="D4731" s="89" t="s">
        <v>24685</v>
      </c>
    </row>
    <row r="4732" spans="1:4">
      <c r="A4732" s="90">
        <v>40329</v>
      </c>
      <c r="B4732" s="1" t="s">
        <v>25379</v>
      </c>
      <c r="C4732" s="91" t="s">
        <v>9574</v>
      </c>
      <c r="D4732" s="89" t="s">
        <v>24618</v>
      </c>
    </row>
    <row r="4733" spans="1:4">
      <c r="A4733" s="90">
        <v>11823</v>
      </c>
      <c r="B4733" s="1" t="s">
        <v>25380</v>
      </c>
      <c r="C4733" s="91" t="s">
        <v>9574</v>
      </c>
      <c r="D4733" s="89" t="s">
        <v>27459</v>
      </c>
    </row>
    <row r="4734" spans="1:4">
      <c r="A4734" s="90">
        <v>11822</v>
      </c>
      <c r="B4734" s="1" t="s">
        <v>9130</v>
      </c>
      <c r="C4734" s="91" t="s">
        <v>9574</v>
      </c>
      <c r="D4734" s="89" t="s">
        <v>24001</v>
      </c>
    </row>
    <row r="4735" spans="1:4">
      <c r="A4735" s="90">
        <v>11831</v>
      </c>
      <c r="B4735" s="1" t="s">
        <v>9131</v>
      </c>
      <c r="C4735" s="91" t="s">
        <v>9574</v>
      </c>
      <c r="D4735" s="89" t="s">
        <v>24734</v>
      </c>
    </row>
    <row r="4736" spans="1:4">
      <c r="A4736" s="90">
        <v>7613</v>
      </c>
      <c r="B4736" s="1" t="s">
        <v>9132</v>
      </c>
      <c r="C4736" s="91" t="s">
        <v>9574</v>
      </c>
      <c r="D4736" s="89" t="s">
        <v>27806</v>
      </c>
    </row>
    <row r="4737" spans="1:4">
      <c r="A4737" s="90">
        <v>7619</v>
      </c>
      <c r="B4737" s="1" t="s">
        <v>9133</v>
      </c>
      <c r="C4737" s="91" t="s">
        <v>9574</v>
      </c>
      <c r="D4737" s="89" t="s">
        <v>27807</v>
      </c>
    </row>
    <row r="4738" spans="1:4">
      <c r="A4738" s="90">
        <v>12076</v>
      </c>
      <c r="B4738" s="1" t="s">
        <v>9134</v>
      </c>
      <c r="C4738" s="91" t="s">
        <v>9574</v>
      </c>
      <c r="D4738" s="89" t="s">
        <v>27808</v>
      </c>
    </row>
    <row r="4739" spans="1:4">
      <c r="A4739" s="90">
        <v>7614</v>
      </c>
      <c r="B4739" s="1" t="s">
        <v>9135</v>
      </c>
      <c r="C4739" s="91" t="s">
        <v>9574</v>
      </c>
      <c r="D4739" s="89" t="s">
        <v>27809</v>
      </c>
    </row>
    <row r="4740" spans="1:4">
      <c r="A4740" s="90">
        <v>7618</v>
      </c>
      <c r="B4740" s="1" t="s">
        <v>9136</v>
      </c>
      <c r="C4740" s="91" t="s">
        <v>9574</v>
      </c>
      <c r="D4740" s="89" t="s">
        <v>27810</v>
      </c>
    </row>
    <row r="4741" spans="1:4">
      <c r="A4741" s="90">
        <v>7620</v>
      </c>
      <c r="B4741" s="1" t="s">
        <v>9137</v>
      </c>
      <c r="C4741" s="91" t="s">
        <v>9574</v>
      </c>
      <c r="D4741" s="89" t="s">
        <v>27811</v>
      </c>
    </row>
    <row r="4742" spans="1:4">
      <c r="A4742" s="90">
        <v>7610</v>
      </c>
      <c r="B4742" s="1" t="s">
        <v>9138</v>
      </c>
      <c r="C4742" s="91" t="s">
        <v>9574</v>
      </c>
      <c r="D4742" s="89" t="s">
        <v>27812</v>
      </c>
    </row>
    <row r="4743" spans="1:4">
      <c r="A4743" s="90">
        <v>7615</v>
      </c>
      <c r="B4743" s="1" t="s">
        <v>9139</v>
      </c>
      <c r="C4743" s="91" t="s">
        <v>9574</v>
      </c>
      <c r="D4743" s="89" t="s">
        <v>27813</v>
      </c>
    </row>
    <row r="4744" spans="1:4">
      <c r="A4744" s="90">
        <v>7617</v>
      </c>
      <c r="B4744" s="1" t="s">
        <v>9140</v>
      </c>
      <c r="C4744" s="91" t="s">
        <v>9574</v>
      </c>
      <c r="D4744" s="89" t="s">
        <v>27814</v>
      </c>
    </row>
    <row r="4745" spans="1:4">
      <c r="A4745" s="90">
        <v>7616</v>
      </c>
      <c r="B4745" s="1" t="s">
        <v>9141</v>
      </c>
      <c r="C4745" s="91" t="s">
        <v>9574</v>
      </c>
      <c r="D4745" s="89" t="s">
        <v>27815</v>
      </c>
    </row>
    <row r="4746" spans="1:4">
      <c r="A4746" s="90">
        <v>7611</v>
      </c>
      <c r="B4746" s="1" t="s">
        <v>9142</v>
      </c>
      <c r="C4746" s="91" t="s">
        <v>9574</v>
      </c>
      <c r="D4746" s="89" t="s">
        <v>27816</v>
      </c>
    </row>
    <row r="4747" spans="1:4">
      <c r="A4747" s="90">
        <v>7612</v>
      </c>
      <c r="B4747" s="1" t="s">
        <v>9143</v>
      </c>
      <c r="C4747" s="91" t="s">
        <v>9574</v>
      </c>
      <c r="D4747" s="89" t="s">
        <v>27817</v>
      </c>
    </row>
    <row r="4748" spans="1:4">
      <c r="A4748" s="90">
        <v>37371</v>
      </c>
      <c r="B4748" s="1" t="s">
        <v>25381</v>
      </c>
      <c r="C4748" s="91" t="s">
        <v>9573</v>
      </c>
      <c r="D4748" s="89" t="s">
        <v>25105</v>
      </c>
    </row>
    <row r="4749" spans="1:4">
      <c r="A4749" s="90">
        <v>40861</v>
      </c>
      <c r="B4749" s="1" t="s">
        <v>25382</v>
      </c>
      <c r="C4749" s="91" t="s">
        <v>9582</v>
      </c>
      <c r="D4749" s="89" t="s">
        <v>27818</v>
      </c>
    </row>
    <row r="4750" spans="1:4">
      <c r="A4750" s="90">
        <v>36510</v>
      </c>
      <c r="B4750" s="1" t="s">
        <v>9144</v>
      </c>
      <c r="C4750" s="91" t="s">
        <v>9574</v>
      </c>
      <c r="D4750" s="89" t="s">
        <v>27819</v>
      </c>
    </row>
    <row r="4751" spans="1:4">
      <c r="A4751" s="90">
        <v>25020</v>
      </c>
      <c r="B4751" s="1" t="s">
        <v>9145</v>
      </c>
      <c r="C4751" s="91" t="s">
        <v>9574</v>
      </c>
      <c r="D4751" s="89" t="s">
        <v>27820</v>
      </c>
    </row>
    <row r="4752" spans="1:4">
      <c r="A4752" s="90">
        <v>7622</v>
      </c>
      <c r="B4752" s="1" t="s">
        <v>9146</v>
      </c>
      <c r="C4752" s="91" t="s">
        <v>9574</v>
      </c>
      <c r="D4752" s="89" t="s">
        <v>27821</v>
      </c>
    </row>
    <row r="4753" spans="1:4">
      <c r="A4753" s="90">
        <v>7624</v>
      </c>
      <c r="B4753" s="1" t="s">
        <v>9147</v>
      </c>
      <c r="C4753" s="91" t="s">
        <v>9574</v>
      </c>
      <c r="D4753" s="89" t="s">
        <v>27822</v>
      </c>
    </row>
    <row r="4754" spans="1:4">
      <c r="A4754" s="90">
        <v>7625</v>
      </c>
      <c r="B4754" s="1" t="s">
        <v>9148</v>
      </c>
      <c r="C4754" s="91" t="s">
        <v>9574</v>
      </c>
      <c r="D4754" s="89" t="s">
        <v>27823</v>
      </c>
    </row>
    <row r="4755" spans="1:4">
      <c r="A4755" s="90">
        <v>7623</v>
      </c>
      <c r="B4755" s="1" t="s">
        <v>9149</v>
      </c>
      <c r="C4755" s="91" t="s">
        <v>9574</v>
      </c>
      <c r="D4755" s="89" t="s">
        <v>27820</v>
      </c>
    </row>
    <row r="4756" spans="1:4">
      <c r="A4756" s="90">
        <v>36508</v>
      </c>
      <c r="B4756" s="1" t="s">
        <v>9150</v>
      </c>
      <c r="C4756" s="91" t="s">
        <v>9574</v>
      </c>
      <c r="D4756" s="89" t="s">
        <v>27824</v>
      </c>
    </row>
    <row r="4757" spans="1:4">
      <c r="A4757" s="90">
        <v>36509</v>
      </c>
      <c r="B4757" s="1" t="s">
        <v>9151</v>
      </c>
      <c r="C4757" s="91" t="s">
        <v>9574</v>
      </c>
      <c r="D4757" s="89" t="s">
        <v>27825</v>
      </c>
    </row>
    <row r="4758" spans="1:4">
      <c r="A4758" s="90">
        <v>13238</v>
      </c>
      <c r="B4758" s="1" t="s">
        <v>9152</v>
      </c>
      <c r="C4758" s="91" t="s">
        <v>9574</v>
      </c>
      <c r="D4758" s="89" t="s">
        <v>27826</v>
      </c>
    </row>
    <row r="4759" spans="1:4">
      <c r="A4759" s="90">
        <v>36511</v>
      </c>
      <c r="B4759" s="1" t="s">
        <v>9153</v>
      </c>
      <c r="C4759" s="91" t="s">
        <v>9574</v>
      </c>
      <c r="D4759" s="89" t="s">
        <v>27827</v>
      </c>
    </row>
    <row r="4760" spans="1:4">
      <c r="A4760" s="90">
        <v>36515</v>
      </c>
      <c r="B4760" s="1" t="s">
        <v>9154</v>
      </c>
      <c r="C4760" s="91" t="s">
        <v>9574</v>
      </c>
      <c r="D4760" s="89" t="s">
        <v>27828</v>
      </c>
    </row>
    <row r="4761" spans="1:4">
      <c r="A4761" s="90">
        <v>10598</v>
      </c>
      <c r="B4761" s="1" t="s">
        <v>9155</v>
      </c>
      <c r="C4761" s="91" t="s">
        <v>9574</v>
      </c>
      <c r="D4761" s="89" t="s">
        <v>27829</v>
      </c>
    </row>
    <row r="4762" spans="1:4">
      <c r="A4762" s="90">
        <v>7640</v>
      </c>
      <c r="B4762" s="1" t="s">
        <v>9156</v>
      </c>
      <c r="C4762" s="91" t="s">
        <v>9574</v>
      </c>
      <c r="D4762" s="89" t="s">
        <v>27830</v>
      </c>
    </row>
    <row r="4763" spans="1:4">
      <c r="A4763" s="90">
        <v>36513</v>
      </c>
      <c r="B4763" s="1" t="s">
        <v>9157</v>
      </c>
      <c r="C4763" s="91" t="s">
        <v>9574</v>
      </c>
      <c r="D4763" s="89" t="s">
        <v>27831</v>
      </c>
    </row>
    <row r="4764" spans="1:4">
      <c r="A4764" s="90">
        <v>36514</v>
      </c>
      <c r="B4764" s="1" t="s">
        <v>9158</v>
      </c>
      <c r="C4764" s="91" t="s">
        <v>9574</v>
      </c>
      <c r="D4764" s="89" t="s">
        <v>27832</v>
      </c>
    </row>
    <row r="4765" spans="1:4">
      <c r="A4765" s="90">
        <v>36149</v>
      </c>
      <c r="B4765" s="1" t="s">
        <v>9159</v>
      </c>
      <c r="C4765" s="91" t="s">
        <v>9574</v>
      </c>
      <c r="D4765" s="89" t="s">
        <v>27833</v>
      </c>
    </row>
    <row r="4766" spans="1:4">
      <c r="A4766" s="90">
        <v>43066</v>
      </c>
      <c r="B4766" s="1" t="s">
        <v>25383</v>
      </c>
      <c r="C4766" s="91" t="s">
        <v>9577</v>
      </c>
      <c r="D4766" s="89" t="s">
        <v>24912</v>
      </c>
    </row>
    <row r="4767" spans="1:4">
      <c r="A4767" s="90">
        <v>11581</v>
      </c>
      <c r="B4767" s="1" t="s">
        <v>9160</v>
      </c>
      <c r="C4767" s="91" t="s">
        <v>9577</v>
      </c>
      <c r="D4767" s="89" t="s">
        <v>24859</v>
      </c>
    </row>
    <row r="4768" spans="1:4">
      <c r="A4768" s="90">
        <v>11580</v>
      </c>
      <c r="B4768" s="1" t="s">
        <v>9161</v>
      </c>
      <c r="C4768" s="91" t="s">
        <v>9577</v>
      </c>
      <c r="D4768" s="89" t="s">
        <v>24476</v>
      </c>
    </row>
    <row r="4769" spans="1:4">
      <c r="A4769" s="90">
        <v>38177</v>
      </c>
      <c r="B4769" s="1" t="s">
        <v>9162</v>
      </c>
      <c r="C4769" s="91" t="s">
        <v>9574</v>
      </c>
      <c r="D4769" s="89" t="s">
        <v>24057</v>
      </c>
    </row>
    <row r="4770" spans="1:4">
      <c r="A4770" s="90">
        <v>10743</v>
      </c>
      <c r="B4770" s="1" t="s">
        <v>9163</v>
      </c>
      <c r="C4770" s="91" t="s">
        <v>9574</v>
      </c>
      <c r="D4770" s="89" t="s">
        <v>27834</v>
      </c>
    </row>
    <row r="4771" spans="1:4">
      <c r="A4771" s="90">
        <v>39848</v>
      </c>
      <c r="B4771" s="1" t="s">
        <v>9164</v>
      </c>
      <c r="C4771" s="91" t="s">
        <v>9577</v>
      </c>
      <c r="D4771" s="89" t="s">
        <v>24919</v>
      </c>
    </row>
    <row r="4772" spans="1:4">
      <c r="A4772" s="90">
        <v>20999</v>
      </c>
      <c r="B4772" s="1" t="s">
        <v>25384</v>
      </c>
      <c r="C4772" s="91" t="s">
        <v>9577</v>
      </c>
      <c r="D4772" s="89" t="s">
        <v>24417</v>
      </c>
    </row>
    <row r="4773" spans="1:4">
      <c r="A4773" s="90">
        <v>21001</v>
      </c>
      <c r="B4773" s="1" t="s">
        <v>25385</v>
      </c>
      <c r="C4773" s="91" t="s">
        <v>9577</v>
      </c>
      <c r="D4773" s="89" t="s">
        <v>24311</v>
      </c>
    </row>
    <row r="4774" spans="1:4">
      <c r="A4774" s="90">
        <v>21003</v>
      </c>
      <c r="B4774" s="1" t="s">
        <v>25386</v>
      </c>
      <c r="C4774" s="91" t="s">
        <v>9577</v>
      </c>
      <c r="D4774" s="89" t="s">
        <v>24721</v>
      </c>
    </row>
    <row r="4775" spans="1:4">
      <c r="A4775" s="90">
        <v>21006</v>
      </c>
      <c r="B4775" s="1" t="s">
        <v>25387</v>
      </c>
      <c r="C4775" s="91" t="s">
        <v>9577</v>
      </c>
      <c r="D4775" s="89" t="s">
        <v>27835</v>
      </c>
    </row>
    <row r="4776" spans="1:4">
      <c r="A4776" s="90">
        <v>21019</v>
      </c>
      <c r="B4776" s="1" t="s">
        <v>25388</v>
      </c>
      <c r="C4776" s="91" t="s">
        <v>9577</v>
      </c>
      <c r="D4776" s="89" t="s">
        <v>27836</v>
      </c>
    </row>
    <row r="4777" spans="1:4">
      <c r="A4777" s="90">
        <v>21021</v>
      </c>
      <c r="B4777" s="1" t="s">
        <v>25389</v>
      </c>
      <c r="C4777" s="91" t="s">
        <v>9577</v>
      </c>
      <c r="D4777" s="89" t="s">
        <v>26935</v>
      </c>
    </row>
    <row r="4778" spans="1:4">
      <c r="A4778" s="90">
        <v>21024</v>
      </c>
      <c r="B4778" s="1" t="s">
        <v>25390</v>
      </c>
      <c r="C4778" s="91" t="s">
        <v>9577</v>
      </c>
      <c r="D4778" s="89" t="s">
        <v>27489</v>
      </c>
    </row>
    <row r="4779" spans="1:4">
      <c r="A4779" s="90">
        <v>40624</v>
      </c>
      <c r="B4779" s="1" t="s">
        <v>25391</v>
      </c>
      <c r="C4779" s="91" t="s">
        <v>9577</v>
      </c>
      <c r="D4779" s="89" t="s">
        <v>27075</v>
      </c>
    </row>
    <row r="4780" spans="1:4">
      <c r="A4780" s="90">
        <v>13127</v>
      </c>
      <c r="B4780" s="1" t="s">
        <v>25392</v>
      </c>
      <c r="C4780" s="91" t="s">
        <v>9577</v>
      </c>
      <c r="D4780" s="89" t="s">
        <v>23900</v>
      </c>
    </row>
    <row r="4781" spans="1:4">
      <c r="A4781" s="90">
        <v>13137</v>
      </c>
      <c r="B4781" s="1" t="s">
        <v>25393</v>
      </c>
      <c r="C4781" s="91" t="s">
        <v>9577</v>
      </c>
      <c r="D4781" s="89" t="s">
        <v>27837</v>
      </c>
    </row>
    <row r="4782" spans="1:4">
      <c r="A4782" s="90">
        <v>20989</v>
      </c>
      <c r="B4782" s="1" t="s">
        <v>25394</v>
      </c>
      <c r="C4782" s="91" t="s">
        <v>9577</v>
      </c>
      <c r="D4782" s="89" t="s">
        <v>27838</v>
      </c>
    </row>
    <row r="4783" spans="1:4">
      <c r="A4783" s="90">
        <v>21147</v>
      </c>
      <c r="B4783" s="1" t="s">
        <v>25395</v>
      </c>
      <c r="C4783" s="91" t="s">
        <v>9577</v>
      </c>
      <c r="D4783" s="89" t="s">
        <v>27839</v>
      </c>
    </row>
    <row r="4784" spans="1:4">
      <c r="A4784" s="90">
        <v>21148</v>
      </c>
      <c r="B4784" s="1" t="s">
        <v>25396</v>
      </c>
      <c r="C4784" s="91" t="s">
        <v>9577</v>
      </c>
      <c r="D4784" s="89" t="s">
        <v>27840</v>
      </c>
    </row>
    <row r="4785" spans="1:4">
      <c r="A4785" s="90">
        <v>20984</v>
      </c>
      <c r="B4785" s="1" t="s">
        <v>25397</v>
      </c>
      <c r="C4785" s="91" t="s">
        <v>9577</v>
      </c>
      <c r="D4785" s="89" t="s">
        <v>27841</v>
      </c>
    </row>
    <row r="4786" spans="1:4">
      <c r="A4786" s="90">
        <v>13042</v>
      </c>
      <c r="B4786" s="1" t="s">
        <v>25398</v>
      </c>
      <c r="C4786" s="91" t="s">
        <v>9577</v>
      </c>
      <c r="D4786" s="89" t="s">
        <v>27842</v>
      </c>
    </row>
    <row r="4787" spans="1:4">
      <c r="A4787" s="90">
        <v>21150</v>
      </c>
      <c r="B4787" s="1" t="s">
        <v>25399</v>
      </c>
      <c r="C4787" s="91" t="s">
        <v>9577</v>
      </c>
      <c r="D4787" s="89" t="s">
        <v>27843</v>
      </c>
    </row>
    <row r="4788" spans="1:4">
      <c r="A4788" s="90">
        <v>13141</v>
      </c>
      <c r="B4788" s="1" t="s">
        <v>25400</v>
      </c>
      <c r="C4788" s="91" t="s">
        <v>9577</v>
      </c>
      <c r="D4788" s="89" t="s">
        <v>27844</v>
      </c>
    </row>
    <row r="4789" spans="1:4">
      <c r="A4789" s="90">
        <v>21151</v>
      </c>
      <c r="B4789" s="1" t="s">
        <v>25401</v>
      </c>
      <c r="C4789" s="91" t="s">
        <v>9577</v>
      </c>
      <c r="D4789" s="89" t="s">
        <v>25086</v>
      </c>
    </row>
    <row r="4790" spans="1:4">
      <c r="A4790" s="90">
        <v>13142</v>
      </c>
      <c r="B4790" s="1" t="s">
        <v>25402</v>
      </c>
      <c r="C4790" s="91" t="s">
        <v>9577</v>
      </c>
      <c r="D4790" s="89" t="s">
        <v>27845</v>
      </c>
    </row>
    <row r="4791" spans="1:4">
      <c r="A4791" s="90">
        <v>20994</v>
      </c>
      <c r="B4791" s="1" t="s">
        <v>25403</v>
      </c>
      <c r="C4791" s="91" t="s">
        <v>9577</v>
      </c>
      <c r="D4791" s="89" t="s">
        <v>27846</v>
      </c>
    </row>
    <row r="4792" spans="1:4">
      <c r="A4792" s="90">
        <v>7672</v>
      </c>
      <c r="B4792" s="1" t="s">
        <v>25404</v>
      </c>
      <c r="C4792" s="91" t="s">
        <v>9577</v>
      </c>
      <c r="D4792" s="89" t="s">
        <v>27847</v>
      </c>
    </row>
    <row r="4793" spans="1:4">
      <c r="A4793" s="90">
        <v>20995</v>
      </c>
      <c r="B4793" s="1" t="s">
        <v>25405</v>
      </c>
      <c r="C4793" s="91" t="s">
        <v>9577</v>
      </c>
      <c r="D4793" s="89" t="s">
        <v>27848</v>
      </c>
    </row>
    <row r="4794" spans="1:4">
      <c r="A4794" s="90">
        <v>7690</v>
      </c>
      <c r="B4794" s="1" t="s">
        <v>25406</v>
      </c>
      <c r="C4794" s="91" t="s">
        <v>9577</v>
      </c>
      <c r="D4794" s="89" t="s">
        <v>27849</v>
      </c>
    </row>
    <row r="4795" spans="1:4">
      <c r="A4795" s="90">
        <v>20980</v>
      </c>
      <c r="B4795" s="1" t="s">
        <v>25407</v>
      </c>
      <c r="C4795" s="91" t="s">
        <v>9577</v>
      </c>
      <c r="D4795" s="89" t="s">
        <v>27850</v>
      </c>
    </row>
    <row r="4796" spans="1:4">
      <c r="A4796" s="90">
        <v>7661</v>
      </c>
      <c r="B4796" s="1" t="s">
        <v>25408</v>
      </c>
      <c r="C4796" s="91" t="s">
        <v>9577</v>
      </c>
      <c r="D4796" s="89" t="s">
        <v>27851</v>
      </c>
    </row>
    <row r="4797" spans="1:4">
      <c r="A4797" s="90">
        <v>21016</v>
      </c>
      <c r="B4797" s="1" t="s">
        <v>9165</v>
      </c>
      <c r="C4797" s="91" t="s">
        <v>9577</v>
      </c>
      <c r="D4797" s="89" t="s">
        <v>27852</v>
      </c>
    </row>
    <row r="4798" spans="1:4">
      <c r="A4798" s="90">
        <v>21008</v>
      </c>
      <c r="B4798" s="1" t="s">
        <v>9166</v>
      </c>
      <c r="C4798" s="91" t="s">
        <v>9577</v>
      </c>
      <c r="D4798" s="89" t="s">
        <v>24774</v>
      </c>
    </row>
    <row r="4799" spans="1:4">
      <c r="A4799" s="90">
        <v>21009</v>
      </c>
      <c r="B4799" s="1" t="s">
        <v>9167</v>
      </c>
      <c r="C4799" s="91" t="s">
        <v>9577</v>
      </c>
      <c r="D4799" s="89" t="s">
        <v>26080</v>
      </c>
    </row>
    <row r="4800" spans="1:4">
      <c r="A4800" s="90">
        <v>21010</v>
      </c>
      <c r="B4800" s="1" t="s">
        <v>9168</v>
      </c>
      <c r="C4800" s="91" t="s">
        <v>9577</v>
      </c>
      <c r="D4800" s="89" t="s">
        <v>27853</v>
      </c>
    </row>
    <row r="4801" spans="1:4">
      <c r="A4801" s="90">
        <v>21011</v>
      </c>
      <c r="B4801" s="1" t="s">
        <v>9169</v>
      </c>
      <c r="C4801" s="91" t="s">
        <v>9577</v>
      </c>
      <c r="D4801" s="89" t="s">
        <v>27854</v>
      </c>
    </row>
    <row r="4802" spans="1:4">
      <c r="A4802" s="90">
        <v>21012</v>
      </c>
      <c r="B4802" s="1" t="s">
        <v>9170</v>
      </c>
      <c r="C4802" s="91" t="s">
        <v>9577</v>
      </c>
      <c r="D4802" s="89" t="s">
        <v>24077</v>
      </c>
    </row>
    <row r="4803" spans="1:4">
      <c r="A4803" s="90">
        <v>21013</v>
      </c>
      <c r="B4803" s="1" t="s">
        <v>9171</v>
      </c>
      <c r="C4803" s="91" t="s">
        <v>9577</v>
      </c>
      <c r="D4803" s="89" t="s">
        <v>27855</v>
      </c>
    </row>
    <row r="4804" spans="1:4">
      <c r="A4804" s="90">
        <v>21014</v>
      </c>
      <c r="B4804" s="1" t="s">
        <v>9172</v>
      </c>
      <c r="C4804" s="91" t="s">
        <v>9577</v>
      </c>
      <c r="D4804" s="89" t="s">
        <v>27856</v>
      </c>
    </row>
    <row r="4805" spans="1:4">
      <c r="A4805" s="90">
        <v>21015</v>
      </c>
      <c r="B4805" s="1" t="s">
        <v>9173</v>
      </c>
      <c r="C4805" s="91" t="s">
        <v>9577</v>
      </c>
      <c r="D4805" s="89" t="s">
        <v>27857</v>
      </c>
    </row>
    <row r="4806" spans="1:4">
      <c r="A4806" s="90">
        <v>7697</v>
      </c>
      <c r="B4806" s="1" t="s">
        <v>9174</v>
      </c>
      <c r="C4806" s="91" t="s">
        <v>9577</v>
      </c>
      <c r="D4806" s="89" t="s">
        <v>27858</v>
      </c>
    </row>
    <row r="4807" spans="1:4">
      <c r="A4807" s="90">
        <v>7698</v>
      </c>
      <c r="B4807" s="1" t="s">
        <v>9175</v>
      </c>
      <c r="C4807" s="91" t="s">
        <v>9577</v>
      </c>
      <c r="D4807" s="89" t="s">
        <v>24820</v>
      </c>
    </row>
    <row r="4808" spans="1:4">
      <c r="A4808" s="90">
        <v>7691</v>
      </c>
      <c r="B4808" s="1" t="s">
        <v>9176</v>
      </c>
      <c r="C4808" s="91" t="s">
        <v>9577</v>
      </c>
      <c r="D4808" s="89" t="s">
        <v>27859</v>
      </c>
    </row>
    <row r="4809" spans="1:4">
      <c r="A4809" s="90">
        <v>40626</v>
      </c>
      <c r="B4809" s="1" t="s">
        <v>9177</v>
      </c>
      <c r="C4809" s="91" t="s">
        <v>9577</v>
      </c>
      <c r="D4809" s="89" t="s">
        <v>23935</v>
      </c>
    </row>
    <row r="4810" spans="1:4">
      <c r="A4810" s="90">
        <v>7701</v>
      </c>
      <c r="B4810" s="1" t="s">
        <v>9178</v>
      </c>
      <c r="C4810" s="91" t="s">
        <v>9577</v>
      </c>
      <c r="D4810" s="89" t="s">
        <v>27860</v>
      </c>
    </row>
    <row r="4811" spans="1:4">
      <c r="A4811" s="90">
        <v>7696</v>
      </c>
      <c r="B4811" s="1" t="s">
        <v>9179</v>
      </c>
      <c r="C4811" s="91" t="s">
        <v>9577</v>
      </c>
      <c r="D4811" s="89" t="s">
        <v>27861</v>
      </c>
    </row>
    <row r="4812" spans="1:4">
      <c r="A4812" s="90">
        <v>7700</v>
      </c>
      <c r="B4812" s="1" t="s">
        <v>9180</v>
      </c>
      <c r="C4812" s="91" t="s">
        <v>9577</v>
      </c>
      <c r="D4812" s="89" t="s">
        <v>24312</v>
      </c>
    </row>
    <row r="4813" spans="1:4">
      <c r="A4813" s="90">
        <v>7694</v>
      </c>
      <c r="B4813" s="1" t="s">
        <v>9181</v>
      </c>
      <c r="C4813" s="91" t="s">
        <v>9577</v>
      </c>
      <c r="D4813" s="89" t="s">
        <v>27862</v>
      </c>
    </row>
    <row r="4814" spans="1:4">
      <c r="A4814" s="90">
        <v>7693</v>
      </c>
      <c r="B4814" s="1" t="s">
        <v>9182</v>
      </c>
      <c r="C4814" s="91" t="s">
        <v>9577</v>
      </c>
      <c r="D4814" s="89" t="s">
        <v>27863</v>
      </c>
    </row>
    <row r="4815" spans="1:4">
      <c r="A4815" s="90">
        <v>7692</v>
      </c>
      <c r="B4815" s="1" t="s">
        <v>9183</v>
      </c>
      <c r="C4815" s="91" t="s">
        <v>9577</v>
      </c>
      <c r="D4815" s="89" t="s">
        <v>24737</v>
      </c>
    </row>
    <row r="4816" spans="1:4">
      <c r="A4816" s="90">
        <v>7695</v>
      </c>
      <c r="B4816" s="1" t="s">
        <v>9184</v>
      </c>
      <c r="C4816" s="91" t="s">
        <v>9577</v>
      </c>
      <c r="D4816" s="89" t="s">
        <v>27864</v>
      </c>
    </row>
    <row r="4817" spans="1:4">
      <c r="A4817" s="90">
        <v>13356</v>
      </c>
      <c r="B4817" s="1" t="s">
        <v>9185</v>
      </c>
      <c r="C4817" s="91" t="s">
        <v>9577</v>
      </c>
      <c r="D4817" s="89" t="s">
        <v>24463</v>
      </c>
    </row>
    <row r="4818" spans="1:4">
      <c r="A4818" s="90">
        <v>36365</v>
      </c>
      <c r="B4818" s="1" t="s">
        <v>9186</v>
      </c>
      <c r="C4818" s="91" t="s">
        <v>9577</v>
      </c>
      <c r="D4818" s="89" t="s">
        <v>23879</v>
      </c>
    </row>
    <row r="4819" spans="1:4">
      <c r="A4819" s="90">
        <v>41930</v>
      </c>
      <c r="B4819" s="1" t="s">
        <v>9187</v>
      </c>
      <c r="C4819" s="91" t="s">
        <v>9577</v>
      </c>
      <c r="D4819" s="89" t="s">
        <v>27865</v>
      </c>
    </row>
    <row r="4820" spans="1:4">
      <c r="A4820" s="90">
        <v>41931</v>
      </c>
      <c r="B4820" s="1" t="s">
        <v>9188</v>
      </c>
      <c r="C4820" s="91" t="s">
        <v>9577</v>
      </c>
      <c r="D4820" s="89" t="s">
        <v>27866</v>
      </c>
    </row>
    <row r="4821" spans="1:4">
      <c r="A4821" s="90">
        <v>41932</v>
      </c>
      <c r="B4821" s="1" t="s">
        <v>9189</v>
      </c>
      <c r="C4821" s="91" t="s">
        <v>9577</v>
      </c>
      <c r="D4821" s="89" t="s">
        <v>26893</v>
      </c>
    </row>
    <row r="4822" spans="1:4">
      <c r="A4822" s="90">
        <v>41933</v>
      </c>
      <c r="B4822" s="1" t="s">
        <v>9190</v>
      </c>
      <c r="C4822" s="91" t="s">
        <v>9577</v>
      </c>
      <c r="D4822" s="89" t="s">
        <v>27867</v>
      </c>
    </row>
    <row r="4823" spans="1:4">
      <c r="A4823" s="90">
        <v>41934</v>
      </c>
      <c r="B4823" s="1" t="s">
        <v>9191</v>
      </c>
      <c r="C4823" s="91" t="s">
        <v>9577</v>
      </c>
      <c r="D4823" s="89" t="s">
        <v>27342</v>
      </c>
    </row>
    <row r="4824" spans="1:4">
      <c r="A4824" s="90">
        <v>41936</v>
      </c>
      <c r="B4824" s="1" t="s">
        <v>9192</v>
      </c>
      <c r="C4824" s="91" t="s">
        <v>9577</v>
      </c>
      <c r="D4824" s="89" t="s">
        <v>25993</v>
      </c>
    </row>
    <row r="4825" spans="1:4">
      <c r="A4825" s="90">
        <v>7720</v>
      </c>
      <c r="B4825" s="1" t="s">
        <v>9193</v>
      </c>
      <c r="C4825" s="91" t="s">
        <v>9577</v>
      </c>
      <c r="D4825" s="89" t="s">
        <v>27868</v>
      </c>
    </row>
    <row r="4826" spans="1:4">
      <c r="A4826" s="90">
        <v>40335</v>
      </c>
      <c r="B4826" s="1" t="s">
        <v>9194</v>
      </c>
      <c r="C4826" s="91" t="s">
        <v>9577</v>
      </c>
      <c r="D4826" s="89" t="s">
        <v>27869</v>
      </c>
    </row>
    <row r="4827" spans="1:4">
      <c r="A4827" s="90">
        <v>7740</v>
      </c>
      <c r="B4827" s="1" t="s">
        <v>9195</v>
      </c>
      <c r="C4827" s="91" t="s">
        <v>9577</v>
      </c>
      <c r="D4827" s="89" t="s">
        <v>23868</v>
      </c>
    </row>
    <row r="4828" spans="1:4">
      <c r="A4828" s="90">
        <v>7741</v>
      </c>
      <c r="B4828" s="1" t="s">
        <v>9196</v>
      </c>
      <c r="C4828" s="91" t="s">
        <v>9577</v>
      </c>
      <c r="D4828" s="89" t="s">
        <v>27870</v>
      </c>
    </row>
    <row r="4829" spans="1:4">
      <c r="A4829" s="90">
        <v>7774</v>
      </c>
      <c r="B4829" s="1" t="s">
        <v>9197</v>
      </c>
      <c r="C4829" s="91" t="s">
        <v>9577</v>
      </c>
      <c r="D4829" s="89" t="s">
        <v>26412</v>
      </c>
    </row>
    <row r="4830" spans="1:4">
      <c r="A4830" s="90">
        <v>7744</v>
      </c>
      <c r="B4830" s="1" t="s">
        <v>9198</v>
      </c>
      <c r="C4830" s="91" t="s">
        <v>9577</v>
      </c>
      <c r="D4830" s="89" t="s">
        <v>27871</v>
      </c>
    </row>
    <row r="4831" spans="1:4">
      <c r="A4831" s="90">
        <v>7773</v>
      </c>
      <c r="B4831" s="1" t="s">
        <v>9199</v>
      </c>
      <c r="C4831" s="91" t="s">
        <v>9577</v>
      </c>
      <c r="D4831" s="89" t="s">
        <v>27872</v>
      </c>
    </row>
    <row r="4832" spans="1:4">
      <c r="A4832" s="90">
        <v>7754</v>
      </c>
      <c r="B4832" s="1" t="s">
        <v>9200</v>
      </c>
      <c r="C4832" s="91" t="s">
        <v>9577</v>
      </c>
      <c r="D4832" s="89" t="s">
        <v>27873</v>
      </c>
    </row>
    <row r="4833" spans="1:4">
      <c r="A4833" s="90">
        <v>7735</v>
      </c>
      <c r="B4833" s="1" t="s">
        <v>9201</v>
      </c>
      <c r="C4833" s="91" t="s">
        <v>9577</v>
      </c>
      <c r="D4833" s="89" t="s">
        <v>27874</v>
      </c>
    </row>
    <row r="4834" spans="1:4">
      <c r="A4834" s="90">
        <v>7755</v>
      </c>
      <c r="B4834" s="1" t="s">
        <v>9202</v>
      </c>
      <c r="C4834" s="91" t="s">
        <v>9577</v>
      </c>
      <c r="D4834" s="89" t="s">
        <v>27875</v>
      </c>
    </row>
    <row r="4835" spans="1:4">
      <c r="A4835" s="90">
        <v>7776</v>
      </c>
      <c r="B4835" s="1" t="s">
        <v>9203</v>
      </c>
      <c r="C4835" s="91" t="s">
        <v>9577</v>
      </c>
      <c r="D4835" s="89" t="s">
        <v>27876</v>
      </c>
    </row>
    <row r="4836" spans="1:4">
      <c r="A4836" s="90">
        <v>7743</v>
      </c>
      <c r="B4836" s="1" t="s">
        <v>9204</v>
      </c>
      <c r="C4836" s="91" t="s">
        <v>9577</v>
      </c>
      <c r="D4836" s="89" t="s">
        <v>27877</v>
      </c>
    </row>
    <row r="4837" spans="1:4">
      <c r="A4837" s="90">
        <v>7733</v>
      </c>
      <c r="B4837" s="1" t="s">
        <v>9205</v>
      </c>
      <c r="C4837" s="91" t="s">
        <v>9577</v>
      </c>
      <c r="D4837" s="89" t="s">
        <v>27878</v>
      </c>
    </row>
    <row r="4838" spans="1:4">
      <c r="A4838" s="90">
        <v>7775</v>
      </c>
      <c r="B4838" s="1" t="s">
        <v>9206</v>
      </c>
      <c r="C4838" s="91" t="s">
        <v>9577</v>
      </c>
      <c r="D4838" s="89" t="s">
        <v>27879</v>
      </c>
    </row>
    <row r="4839" spans="1:4">
      <c r="A4839" s="90">
        <v>7734</v>
      </c>
      <c r="B4839" s="1" t="s">
        <v>9207</v>
      </c>
      <c r="C4839" s="91" t="s">
        <v>9577</v>
      </c>
      <c r="D4839" s="89" t="s">
        <v>27880</v>
      </c>
    </row>
    <row r="4840" spans="1:4">
      <c r="A4840" s="90">
        <v>7753</v>
      </c>
      <c r="B4840" s="1" t="s">
        <v>9208</v>
      </c>
      <c r="C4840" s="91" t="s">
        <v>9577</v>
      </c>
      <c r="D4840" s="89" t="s">
        <v>27881</v>
      </c>
    </row>
    <row r="4841" spans="1:4">
      <c r="A4841" s="90">
        <v>13256</v>
      </c>
      <c r="B4841" s="1" t="s">
        <v>9209</v>
      </c>
      <c r="C4841" s="91" t="s">
        <v>9577</v>
      </c>
      <c r="D4841" s="89" t="s">
        <v>27882</v>
      </c>
    </row>
    <row r="4842" spans="1:4">
      <c r="A4842" s="90">
        <v>7757</v>
      </c>
      <c r="B4842" s="1" t="s">
        <v>9210</v>
      </c>
      <c r="C4842" s="91" t="s">
        <v>9577</v>
      </c>
      <c r="D4842" s="89" t="s">
        <v>27883</v>
      </c>
    </row>
    <row r="4843" spans="1:4">
      <c r="A4843" s="90">
        <v>7758</v>
      </c>
      <c r="B4843" s="1" t="s">
        <v>9211</v>
      </c>
      <c r="C4843" s="91" t="s">
        <v>9577</v>
      </c>
      <c r="D4843" s="89" t="s">
        <v>27884</v>
      </c>
    </row>
    <row r="4844" spans="1:4">
      <c r="A4844" s="90">
        <v>7759</v>
      </c>
      <c r="B4844" s="1" t="s">
        <v>9212</v>
      </c>
      <c r="C4844" s="91" t="s">
        <v>9577</v>
      </c>
      <c r="D4844" s="89" t="s">
        <v>27885</v>
      </c>
    </row>
    <row r="4845" spans="1:4">
      <c r="A4845" s="90">
        <v>40334</v>
      </c>
      <c r="B4845" s="1" t="s">
        <v>9213</v>
      </c>
      <c r="C4845" s="91" t="s">
        <v>9577</v>
      </c>
      <c r="D4845" s="89" t="s">
        <v>27886</v>
      </c>
    </row>
    <row r="4846" spans="1:4">
      <c r="A4846" s="90">
        <v>7745</v>
      </c>
      <c r="B4846" s="1" t="s">
        <v>9214</v>
      </c>
      <c r="C4846" s="91" t="s">
        <v>9577</v>
      </c>
      <c r="D4846" s="89" t="s">
        <v>27887</v>
      </c>
    </row>
    <row r="4847" spans="1:4">
      <c r="A4847" s="90">
        <v>7714</v>
      </c>
      <c r="B4847" s="1" t="s">
        <v>9215</v>
      </c>
      <c r="C4847" s="91" t="s">
        <v>9577</v>
      </c>
      <c r="D4847" s="89" t="s">
        <v>27888</v>
      </c>
    </row>
    <row r="4848" spans="1:4">
      <c r="A4848" s="90">
        <v>7725</v>
      </c>
      <c r="B4848" s="1" t="s">
        <v>9216</v>
      </c>
      <c r="C4848" s="91" t="s">
        <v>9577</v>
      </c>
      <c r="D4848" s="89" t="s">
        <v>25554</v>
      </c>
    </row>
    <row r="4849" spans="1:4">
      <c r="A4849" s="90">
        <v>7742</v>
      </c>
      <c r="B4849" s="1" t="s">
        <v>9217</v>
      </c>
      <c r="C4849" s="91" t="s">
        <v>9577</v>
      </c>
      <c r="D4849" s="89" t="s">
        <v>27889</v>
      </c>
    </row>
    <row r="4850" spans="1:4">
      <c r="A4850" s="90">
        <v>7750</v>
      </c>
      <c r="B4850" s="1" t="s">
        <v>9218</v>
      </c>
      <c r="C4850" s="91" t="s">
        <v>9577</v>
      </c>
      <c r="D4850" s="89" t="s">
        <v>27890</v>
      </c>
    </row>
    <row r="4851" spans="1:4">
      <c r="A4851" s="90">
        <v>7756</v>
      </c>
      <c r="B4851" s="1" t="s">
        <v>9219</v>
      </c>
      <c r="C4851" s="91" t="s">
        <v>9577</v>
      </c>
      <c r="D4851" s="89" t="s">
        <v>27891</v>
      </c>
    </row>
    <row r="4852" spans="1:4">
      <c r="A4852" s="90">
        <v>7765</v>
      </c>
      <c r="B4852" s="1" t="s">
        <v>9220</v>
      </c>
      <c r="C4852" s="91" t="s">
        <v>9577</v>
      </c>
      <c r="D4852" s="89" t="s">
        <v>27892</v>
      </c>
    </row>
    <row r="4853" spans="1:4">
      <c r="A4853" s="90">
        <v>12569</v>
      </c>
      <c r="B4853" s="1" t="s">
        <v>9221</v>
      </c>
      <c r="C4853" s="91" t="s">
        <v>9577</v>
      </c>
      <c r="D4853" s="89" t="s">
        <v>27893</v>
      </c>
    </row>
    <row r="4854" spans="1:4">
      <c r="A4854" s="90">
        <v>7766</v>
      </c>
      <c r="B4854" s="1" t="s">
        <v>9222</v>
      </c>
      <c r="C4854" s="91" t="s">
        <v>9577</v>
      </c>
      <c r="D4854" s="89" t="s">
        <v>27894</v>
      </c>
    </row>
    <row r="4855" spans="1:4">
      <c r="A4855" s="90">
        <v>7767</v>
      </c>
      <c r="B4855" s="1" t="s">
        <v>9223</v>
      </c>
      <c r="C4855" s="91" t="s">
        <v>9577</v>
      </c>
      <c r="D4855" s="89" t="s">
        <v>27895</v>
      </c>
    </row>
    <row r="4856" spans="1:4">
      <c r="A4856" s="90">
        <v>7727</v>
      </c>
      <c r="B4856" s="1" t="s">
        <v>9224</v>
      </c>
      <c r="C4856" s="91" t="s">
        <v>9577</v>
      </c>
      <c r="D4856" s="89" t="s">
        <v>27896</v>
      </c>
    </row>
    <row r="4857" spans="1:4">
      <c r="A4857" s="90">
        <v>7760</v>
      </c>
      <c r="B4857" s="1" t="s">
        <v>9225</v>
      </c>
      <c r="C4857" s="91" t="s">
        <v>9577</v>
      </c>
      <c r="D4857" s="89" t="s">
        <v>27897</v>
      </c>
    </row>
    <row r="4858" spans="1:4">
      <c r="A4858" s="90">
        <v>7761</v>
      </c>
      <c r="B4858" s="1" t="s">
        <v>9226</v>
      </c>
      <c r="C4858" s="91" t="s">
        <v>9577</v>
      </c>
      <c r="D4858" s="89" t="s">
        <v>27898</v>
      </c>
    </row>
    <row r="4859" spans="1:4">
      <c r="A4859" s="90">
        <v>7752</v>
      </c>
      <c r="B4859" s="1" t="s">
        <v>9227</v>
      </c>
      <c r="C4859" s="91" t="s">
        <v>9577</v>
      </c>
      <c r="D4859" s="89" t="s">
        <v>27899</v>
      </c>
    </row>
    <row r="4860" spans="1:4">
      <c r="A4860" s="90">
        <v>7762</v>
      </c>
      <c r="B4860" s="1" t="s">
        <v>9228</v>
      </c>
      <c r="C4860" s="91" t="s">
        <v>9577</v>
      </c>
      <c r="D4860" s="89" t="s">
        <v>27900</v>
      </c>
    </row>
    <row r="4861" spans="1:4">
      <c r="A4861" s="90">
        <v>7722</v>
      </c>
      <c r="B4861" s="1" t="s">
        <v>9229</v>
      </c>
      <c r="C4861" s="91" t="s">
        <v>9577</v>
      </c>
      <c r="D4861" s="89" t="s">
        <v>27901</v>
      </c>
    </row>
    <row r="4862" spans="1:4">
      <c r="A4862" s="90">
        <v>7763</v>
      </c>
      <c r="B4862" s="1" t="s">
        <v>9230</v>
      </c>
      <c r="C4862" s="91" t="s">
        <v>9577</v>
      </c>
      <c r="D4862" s="89" t="s">
        <v>27902</v>
      </c>
    </row>
    <row r="4863" spans="1:4">
      <c r="A4863" s="90">
        <v>7764</v>
      </c>
      <c r="B4863" s="1" t="s">
        <v>9231</v>
      </c>
      <c r="C4863" s="91" t="s">
        <v>9577</v>
      </c>
      <c r="D4863" s="89" t="s">
        <v>27903</v>
      </c>
    </row>
    <row r="4864" spans="1:4">
      <c r="A4864" s="90">
        <v>12572</v>
      </c>
      <c r="B4864" s="1" t="s">
        <v>9232</v>
      </c>
      <c r="C4864" s="91" t="s">
        <v>9577</v>
      </c>
      <c r="D4864" s="89" t="s">
        <v>27904</v>
      </c>
    </row>
    <row r="4865" spans="1:4">
      <c r="A4865" s="90">
        <v>12573</v>
      </c>
      <c r="B4865" s="1" t="s">
        <v>9233</v>
      </c>
      <c r="C4865" s="91" t="s">
        <v>9577</v>
      </c>
      <c r="D4865" s="89" t="s">
        <v>27905</v>
      </c>
    </row>
    <row r="4866" spans="1:4">
      <c r="A4866" s="90">
        <v>12574</v>
      </c>
      <c r="B4866" s="1" t="s">
        <v>9234</v>
      </c>
      <c r="C4866" s="91" t="s">
        <v>9577</v>
      </c>
      <c r="D4866" s="89" t="s">
        <v>27906</v>
      </c>
    </row>
    <row r="4867" spans="1:4">
      <c r="A4867" s="90">
        <v>12575</v>
      </c>
      <c r="B4867" s="1" t="s">
        <v>9235</v>
      </c>
      <c r="C4867" s="91" t="s">
        <v>9577</v>
      </c>
      <c r="D4867" s="89" t="s">
        <v>27907</v>
      </c>
    </row>
    <row r="4868" spans="1:4">
      <c r="A4868" s="90">
        <v>12576</v>
      </c>
      <c r="B4868" s="1" t="s">
        <v>9236</v>
      </c>
      <c r="C4868" s="91" t="s">
        <v>9577</v>
      </c>
      <c r="D4868" s="89" t="s">
        <v>25049</v>
      </c>
    </row>
    <row r="4869" spans="1:4">
      <c r="A4869" s="90">
        <v>12577</v>
      </c>
      <c r="B4869" s="1" t="s">
        <v>9237</v>
      </c>
      <c r="C4869" s="91" t="s">
        <v>9577</v>
      </c>
      <c r="D4869" s="89" t="s">
        <v>27479</v>
      </c>
    </row>
    <row r="4870" spans="1:4">
      <c r="A4870" s="90">
        <v>12578</v>
      </c>
      <c r="B4870" s="1" t="s">
        <v>9238</v>
      </c>
      <c r="C4870" s="91" t="s">
        <v>9577</v>
      </c>
      <c r="D4870" s="89" t="s">
        <v>27908</v>
      </c>
    </row>
    <row r="4871" spans="1:4">
      <c r="A4871" s="90">
        <v>12579</v>
      </c>
      <c r="B4871" s="1" t="s">
        <v>9239</v>
      </c>
      <c r="C4871" s="91" t="s">
        <v>9577</v>
      </c>
      <c r="D4871" s="89" t="s">
        <v>27909</v>
      </c>
    </row>
    <row r="4872" spans="1:4">
      <c r="A4872" s="90">
        <v>12580</v>
      </c>
      <c r="B4872" s="1" t="s">
        <v>9240</v>
      </c>
      <c r="C4872" s="91" t="s">
        <v>9577</v>
      </c>
      <c r="D4872" s="89" t="s">
        <v>27910</v>
      </c>
    </row>
    <row r="4873" spans="1:4">
      <c r="A4873" s="90">
        <v>12581</v>
      </c>
      <c r="B4873" s="1" t="s">
        <v>9241</v>
      </c>
      <c r="C4873" s="91" t="s">
        <v>9577</v>
      </c>
      <c r="D4873" s="89" t="s">
        <v>27911</v>
      </c>
    </row>
    <row r="4874" spans="1:4">
      <c r="A4874" s="90">
        <v>41785</v>
      </c>
      <c r="B4874" s="1" t="s">
        <v>9242</v>
      </c>
      <c r="C4874" s="91" t="s">
        <v>9577</v>
      </c>
      <c r="D4874" s="89" t="s">
        <v>27912</v>
      </c>
    </row>
    <row r="4875" spans="1:4">
      <c r="A4875" s="90">
        <v>41781</v>
      </c>
      <c r="B4875" s="1" t="s">
        <v>22601</v>
      </c>
      <c r="C4875" s="91" t="s">
        <v>9577</v>
      </c>
      <c r="D4875" s="89" t="s">
        <v>27913</v>
      </c>
    </row>
    <row r="4876" spans="1:4">
      <c r="A4876" s="90">
        <v>41783</v>
      </c>
      <c r="B4876" s="1" t="s">
        <v>22602</v>
      </c>
      <c r="C4876" s="91" t="s">
        <v>9577</v>
      </c>
      <c r="D4876" s="89" t="s">
        <v>27914</v>
      </c>
    </row>
    <row r="4877" spans="1:4">
      <c r="A4877" s="90">
        <v>41786</v>
      </c>
      <c r="B4877" s="1" t="s">
        <v>9243</v>
      </c>
      <c r="C4877" s="91" t="s">
        <v>9577</v>
      </c>
      <c r="D4877" s="89" t="s">
        <v>27915</v>
      </c>
    </row>
    <row r="4878" spans="1:4">
      <c r="A4878" s="90">
        <v>41779</v>
      </c>
      <c r="B4878" s="1" t="s">
        <v>9244</v>
      </c>
      <c r="C4878" s="91" t="s">
        <v>9577</v>
      </c>
      <c r="D4878" s="89" t="s">
        <v>27916</v>
      </c>
    </row>
    <row r="4879" spans="1:4">
      <c r="A4879" s="90">
        <v>41780</v>
      </c>
      <c r="B4879" s="1" t="s">
        <v>9245</v>
      </c>
      <c r="C4879" s="91" t="s">
        <v>9577</v>
      </c>
      <c r="D4879" s="89" t="s">
        <v>27917</v>
      </c>
    </row>
    <row r="4880" spans="1:4">
      <c r="A4880" s="90">
        <v>41782</v>
      </c>
      <c r="B4880" s="1" t="s">
        <v>9246</v>
      </c>
      <c r="C4880" s="91" t="s">
        <v>9577</v>
      </c>
      <c r="D4880" s="89" t="s">
        <v>27918</v>
      </c>
    </row>
    <row r="4881" spans="1:4">
      <c r="A4881" s="90">
        <v>38130</v>
      </c>
      <c r="B4881" s="1" t="s">
        <v>9247</v>
      </c>
      <c r="C4881" s="91" t="s">
        <v>9577</v>
      </c>
      <c r="D4881" s="89" t="s">
        <v>27919</v>
      </c>
    </row>
    <row r="4882" spans="1:4">
      <c r="A4882" s="90">
        <v>21123</v>
      </c>
      <c r="B4882" s="1" t="s">
        <v>9248</v>
      </c>
      <c r="C4882" s="91" t="s">
        <v>9577</v>
      </c>
      <c r="D4882" s="89" t="s">
        <v>24389</v>
      </c>
    </row>
    <row r="4883" spans="1:4">
      <c r="A4883" s="90">
        <v>21124</v>
      </c>
      <c r="B4883" s="1" t="s">
        <v>9249</v>
      </c>
      <c r="C4883" s="91" t="s">
        <v>9577</v>
      </c>
      <c r="D4883" s="89" t="s">
        <v>27787</v>
      </c>
    </row>
    <row r="4884" spans="1:4">
      <c r="A4884" s="90">
        <v>21125</v>
      </c>
      <c r="B4884" s="1" t="s">
        <v>9250</v>
      </c>
      <c r="C4884" s="91" t="s">
        <v>9577</v>
      </c>
      <c r="D4884" s="89" t="s">
        <v>27637</v>
      </c>
    </row>
    <row r="4885" spans="1:4">
      <c r="A4885" s="90">
        <v>38028</v>
      </c>
      <c r="B4885" s="1" t="s">
        <v>9251</v>
      </c>
      <c r="C4885" s="91" t="s">
        <v>9577</v>
      </c>
      <c r="D4885" s="89" t="s">
        <v>27920</v>
      </c>
    </row>
    <row r="4886" spans="1:4">
      <c r="A4886" s="90">
        <v>38029</v>
      </c>
      <c r="B4886" s="1" t="s">
        <v>9252</v>
      </c>
      <c r="C4886" s="91" t="s">
        <v>9577</v>
      </c>
      <c r="D4886" s="89" t="s">
        <v>27921</v>
      </c>
    </row>
    <row r="4887" spans="1:4">
      <c r="A4887" s="90">
        <v>38030</v>
      </c>
      <c r="B4887" s="1" t="s">
        <v>9253</v>
      </c>
      <c r="C4887" s="91" t="s">
        <v>9577</v>
      </c>
      <c r="D4887" s="89" t="s">
        <v>27922</v>
      </c>
    </row>
    <row r="4888" spans="1:4">
      <c r="A4888" s="90">
        <v>38031</v>
      </c>
      <c r="B4888" s="1" t="s">
        <v>9254</v>
      </c>
      <c r="C4888" s="91" t="s">
        <v>9577</v>
      </c>
      <c r="D4888" s="89" t="s">
        <v>27923</v>
      </c>
    </row>
    <row r="4889" spans="1:4">
      <c r="A4889" s="90">
        <v>39735</v>
      </c>
      <c r="B4889" s="1" t="s">
        <v>25409</v>
      </c>
      <c r="C4889" s="91" t="s">
        <v>9577</v>
      </c>
      <c r="D4889" s="89" t="s">
        <v>27924</v>
      </c>
    </row>
    <row r="4890" spans="1:4">
      <c r="A4890" s="90">
        <v>39734</v>
      </c>
      <c r="B4890" s="1" t="s">
        <v>25410</v>
      </c>
      <c r="C4890" s="91" t="s">
        <v>9577</v>
      </c>
      <c r="D4890" s="89" t="s">
        <v>27925</v>
      </c>
    </row>
    <row r="4891" spans="1:4">
      <c r="A4891" s="90">
        <v>39736</v>
      </c>
      <c r="B4891" s="1" t="s">
        <v>25411</v>
      </c>
      <c r="C4891" s="91" t="s">
        <v>9577</v>
      </c>
      <c r="D4891" s="89" t="s">
        <v>27926</v>
      </c>
    </row>
    <row r="4892" spans="1:4">
      <c r="A4892" s="90">
        <v>39737</v>
      </c>
      <c r="B4892" s="1" t="s">
        <v>25412</v>
      </c>
      <c r="C4892" s="91" t="s">
        <v>9577</v>
      </c>
      <c r="D4892" s="89" t="s">
        <v>24483</v>
      </c>
    </row>
    <row r="4893" spans="1:4">
      <c r="A4893" s="90">
        <v>39738</v>
      </c>
      <c r="B4893" s="1" t="s">
        <v>25413</v>
      </c>
      <c r="C4893" s="91" t="s">
        <v>9577</v>
      </c>
      <c r="D4893" s="89" t="s">
        <v>23928</v>
      </c>
    </row>
    <row r="4894" spans="1:4">
      <c r="A4894" s="90">
        <v>39739</v>
      </c>
      <c r="B4894" s="1" t="s">
        <v>25414</v>
      </c>
      <c r="C4894" s="91" t="s">
        <v>9577</v>
      </c>
      <c r="D4894" s="89" t="s">
        <v>27189</v>
      </c>
    </row>
    <row r="4895" spans="1:4">
      <c r="A4895" s="90">
        <v>39733</v>
      </c>
      <c r="B4895" s="1" t="s">
        <v>25415</v>
      </c>
      <c r="C4895" s="91" t="s">
        <v>9577</v>
      </c>
      <c r="D4895" s="89" t="s">
        <v>27274</v>
      </c>
    </row>
    <row r="4896" spans="1:4">
      <c r="A4896" s="90">
        <v>39854</v>
      </c>
      <c r="B4896" s="1" t="s">
        <v>25416</v>
      </c>
      <c r="C4896" s="91" t="s">
        <v>9577</v>
      </c>
      <c r="D4896" s="89" t="s">
        <v>27927</v>
      </c>
    </row>
    <row r="4897" spans="1:4">
      <c r="A4897" s="90">
        <v>39740</v>
      </c>
      <c r="B4897" s="1" t="s">
        <v>25417</v>
      </c>
      <c r="C4897" s="91" t="s">
        <v>9577</v>
      </c>
      <c r="D4897" s="89" t="s">
        <v>27928</v>
      </c>
    </row>
    <row r="4898" spans="1:4">
      <c r="A4898" s="90">
        <v>39741</v>
      </c>
      <c r="B4898" s="1" t="s">
        <v>25418</v>
      </c>
      <c r="C4898" s="91" t="s">
        <v>9577</v>
      </c>
      <c r="D4898" s="89" t="s">
        <v>26983</v>
      </c>
    </row>
    <row r="4899" spans="1:4">
      <c r="A4899" s="90">
        <v>39853</v>
      </c>
      <c r="B4899" s="1" t="s">
        <v>25419</v>
      </c>
      <c r="C4899" s="91" t="s">
        <v>9577</v>
      </c>
      <c r="D4899" s="89" t="s">
        <v>24869</v>
      </c>
    </row>
    <row r="4900" spans="1:4">
      <c r="A4900" s="90">
        <v>39742</v>
      </c>
      <c r="B4900" s="1" t="s">
        <v>25420</v>
      </c>
      <c r="C4900" s="91" t="s">
        <v>9577</v>
      </c>
      <c r="D4900" s="89" t="s">
        <v>27929</v>
      </c>
    </row>
    <row r="4901" spans="1:4">
      <c r="A4901" s="90">
        <v>39749</v>
      </c>
      <c r="B4901" s="1" t="s">
        <v>9255</v>
      </c>
      <c r="C4901" s="91" t="s">
        <v>9577</v>
      </c>
      <c r="D4901" s="89" t="s">
        <v>27930</v>
      </c>
    </row>
    <row r="4902" spans="1:4">
      <c r="A4902" s="90">
        <v>39751</v>
      </c>
      <c r="B4902" s="1" t="s">
        <v>9256</v>
      </c>
      <c r="C4902" s="91" t="s">
        <v>9577</v>
      </c>
      <c r="D4902" s="89" t="s">
        <v>27931</v>
      </c>
    </row>
    <row r="4903" spans="1:4">
      <c r="A4903" s="90">
        <v>39750</v>
      </c>
      <c r="B4903" s="1" t="s">
        <v>9257</v>
      </c>
      <c r="C4903" s="91" t="s">
        <v>9577</v>
      </c>
      <c r="D4903" s="89" t="s">
        <v>27932</v>
      </c>
    </row>
    <row r="4904" spans="1:4">
      <c r="A4904" s="90">
        <v>39747</v>
      </c>
      <c r="B4904" s="1" t="s">
        <v>9258</v>
      </c>
      <c r="C4904" s="91" t="s">
        <v>9577</v>
      </c>
      <c r="D4904" s="89" t="s">
        <v>27933</v>
      </c>
    </row>
    <row r="4905" spans="1:4">
      <c r="A4905" s="90">
        <v>39753</v>
      </c>
      <c r="B4905" s="1" t="s">
        <v>9259</v>
      </c>
      <c r="C4905" s="91" t="s">
        <v>9577</v>
      </c>
      <c r="D4905" s="89" t="s">
        <v>27934</v>
      </c>
    </row>
    <row r="4906" spans="1:4">
      <c r="A4906" s="90">
        <v>39754</v>
      </c>
      <c r="B4906" s="1" t="s">
        <v>9260</v>
      </c>
      <c r="C4906" s="91" t="s">
        <v>9577</v>
      </c>
      <c r="D4906" s="89" t="s">
        <v>27935</v>
      </c>
    </row>
    <row r="4907" spans="1:4">
      <c r="A4907" s="90">
        <v>39748</v>
      </c>
      <c r="B4907" s="1" t="s">
        <v>9261</v>
      </c>
      <c r="C4907" s="91" t="s">
        <v>9577</v>
      </c>
      <c r="D4907" s="89" t="s">
        <v>24995</v>
      </c>
    </row>
    <row r="4908" spans="1:4">
      <c r="A4908" s="90">
        <v>39755</v>
      </c>
      <c r="B4908" s="1" t="s">
        <v>9262</v>
      </c>
      <c r="C4908" s="91" t="s">
        <v>9577</v>
      </c>
      <c r="D4908" s="89" t="s">
        <v>27754</v>
      </c>
    </row>
    <row r="4909" spans="1:4">
      <c r="A4909" s="90">
        <v>12742</v>
      </c>
      <c r="B4909" s="1" t="s">
        <v>9263</v>
      </c>
      <c r="C4909" s="91" t="s">
        <v>9577</v>
      </c>
      <c r="D4909" s="89" t="s">
        <v>27936</v>
      </c>
    </row>
    <row r="4910" spans="1:4">
      <c r="A4910" s="90">
        <v>12713</v>
      </c>
      <c r="B4910" s="1" t="s">
        <v>9264</v>
      </c>
      <c r="C4910" s="91" t="s">
        <v>9577</v>
      </c>
      <c r="D4910" s="89" t="s">
        <v>24811</v>
      </c>
    </row>
    <row r="4911" spans="1:4">
      <c r="A4911" s="90">
        <v>12743</v>
      </c>
      <c r="B4911" s="1" t="s">
        <v>9265</v>
      </c>
      <c r="C4911" s="91" t="s">
        <v>9577</v>
      </c>
      <c r="D4911" s="89" t="s">
        <v>24420</v>
      </c>
    </row>
    <row r="4912" spans="1:4">
      <c r="A4912" s="90">
        <v>12744</v>
      </c>
      <c r="B4912" s="1" t="s">
        <v>9266</v>
      </c>
      <c r="C4912" s="91" t="s">
        <v>9577</v>
      </c>
      <c r="D4912" s="89" t="s">
        <v>27937</v>
      </c>
    </row>
    <row r="4913" spans="1:4">
      <c r="A4913" s="90">
        <v>12745</v>
      </c>
      <c r="B4913" s="1" t="s">
        <v>9267</v>
      </c>
      <c r="C4913" s="91" t="s">
        <v>9577</v>
      </c>
      <c r="D4913" s="89" t="s">
        <v>27938</v>
      </c>
    </row>
    <row r="4914" spans="1:4">
      <c r="A4914" s="90">
        <v>12746</v>
      </c>
      <c r="B4914" s="1" t="s">
        <v>9268</v>
      </c>
      <c r="C4914" s="91" t="s">
        <v>9577</v>
      </c>
      <c r="D4914" s="89" t="s">
        <v>27939</v>
      </c>
    </row>
    <row r="4915" spans="1:4">
      <c r="A4915" s="90">
        <v>12747</v>
      </c>
      <c r="B4915" s="1" t="s">
        <v>9269</v>
      </c>
      <c r="C4915" s="91" t="s">
        <v>9577</v>
      </c>
      <c r="D4915" s="89" t="s">
        <v>27940</v>
      </c>
    </row>
    <row r="4916" spans="1:4">
      <c r="A4916" s="90">
        <v>12748</v>
      </c>
      <c r="B4916" s="1" t="s">
        <v>9270</v>
      </c>
      <c r="C4916" s="91" t="s">
        <v>9577</v>
      </c>
      <c r="D4916" s="89" t="s">
        <v>27941</v>
      </c>
    </row>
    <row r="4917" spans="1:4">
      <c r="A4917" s="90">
        <v>12749</v>
      </c>
      <c r="B4917" s="1" t="s">
        <v>9271</v>
      </c>
      <c r="C4917" s="91" t="s">
        <v>9577</v>
      </c>
      <c r="D4917" s="89" t="s">
        <v>27942</v>
      </c>
    </row>
    <row r="4918" spans="1:4">
      <c r="A4918" s="90">
        <v>39726</v>
      </c>
      <c r="B4918" s="1" t="s">
        <v>9272</v>
      </c>
      <c r="C4918" s="91" t="s">
        <v>9577</v>
      </c>
      <c r="D4918" s="89" t="s">
        <v>27943</v>
      </c>
    </row>
    <row r="4919" spans="1:4">
      <c r="A4919" s="90">
        <v>39728</v>
      </c>
      <c r="B4919" s="1" t="s">
        <v>9273</v>
      </c>
      <c r="C4919" s="91" t="s">
        <v>9577</v>
      </c>
      <c r="D4919" s="89" t="s">
        <v>27944</v>
      </c>
    </row>
    <row r="4920" spans="1:4">
      <c r="A4920" s="90">
        <v>39727</v>
      </c>
      <c r="B4920" s="1" t="s">
        <v>9274</v>
      </c>
      <c r="C4920" s="91" t="s">
        <v>9577</v>
      </c>
      <c r="D4920" s="89" t="s">
        <v>27945</v>
      </c>
    </row>
    <row r="4921" spans="1:4">
      <c r="A4921" s="90">
        <v>39724</v>
      </c>
      <c r="B4921" s="1" t="s">
        <v>9275</v>
      </c>
      <c r="C4921" s="91" t="s">
        <v>9577</v>
      </c>
      <c r="D4921" s="89" t="s">
        <v>24214</v>
      </c>
    </row>
    <row r="4922" spans="1:4">
      <c r="A4922" s="90">
        <v>39729</v>
      </c>
      <c r="B4922" s="1" t="s">
        <v>9276</v>
      </c>
      <c r="C4922" s="91" t="s">
        <v>9577</v>
      </c>
      <c r="D4922" s="89" t="s">
        <v>27946</v>
      </c>
    </row>
    <row r="4923" spans="1:4">
      <c r="A4923" s="90">
        <v>39730</v>
      </c>
      <c r="B4923" s="1" t="s">
        <v>9277</v>
      </c>
      <c r="C4923" s="91" t="s">
        <v>9577</v>
      </c>
      <c r="D4923" s="89" t="s">
        <v>27947</v>
      </c>
    </row>
    <row r="4924" spans="1:4">
      <c r="A4924" s="90">
        <v>39731</v>
      </c>
      <c r="B4924" s="1" t="s">
        <v>9278</v>
      </c>
      <c r="C4924" s="91" t="s">
        <v>9577</v>
      </c>
      <c r="D4924" s="89" t="s">
        <v>27948</v>
      </c>
    </row>
    <row r="4925" spans="1:4">
      <c r="A4925" s="90">
        <v>39725</v>
      </c>
      <c r="B4925" s="1" t="s">
        <v>9279</v>
      </c>
      <c r="C4925" s="91" t="s">
        <v>9577</v>
      </c>
      <c r="D4925" s="89" t="s">
        <v>27201</v>
      </c>
    </row>
    <row r="4926" spans="1:4">
      <c r="A4926" s="90">
        <v>39732</v>
      </c>
      <c r="B4926" s="1" t="s">
        <v>9280</v>
      </c>
      <c r="C4926" s="91" t="s">
        <v>9577</v>
      </c>
      <c r="D4926" s="89" t="s">
        <v>27949</v>
      </c>
    </row>
    <row r="4927" spans="1:4">
      <c r="A4927" s="90">
        <v>39660</v>
      </c>
      <c r="B4927" s="1" t="s">
        <v>9281</v>
      </c>
      <c r="C4927" s="91" t="s">
        <v>9577</v>
      </c>
      <c r="D4927" s="89" t="s">
        <v>27563</v>
      </c>
    </row>
    <row r="4928" spans="1:4">
      <c r="A4928" s="90">
        <v>39662</v>
      </c>
      <c r="B4928" s="1" t="s">
        <v>9282</v>
      </c>
      <c r="C4928" s="91" t="s">
        <v>9577</v>
      </c>
      <c r="D4928" s="89" t="s">
        <v>25496</v>
      </c>
    </row>
    <row r="4929" spans="1:4">
      <c r="A4929" s="90">
        <v>39661</v>
      </c>
      <c r="B4929" s="1" t="s">
        <v>9283</v>
      </c>
      <c r="C4929" s="91" t="s">
        <v>9577</v>
      </c>
      <c r="D4929" s="89" t="s">
        <v>24406</v>
      </c>
    </row>
    <row r="4930" spans="1:4">
      <c r="A4930" s="90">
        <v>39666</v>
      </c>
      <c r="B4930" s="1" t="s">
        <v>21708</v>
      </c>
      <c r="C4930" s="91" t="s">
        <v>9577</v>
      </c>
      <c r="D4930" s="89" t="s">
        <v>27950</v>
      </c>
    </row>
    <row r="4931" spans="1:4">
      <c r="A4931" s="90">
        <v>39664</v>
      </c>
      <c r="B4931" s="1" t="s">
        <v>9284</v>
      </c>
      <c r="C4931" s="91" t="s">
        <v>9577</v>
      </c>
      <c r="D4931" s="89" t="s">
        <v>24269</v>
      </c>
    </row>
    <row r="4932" spans="1:4">
      <c r="A4932" s="90">
        <v>39663</v>
      </c>
      <c r="B4932" s="1" t="s">
        <v>9285</v>
      </c>
      <c r="C4932" s="91" t="s">
        <v>9577</v>
      </c>
      <c r="D4932" s="89" t="s">
        <v>24920</v>
      </c>
    </row>
    <row r="4933" spans="1:4">
      <c r="A4933" s="90">
        <v>39665</v>
      </c>
      <c r="B4933" s="1" t="s">
        <v>21709</v>
      </c>
      <c r="C4933" s="91" t="s">
        <v>9577</v>
      </c>
      <c r="D4933" s="89" t="s">
        <v>23865</v>
      </c>
    </row>
    <row r="4934" spans="1:4">
      <c r="A4934" s="90">
        <v>39752</v>
      </c>
      <c r="B4934" s="1" t="s">
        <v>9286</v>
      </c>
      <c r="C4934" s="91" t="s">
        <v>9577</v>
      </c>
      <c r="D4934" s="89" t="s">
        <v>27951</v>
      </c>
    </row>
    <row r="4935" spans="1:4">
      <c r="A4935" s="90">
        <v>12583</v>
      </c>
      <c r="B4935" s="1" t="s">
        <v>9287</v>
      </c>
      <c r="C4935" s="91" t="s">
        <v>9577</v>
      </c>
      <c r="D4935" s="89" t="s">
        <v>26352</v>
      </c>
    </row>
    <row r="4936" spans="1:4">
      <c r="A4936" s="90">
        <v>12584</v>
      </c>
      <c r="B4936" s="1" t="s">
        <v>21710</v>
      </c>
      <c r="C4936" s="91" t="s">
        <v>9577</v>
      </c>
      <c r="D4936" s="89" t="s">
        <v>24880</v>
      </c>
    </row>
    <row r="4937" spans="1:4">
      <c r="A4937" s="90">
        <v>13159</v>
      </c>
      <c r="B4937" s="1" t="s">
        <v>9288</v>
      </c>
      <c r="C4937" s="91" t="s">
        <v>9577</v>
      </c>
      <c r="D4937" s="89" t="s">
        <v>24619</v>
      </c>
    </row>
    <row r="4938" spans="1:4">
      <c r="A4938" s="90">
        <v>13168</v>
      </c>
      <c r="B4938" s="1" t="s">
        <v>9289</v>
      </c>
      <c r="C4938" s="91" t="s">
        <v>9577</v>
      </c>
      <c r="D4938" s="89" t="s">
        <v>27952</v>
      </c>
    </row>
    <row r="4939" spans="1:4">
      <c r="A4939" s="90">
        <v>13173</v>
      </c>
      <c r="B4939" s="1" t="s">
        <v>9290</v>
      </c>
      <c r="C4939" s="91" t="s">
        <v>9577</v>
      </c>
      <c r="D4939" s="89" t="s">
        <v>27953</v>
      </c>
    </row>
    <row r="4940" spans="1:4">
      <c r="A4940" s="90">
        <v>37449</v>
      </c>
      <c r="B4940" s="1" t="s">
        <v>9291</v>
      </c>
      <c r="C4940" s="91" t="s">
        <v>9577</v>
      </c>
      <c r="D4940" s="89" t="s">
        <v>24549</v>
      </c>
    </row>
    <row r="4941" spans="1:4">
      <c r="A4941" s="90">
        <v>37450</v>
      </c>
      <c r="B4941" s="1" t="s">
        <v>9292</v>
      </c>
      <c r="C4941" s="91" t="s">
        <v>9577</v>
      </c>
      <c r="D4941" s="89" t="s">
        <v>25791</v>
      </c>
    </row>
    <row r="4942" spans="1:4">
      <c r="A4942" s="90">
        <v>37451</v>
      </c>
      <c r="B4942" s="1" t="s">
        <v>9293</v>
      </c>
      <c r="C4942" s="91" t="s">
        <v>9577</v>
      </c>
      <c r="D4942" s="89" t="s">
        <v>24941</v>
      </c>
    </row>
    <row r="4943" spans="1:4">
      <c r="A4943" s="90">
        <v>37452</v>
      </c>
      <c r="B4943" s="1" t="s">
        <v>9294</v>
      </c>
      <c r="C4943" s="91" t="s">
        <v>9577</v>
      </c>
      <c r="D4943" s="89" t="s">
        <v>27954</v>
      </c>
    </row>
    <row r="4944" spans="1:4">
      <c r="A4944" s="90">
        <v>37453</v>
      </c>
      <c r="B4944" s="1" t="s">
        <v>9295</v>
      </c>
      <c r="C4944" s="91" t="s">
        <v>9577</v>
      </c>
      <c r="D4944" s="89" t="s">
        <v>23931</v>
      </c>
    </row>
    <row r="4945" spans="1:4">
      <c r="A4945" s="90">
        <v>7778</v>
      </c>
      <c r="B4945" s="1" t="s">
        <v>9296</v>
      </c>
      <c r="C4945" s="91" t="s">
        <v>9577</v>
      </c>
      <c r="D4945" s="89" t="s">
        <v>27955</v>
      </c>
    </row>
    <row r="4946" spans="1:4">
      <c r="A4946" s="90">
        <v>7796</v>
      </c>
      <c r="B4946" s="1" t="s">
        <v>9297</v>
      </c>
      <c r="C4946" s="91" t="s">
        <v>9577</v>
      </c>
      <c r="D4946" s="89" t="s">
        <v>27956</v>
      </c>
    </row>
    <row r="4947" spans="1:4">
      <c r="A4947" s="90">
        <v>7781</v>
      </c>
      <c r="B4947" s="1" t="s">
        <v>9298</v>
      </c>
      <c r="C4947" s="91" t="s">
        <v>9577</v>
      </c>
      <c r="D4947" s="89" t="s">
        <v>27957</v>
      </c>
    </row>
    <row r="4948" spans="1:4">
      <c r="A4948" s="90">
        <v>7795</v>
      </c>
      <c r="B4948" s="1" t="s">
        <v>9299</v>
      </c>
      <c r="C4948" s="91" t="s">
        <v>9577</v>
      </c>
      <c r="D4948" s="89" t="s">
        <v>27958</v>
      </c>
    </row>
    <row r="4949" spans="1:4">
      <c r="A4949" s="90">
        <v>7791</v>
      </c>
      <c r="B4949" s="1" t="s">
        <v>9300</v>
      </c>
      <c r="C4949" s="91" t="s">
        <v>9577</v>
      </c>
      <c r="D4949" s="89" t="s">
        <v>27959</v>
      </c>
    </row>
    <row r="4950" spans="1:4">
      <c r="A4950" s="90">
        <v>7783</v>
      </c>
      <c r="B4950" s="1" t="s">
        <v>9301</v>
      </c>
      <c r="C4950" s="91" t="s">
        <v>9577</v>
      </c>
      <c r="D4950" s="89" t="s">
        <v>27960</v>
      </c>
    </row>
    <row r="4951" spans="1:4">
      <c r="A4951" s="90">
        <v>7790</v>
      </c>
      <c r="B4951" s="1" t="s">
        <v>9302</v>
      </c>
      <c r="C4951" s="91" t="s">
        <v>9577</v>
      </c>
      <c r="D4951" s="89" t="s">
        <v>27961</v>
      </c>
    </row>
    <row r="4952" spans="1:4">
      <c r="A4952" s="90">
        <v>7785</v>
      </c>
      <c r="B4952" s="1" t="s">
        <v>9303</v>
      </c>
      <c r="C4952" s="91" t="s">
        <v>9577</v>
      </c>
      <c r="D4952" s="89" t="s">
        <v>24741</v>
      </c>
    </row>
    <row r="4953" spans="1:4">
      <c r="A4953" s="90">
        <v>7792</v>
      </c>
      <c r="B4953" s="1" t="s">
        <v>9304</v>
      </c>
      <c r="C4953" s="91" t="s">
        <v>9577</v>
      </c>
      <c r="D4953" s="89" t="s">
        <v>24272</v>
      </c>
    </row>
    <row r="4954" spans="1:4">
      <c r="A4954" s="90">
        <v>7793</v>
      </c>
      <c r="B4954" s="1" t="s">
        <v>9305</v>
      </c>
      <c r="C4954" s="91" t="s">
        <v>9577</v>
      </c>
      <c r="D4954" s="89" t="s">
        <v>27962</v>
      </c>
    </row>
    <row r="4955" spans="1:4">
      <c r="A4955" s="90">
        <v>12613</v>
      </c>
      <c r="B4955" s="1" t="s">
        <v>9306</v>
      </c>
      <c r="C4955" s="91" t="s">
        <v>9574</v>
      </c>
      <c r="D4955" s="89" t="s">
        <v>24469</v>
      </c>
    </row>
    <row r="4956" spans="1:4">
      <c r="A4956" s="90">
        <v>1031</v>
      </c>
      <c r="B4956" s="1" t="s">
        <v>9307</v>
      </c>
      <c r="C4956" s="91" t="s">
        <v>9574</v>
      </c>
      <c r="D4956" s="89" t="s">
        <v>24793</v>
      </c>
    </row>
    <row r="4957" spans="1:4">
      <c r="A4957" s="90">
        <v>39707</v>
      </c>
      <c r="B4957" s="1" t="s">
        <v>25421</v>
      </c>
      <c r="C4957" s="91" t="s">
        <v>9577</v>
      </c>
      <c r="D4957" s="89" t="s">
        <v>23936</v>
      </c>
    </row>
    <row r="4958" spans="1:4">
      <c r="A4958" s="90">
        <v>39708</v>
      </c>
      <c r="B4958" s="1" t="s">
        <v>25422</v>
      </c>
      <c r="C4958" s="91" t="s">
        <v>9577</v>
      </c>
      <c r="D4958" s="89" t="s">
        <v>25717</v>
      </c>
    </row>
    <row r="4959" spans="1:4">
      <c r="A4959" s="90">
        <v>39710</v>
      </c>
      <c r="B4959" s="1" t="s">
        <v>25423</v>
      </c>
      <c r="C4959" s="91" t="s">
        <v>9577</v>
      </c>
      <c r="D4959" s="89" t="s">
        <v>24873</v>
      </c>
    </row>
    <row r="4960" spans="1:4">
      <c r="A4960" s="90">
        <v>39709</v>
      </c>
      <c r="B4960" s="1" t="s">
        <v>25424</v>
      </c>
      <c r="C4960" s="91" t="s">
        <v>9577</v>
      </c>
      <c r="D4960" s="89" t="s">
        <v>23968</v>
      </c>
    </row>
    <row r="4961" spans="1:4">
      <c r="A4961" s="90">
        <v>39711</v>
      </c>
      <c r="B4961" s="1" t="s">
        <v>25425</v>
      </c>
      <c r="C4961" s="91" t="s">
        <v>9577</v>
      </c>
      <c r="D4961" s="89" t="s">
        <v>24153</v>
      </c>
    </row>
    <row r="4962" spans="1:4">
      <c r="A4962" s="90">
        <v>39712</v>
      </c>
      <c r="B4962" s="1" t="s">
        <v>25426</v>
      </c>
      <c r="C4962" s="91" t="s">
        <v>9577</v>
      </c>
      <c r="D4962" s="89" t="s">
        <v>24110</v>
      </c>
    </row>
    <row r="4963" spans="1:4">
      <c r="A4963" s="90">
        <v>39713</v>
      </c>
      <c r="B4963" s="1" t="s">
        <v>25427</v>
      </c>
      <c r="C4963" s="91" t="s">
        <v>9577</v>
      </c>
      <c r="D4963" s="89" t="s">
        <v>24188</v>
      </c>
    </row>
    <row r="4964" spans="1:4">
      <c r="A4964" s="90">
        <v>39714</v>
      </c>
      <c r="B4964" s="1" t="s">
        <v>25428</v>
      </c>
      <c r="C4964" s="91" t="s">
        <v>9577</v>
      </c>
      <c r="D4964" s="89" t="s">
        <v>24109</v>
      </c>
    </row>
    <row r="4965" spans="1:4">
      <c r="A4965" s="90">
        <v>39715</v>
      </c>
      <c r="B4965" s="1" t="s">
        <v>25429</v>
      </c>
      <c r="C4965" s="91" t="s">
        <v>9577</v>
      </c>
      <c r="D4965" s="89" t="s">
        <v>26985</v>
      </c>
    </row>
    <row r="4966" spans="1:4">
      <c r="A4966" s="90">
        <v>39716</v>
      </c>
      <c r="B4966" s="1" t="s">
        <v>25430</v>
      </c>
      <c r="C4966" s="91" t="s">
        <v>9577</v>
      </c>
      <c r="D4966" s="89" t="s">
        <v>24014</v>
      </c>
    </row>
    <row r="4967" spans="1:4">
      <c r="A4967" s="90">
        <v>39718</v>
      </c>
      <c r="B4967" s="1" t="s">
        <v>25431</v>
      </c>
      <c r="C4967" s="91" t="s">
        <v>9577</v>
      </c>
      <c r="D4967" s="89" t="s">
        <v>26525</v>
      </c>
    </row>
    <row r="4968" spans="1:4">
      <c r="A4968" s="90">
        <v>9813</v>
      </c>
      <c r="B4968" s="1" t="s">
        <v>9308</v>
      </c>
      <c r="C4968" s="91" t="s">
        <v>9577</v>
      </c>
      <c r="D4968" s="89" t="s">
        <v>26572</v>
      </c>
    </row>
    <row r="4969" spans="1:4">
      <c r="A4969" s="90">
        <v>9815</v>
      </c>
      <c r="B4969" s="1" t="s">
        <v>9309</v>
      </c>
      <c r="C4969" s="91" t="s">
        <v>9577</v>
      </c>
      <c r="D4969" s="89" t="s">
        <v>26345</v>
      </c>
    </row>
    <row r="4970" spans="1:4">
      <c r="A4970" s="90">
        <v>25876</v>
      </c>
      <c r="B4970" s="1" t="s">
        <v>9310</v>
      </c>
      <c r="C4970" s="91" t="s">
        <v>9577</v>
      </c>
      <c r="D4970" s="89" t="s">
        <v>27963</v>
      </c>
    </row>
    <row r="4971" spans="1:4">
      <c r="A4971" s="90">
        <v>25888</v>
      </c>
      <c r="B4971" s="1" t="s">
        <v>9311</v>
      </c>
      <c r="C4971" s="91" t="s">
        <v>9577</v>
      </c>
      <c r="D4971" s="89" t="s">
        <v>27964</v>
      </c>
    </row>
    <row r="4972" spans="1:4">
      <c r="A4972" s="90">
        <v>25874</v>
      </c>
      <c r="B4972" s="1" t="s">
        <v>9312</v>
      </c>
      <c r="C4972" s="91" t="s">
        <v>9577</v>
      </c>
      <c r="D4972" s="89" t="s">
        <v>27965</v>
      </c>
    </row>
    <row r="4973" spans="1:4">
      <c r="A4973" s="90">
        <v>25877</v>
      </c>
      <c r="B4973" s="1" t="s">
        <v>9313</v>
      </c>
      <c r="C4973" s="91" t="s">
        <v>9577</v>
      </c>
      <c r="D4973" s="89" t="s">
        <v>27966</v>
      </c>
    </row>
    <row r="4974" spans="1:4">
      <c r="A4974" s="90">
        <v>25878</v>
      </c>
      <c r="B4974" s="1" t="s">
        <v>9314</v>
      </c>
      <c r="C4974" s="91" t="s">
        <v>9577</v>
      </c>
      <c r="D4974" s="89" t="s">
        <v>27967</v>
      </c>
    </row>
    <row r="4975" spans="1:4">
      <c r="A4975" s="90">
        <v>25879</v>
      </c>
      <c r="B4975" s="1" t="s">
        <v>9315</v>
      </c>
      <c r="C4975" s="91" t="s">
        <v>9577</v>
      </c>
      <c r="D4975" s="89" t="s">
        <v>27968</v>
      </c>
    </row>
    <row r="4976" spans="1:4">
      <c r="A4976" s="90">
        <v>25887</v>
      </c>
      <c r="B4976" s="1" t="s">
        <v>9316</v>
      </c>
      <c r="C4976" s="91" t="s">
        <v>9577</v>
      </c>
      <c r="D4976" s="89" t="s">
        <v>27969</v>
      </c>
    </row>
    <row r="4977" spans="1:4">
      <c r="A4977" s="90">
        <v>25880</v>
      </c>
      <c r="B4977" s="1" t="s">
        <v>9317</v>
      </c>
      <c r="C4977" s="91" t="s">
        <v>9577</v>
      </c>
      <c r="D4977" s="89" t="s">
        <v>27970</v>
      </c>
    </row>
    <row r="4978" spans="1:4">
      <c r="A4978" s="90">
        <v>25881</v>
      </c>
      <c r="B4978" s="1" t="s">
        <v>9318</v>
      </c>
      <c r="C4978" s="91" t="s">
        <v>9577</v>
      </c>
      <c r="D4978" s="89" t="s">
        <v>27971</v>
      </c>
    </row>
    <row r="4979" spans="1:4">
      <c r="A4979" s="90">
        <v>25882</v>
      </c>
      <c r="B4979" s="1" t="s">
        <v>9319</v>
      </c>
      <c r="C4979" s="91" t="s">
        <v>9577</v>
      </c>
      <c r="D4979" s="89" t="s">
        <v>27972</v>
      </c>
    </row>
    <row r="4980" spans="1:4">
      <c r="A4980" s="90">
        <v>25883</v>
      </c>
      <c r="B4980" s="1" t="s">
        <v>9320</v>
      </c>
      <c r="C4980" s="91" t="s">
        <v>9577</v>
      </c>
      <c r="D4980" s="89" t="s">
        <v>25021</v>
      </c>
    </row>
    <row r="4981" spans="1:4">
      <c r="A4981" s="90">
        <v>25884</v>
      </c>
      <c r="B4981" s="1" t="s">
        <v>9321</v>
      </c>
      <c r="C4981" s="91" t="s">
        <v>9577</v>
      </c>
      <c r="D4981" s="89" t="s">
        <v>27973</v>
      </c>
    </row>
    <row r="4982" spans="1:4">
      <c r="A4982" s="90">
        <v>25885</v>
      </c>
      <c r="B4982" s="1" t="s">
        <v>9322</v>
      </c>
      <c r="C4982" s="91" t="s">
        <v>9577</v>
      </c>
      <c r="D4982" s="89" t="s">
        <v>27974</v>
      </c>
    </row>
    <row r="4983" spans="1:4">
      <c r="A4983" s="90">
        <v>25889</v>
      </c>
      <c r="B4983" s="1" t="s">
        <v>9323</v>
      </c>
      <c r="C4983" s="91" t="s">
        <v>9577</v>
      </c>
      <c r="D4983" s="89" t="s">
        <v>27975</v>
      </c>
    </row>
    <row r="4984" spans="1:4">
      <c r="A4984" s="90">
        <v>25886</v>
      </c>
      <c r="B4984" s="1" t="s">
        <v>9324</v>
      </c>
      <c r="C4984" s="91" t="s">
        <v>9577</v>
      </c>
      <c r="D4984" s="89" t="s">
        <v>25062</v>
      </c>
    </row>
    <row r="4985" spans="1:4">
      <c r="A4985" s="90">
        <v>25875</v>
      </c>
      <c r="B4985" s="1" t="s">
        <v>9325</v>
      </c>
      <c r="C4985" s="91" t="s">
        <v>9577</v>
      </c>
      <c r="D4985" s="89" t="s">
        <v>27976</v>
      </c>
    </row>
    <row r="4986" spans="1:4">
      <c r="A4986" s="90">
        <v>9876</v>
      </c>
      <c r="B4986" s="1" t="s">
        <v>9326</v>
      </c>
      <c r="C4986" s="91" t="s">
        <v>9577</v>
      </c>
      <c r="D4986" s="89" t="s">
        <v>24743</v>
      </c>
    </row>
    <row r="4987" spans="1:4">
      <c r="A4987" s="90">
        <v>9877</v>
      </c>
      <c r="B4987" s="1" t="s">
        <v>9327</v>
      </c>
      <c r="C4987" s="91" t="s">
        <v>9577</v>
      </c>
      <c r="D4987" s="89" t="s">
        <v>24945</v>
      </c>
    </row>
    <row r="4988" spans="1:4">
      <c r="A4988" s="90">
        <v>9878</v>
      </c>
      <c r="B4988" s="1" t="s">
        <v>9328</v>
      </c>
      <c r="C4988" s="91" t="s">
        <v>9577</v>
      </c>
      <c r="D4988" s="89" t="s">
        <v>27977</v>
      </c>
    </row>
    <row r="4989" spans="1:4">
      <c r="A4989" s="90">
        <v>9879</v>
      </c>
      <c r="B4989" s="1" t="s">
        <v>9329</v>
      </c>
      <c r="C4989" s="91" t="s">
        <v>9577</v>
      </c>
      <c r="D4989" s="89" t="s">
        <v>27978</v>
      </c>
    </row>
    <row r="4990" spans="1:4">
      <c r="A4990" s="90">
        <v>42001</v>
      </c>
      <c r="B4990" s="1" t="s">
        <v>9330</v>
      </c>
      <c r="C4990" s="91" t="s">
        <v>9577</v>
      </c>
      <c r="D4990" s="89" t="s">
        <v>27979</v>
      </c>
    </row>
    <row r="4991" spans="1:4">
      <c r="A4991" s="90">
        <v>41998</v>
      </c>
      <c r="B4991" s="1" t="s">
        <v>9331</v>
      </c>
      <c r="C4991" s="91" t="s">
        <v>9577</v>
      </c>
      <c r="D4991" s="89" t="s">
        <v>27980</v>
      </c>
    </row>
    <row r="4992" spans="1:4">
      <c r="A4992" s="90">
        <v>41999</v>
      </c>
      <c r="B4992" s="1" t="s">
        <v>9332</v>
      </c>
      <c r="C4992" s="91" t="s">
        <v>9577</v>
      </c>
      <c r="D4992" s="89" t="s">
        <v>27981</v>
      </c>
    </row>
    <row r="4993" spans="1:4">
      <c r="A4993" s="90">
        <v>42000</v>
      </c>
      <c r="B4993" s="1" t="s">
        <v>9333</v>
      </c>
      <c r="C4993" s="91" t="s">
        <v>9577</v>
      </c>
      <c r="D4993" s="89" t="s">
        <v>27982</v>
      </c>
    </row>
    <row r="4994" spans="1:4">
      <c r="A4994" s="90">
        <v>38053</v>
      </c>
      <c r="B4994" s="1" t="s">
        <v>9334</v>
      </c>
      <c r="C4994" s="91" t="s">
        <v>9577</v>
      </c>
      <c r="D4994" s="89" t="s">
        <v>24314</v>
      </c>
    </row>
    <row r="4995" spans="1:4">
      <c r="A4995" s="90">
        <v>38054</v>
      </c>
      <c r="B4995" s="1" t="s">
        <v>9335</v>
      </c>
      <c r="C4995" s="91" t="s">
        <v>9577</v>
      </c>
      <c r="D4995" s="89" t="s">
        <v>24298</v>
      </c>
    </row>
    <row r="4996" spans="1:4">
      <c r="A4996" s="90">
        <v>38052</v>
      </c>
      <c r="B4996" s="1" t="s">
        <v>9336</v>
      </c>
      <c r="C4996" s="91" t="s">
        <v>9577</v>
      </c>
      <c r="D4996" s="89" t="s">
        <v>23887</v>
      </c>
    </row>
    <row r="4997" spans="1:4">
      <c r="A4997" s="90">
        <v>38051</v>
      </c>
      <c r="B4997" s="1" t="s">
        <v>9337</v>
      </c>
      <c r="C4997" s="91" t="s">
        <v>9577</v>
      </c>
      <c r="D4997" s="89" t="s">
        <v>24660</v>
      </c>
    </row>
    <row r="4998" spans="1:4">
      <c r="A4998" s="90">
        <v>38787</v>
      </c>
      <c r="B4998" s="1" t="s">
        <v>22054</v>
      </c>
      <c r="C4998" s="91" t="s">
        <v>9577</v>
      </c>
      <c r="D4998" s="89" t="s">
        <v>24238</v>
      </c>
    </row>
    <row r="4999" spans="1:4">
      <c r="A4999" s="90">
        <v>38825</v>
      </c>
      <c r="B4999" s="1" t="s">
        <v>22055</v>
      </c>
      <c r="C4999" s="91" t="s">
        <v>9577</v>
      </c>
      <c r="D4999" s="89" t="s">
        <v>24037</v>
      </c>
    </row>
    <row r="5000" spans="1:4">
      <c r="A5000" s="90">
        <v>38826</v>
      </c>
      <c r="B5000" s="1" t="s">
        <v>22056</v>
      </c>
      <c r="C5000" s="91" t="s">
        <v>9577</v>
      </c>
      <c r="D5000" s="89" t="s">
        <v>26147</v>
      </c>
    </row>
    <row r="5001" spans="1:4">
      <c r="A5001" s="90">
        <v>38827</v>
      </c>
      <c r="B5001" s="1" t="s">
        <v>22057</v>
      </c>
      <c r="C5001" s="91" t="s">
        <v>9577</v>
      </c>
      <c r="D5001" s="89" t="s">
        <v>27983</v>
      </c>
    </row>
    <row r="5002" spans="1:4">
      <c r="A5002" s="90">
        <v>38830</v>
      </c>
      <c r="B5002" s="1" t="s">
        <v>22058</v>
      </c>
      <c r="C5002" s="91" t="s">
        <v>9577</v>
      </c>
      <c r="D5002" s="89" t="s">
        <v>27984</v>
      </c>
    </row>
    <row r="5003" spans="1:4">
      <c r="A5003" s="90">
        <v>38828</v>
      </c>
      <c r="B5003" s="1" t="s">
        <v>22059</v>
      </c>
      <c r="C5003" s="91" t="s">
        <v>9577</v>
      </c>
      <c r="D5003" s="89" t="s">
        <v>27985</v>
      </c>
    </row>
    <row r="5004" spans="1:4">
      <c r="A5004" s="90">
        <v>38829</v>
      </c>
      <c r="B5004" s="1" t="s">
        <v>22060</v>
      </c>
      <c r="C5004" s="91" t="s">
        <v>9577</v>
      </c>
      <c r="D5004" s="89" t="s">
        <v>24256</v>
      </c>
    </row>
    <row r="5005" spans="1:4">
      <c r="A5005" s="90">
        <v>38831</v>
      </c>
      <c r="B5005" s="1" t="s">
        <v>22061</v>
      </c>
      <c r="C5005" s="91" t="s">
        <v>9577</v>
      </c>
      <c r="D5005" s="89" t="s">
        <v>26529</v>
      </c>
    </row>
    <row r="5006" spans="1:4">
      <c r="A5006" s="90">
        <v>36274</v>
      </c>
      <c r="B5006" s="1" t="s">
        <v>22062</v>
      </c>
      <c r="C5006" s="91" t="s">
        <v>9577</v>
      </c>
      <c r="D5006" s="89" t="s">
        <v>23877</v>
      </c>
    </row>
    <row r="5007" spans="1:4">
      <c r="A5007" s="90">
        <v>36278</v>
      </c>
      <c r="B5007" s="1" t="s">
        <v>22063</v>
      </c>
      <c r="C5007" s="91" t="s">
        <v>9577</v>
      </c>
      <c r="D5007" s="89" t="s">
        <v>23856</v>
      </c>
    </row>
    <row r="5008" spans="1:4">
      <c r="A5008" s="90">
        <v>38977</v>
      </c>
      <c r="B5008" s="1" t="s">
        <v>22064</v>
      </c>
      <c r="C5008" s="91" t="s">
        <v>9577</v>
      </c>
      <c r="D5008" s="89" t="s">
        <v>27986</v>
      </c>
    </row>
    <row r="5009" spans="1:4">
      <c r="A5009" s="90">
        <v>38971</v>
      </c>
      <c r="B5009" s="1" t="s">
        <v>22065</v>
      </c>
      <c r="C5009" s="91" t="s">
        <v>9577</v>
      </c>
      <c r="D5009" s="89" t="s">
        <v>24781</v>
      </c>
    </row>
    <row r="5010" spans="1:4">
      <c r="A5010" s="90">
        <v>38972</v>
      </c>
      <c r="B5010" s="1" t="s">
        <v>22066</v>
      </c>
      <c r="C5010" s="91" t="s">
        <v>9577</v>
      </c>
      <c r="D5010" s="89" t="s">
        <v>24514</v>
      </c>
    </row>
    <row r="5011" spans="1:4">
      <c r="A5011" s="90">
        <v>38973</v>
      </c>
      <c r="B5011" s="1" t="s">
        <v>22067</v>
      </c>
      <c r="C5011" s="91" t="s">
        <v>9577</v>
      </c>
      <c r="D5011" s="89" t="s">
        <v>27987</v>
      </c>
    </row>
    <row r="5012" spans="1:4">
      <c r="A5012" s="90">
        <v>38974</v>
      </c>
      <c r="B5012" s="1" t="s">
        <v>22068</v>
      </c>
      <c r="C5012" s="91" t="s">
        <v>9577</v>
      </c>
      <c r="D5012" s="89" t="s">
        <v>24301</v>
      </c>
    </row>
    <row r="5013" spans="1:4">
      <c r="A5013" s="90">
        <v>38975</v>
      </c>
      <c r="B5013" s="1" t="s">
        <v>22069</v>
      </c>
      <c r="C5013" s="91" t="s">
        <v>9577</v>
      </c>
      <c r="D5013" s="89" t="s">
        <v>27988</v>
      </c>
    </row>
    <row r="5014" spans="1:4">
      <c r="A5014" s="90">
        <v>38976</v>
      </c>
      <c r="B5014" s="1" t="s">
        <v>22070</v>
      </c>
      <c r="C5014" s="91" t="s">
        <v>9577</v>
      </c>
      <c r="D5014" s="89" t="s">
        <v>27989</v>
      </c>
    </row>
    <row r="5015" spans="1:4">
      <c r="A5015" s="90">
        <v>38986</v>
      </c>
      <c r="B5015" s="1" t="s">
        <v>22071</v>
      </c>
      <c r="C5015" s="91" t="s">
        <v>9577</v>
      </c>
      <c r="D5015" s="89" t="s">
        <v>27990</v>
      </c>
    </row>
    <row r="5016" spans="1:4">
      <c r="A5016" s="90">
        <v>38978</v>
      </c>
      <c r="B5016" s="1" t="s">
        <v>22072</v>
      </c>
      <c r="C5016" s="91" t="s">
        <v>9577</v>
      </c>
      <c r="D5016" s="89" t="s">
        <v>23877</v>
      </c>
    </row>
    <row r="5017" spans="1:4">
      <c r="A5017" s="90">
        <v>38979</v>
      </c>
      <c r="B5017" s="1" t="s">
        <v>22073</v>
      </c>
      <c r="C5017" s="91" t="s">
        <v>9577</v>
      </c>
      <c r="D5017" s="89" t="s">
        <v>23856</v>
      </c>
    </row>
    <row r="5018" spans="1:4">
      <c r="A5018" s="90">
        <v>38980</v>
      </c>
      <c r="B5018" s="1" t="s">
        <v>22074</v>
      </c>
      <c r="C5018" s="91" t="s">
        <v>9577</v>
      </c>
      <c r="D5018" s="89" t="s">
        <v>24195</v>
      </c>
    </row>
    <row r="5019" spans="1:4">
      <c r="A5019" s="90">
        <v>38981</v>
      </c>
      <c r="B5019" s="1" t="s">
        <v>22075</v>
      </c>
      <c r="C5019" s="91" t="s">
        <v>9577</v>
      </c>
      <c r="D5019" s="89" t="s">
        <v>24998</v>
      </c>
    </row>
    <row r="5020" spans="1:4">
      <c r="A5020" s="90">
        <v>38982</v>
      </c>
      <c r="B5020" s="1" t="s">
        <v>22076</v>
      </c>
      <c r="C5020" s="91" t="s">
        <v>9577</v>
      </c>
      <c r="D5020" s="89" t="s">
        <v>24581</v>
      </c>
    </row>
    <row r="5021" spans="1:4">
      <c r="A5021" s="90">
        <v>38983</v>
      </c>
      <c r="B5021" s="1" t="s">
        <v>22077</v>
      </c>
      <c r="C5021" s="91" t="s">
        <v>9577</v>
      </c>
      <c r="D5021" s="89" t="s">
        <v>24002</v>
      </c>
    </row>
    <row r="5022" spans="1:4">
      <c r="A5022" s="90">
        <v>38984</v>
      </c>
      <c r="B5022" s="1" t="s">
        <v>22078</v>
      </c>
      <c r="C5022" s="91" t="s">
        <v>9577</v>
      </c>
      <c r="D5022" s="89" t="s">
        <v>27991</v>
      </c>
    </row>
    <row r="5023" spans="1:4">
      <c r="A5023" s="90">
        <v>38985</v>
      </c>
      <c r="B5023" s="1" t="s">
        <v>22079</v>
      </c>
      <c r="C5023" s="91" t="s">
        <v>9577</v>
      </c>
      <c r="D5023" s="89" t="s">
        <v>27992</v>
      </c>
    </row>
    <row r="5024" spans="1:4">
      <c r="A5024" s="90">
        <v>9836</v>
      </c>
      <c r="B5024" s="1" t="s">
        <v>9338</v>
      </c>
      <c r="C5024" s="91" t="s">
        <v>9577</v>
      </c>
      <c r="D5024" s="89" t="s">
        <v>24126</v>
      </c>
    </row>
    <row r="5025" spans="1:4">
      <c r="A5025" s="90">
        <v>20065</v>
      </c>
      <c r="B5025" s="1" t="s">
        <v>9339</v>
      </c>
      <c r="C5025" s="91" t="s">
        <v>9577</v>
      </c>
      <c r="D5025" s="89" t="s">
        <v>27993</v>
      </c>
    </row>
    <row r="5026" spans="1:4">
      <c r="A5026" s="90">
        <v>9835</v>
      </c>
      <c r="B5026" s="1" t="s">
        <v>9340</v>
      </c>
      <c r="C5026" s="91" t="s">
        <v>9577</v>
      </c>
      <c r="D5026" s="89" t="s">
        <v>23939</v>
      </c>
    </row>
    <row r="5027" spans="1:4">
      <c r="A5027" s="90">
        <v>38032</v>
      </c>
      <c r="B5027" s="1" t="s">
        <v>9341</v>
      </c>
      <c r="C5027" s="91" t="s">
        <v>9577</v>
      </c>
      <c r="D5027" s="89" t="s">
        <v>27994</v>
      </c>
    </row>
    <row r="5028" spans="1:4">
      <c r="A5028" s="90">
        <v>38033</v>
      </c>
      <c r="B5028" s="1" t="s">
        <v>9342</v>
      </c>
      <c r="C5028" s="91" t="s">
        <v>9577</v>
      </c>
      <c r="D5028" s="89" t="s">
        <v>26918</v>
      </c>
    </row>
    <row r="5029" spans="1:4">
      <c r="A5029" s="90">
        <v>38034</v>
      </c>
      <c r="B5029" s="1" t="s">
        <v>9343</v>
      </c>
      <c r="C5029" s="91" t="s">
        <v>9577</v>
      </c>
      <c r="D5029" s="89" t="s">
        <v>24324</v>
      </c>
    </row>
    <row r="5030" spans="1:4">
      <c r="A5030" s="90">
        <v>38035</v>
      </c>
      <c r="B5030" s="1" t="s">
        <v>9344</v>
      </c>
      <c r="C5030" s="91" t="s">
        <v>9577</v>
      </c>
      <c r="D5030" s="89" t="s">
        <v>27995</v>
      </c>
    </row>
    <row r="5031" spans="1:4">
      <c r="A5031" s="90">
        <v>38036</v>
      </c>
      <c r="B5031" s="1" t="s">
        <v>9345</v>
      </c>
      <c r="C5031" s="91" t="s">
        <v>9577</v>
      </c>
      <c r="D5031" s="89" t="s">
        <v>27996</v>
      </c>
    </row>
    <row r="5032" spans="1:4">
      <c r="A5032" s="90">
        <v>38037</v>
      </c>
      <c r="B5032" s="1" t="s">
        <v>9346</v>
      </c>
      <c r="C5032" s="91" t="s">
        <v>9577</v>
      </c>
      <c r="D5032" s="89" t="s">
        <v>27997</v>
      </c>
    </row>
    <row r="5033" spans="1:4">
      <c r="A5033" s="90">
        <v>9850</v>
      </c>
      <c r="B5033" s="1" t="s">
        <v>9347</v>
      </c>
      <c r="C5033" s="91" t="s">
        <v>9577</v>
      </c>
      <c r="D5033" s="89" t="s">
        <v>25698</v>
      </c>
    </row>
    <row r="5034" spans="1:4">
      <c r="A5034" s="90">
        <v>9853</v>
      </c>
      <c r="B5034" s="1" t="s">
        <v>9348</v>
      </c>
      <c r="C5034" s="91" t="s">
        <v>9577</v>
      </c>
      <c r="D5034" s="89" t="s">
        <v>27998</v>
      </c>
    </row>
    <row r="5035" spans="1:4">
      <c r="A5035" s="90">
        <v>9854</v>
      </c>
      <c r="B5035" s="1" t="s">
        <v>9349</v>
      </c>
      <c r="C5035" s="91" t="s">
        <v>9577</v>
      </c>
      <c r="D5035" s="89" t="s">
        <v>27999</v>
      </c>
    </row>
    <row r="5036" spans="1:4">
      <c r="A5036" s="90">
        <v>9851</v>
      </c>
      <c r="B5036" s="1" t="s">
        <v>9350</v>
      </c>
      <c r="C5036" s="91" t="s">
        <v>9577</v>
      </c>
      <c r="D5036" s="89" t="s">
        <v>28000</v>
      </c>
    </row>
    <row r="5037" spans="1:4">
      <c r="A5037" s="90">
        <v>9855</v>
      </c>
      <c r="B5037" s="1" t="s">
        <v>9351</v>
      </c>
      <c r="C5037" s="91" t="s">
        <v>9577</v>
      </c>
      <c r="D5037" s="89" t="s">
        <v>28001</v>
      </c>
    </row>
    <row r="5038" spans="1:4">
      <c r="A5038" s="90">
        <v>9825</v>
      </c>
      <c r="B5038" s="1" t="s">
        <v>9352</v>
      </c>
      <c r="C5038" s="91" t="s">
        <v>9577</v>
      </c>
      <c r="D5038" s="89" t="s">
        <v>28002</v>
      </c>
    </row>
    <row r="5039" spans="1:4">
      <c r="A5039" s="90">
        <v>9828</v>
      </c>
      <c r="B5039" s="1" t="s">
        <v>25432</v>
      </c>
      <c r="C5039" s="91" t="s">
        <v>9577</v>
      </c>
      <c r="D5039" s="89" t="s">
        <v>28003</v>
      </c>
    </row>
    <row r="5040" spans="1:4">
      <c r="A5040" s="90">
        <v>9829</v>
      </c>
      <c r="B5040" s="1" t="s">
        <v>9353</v>
      </c>
      <c r="C5040" s="91" t="s">
        <v>9577</v>
      </c>
      <c r="D5040" s="89" t="s">
        <v>28004</v>
      </c>
    </row>
    <row r="5041" spans="1:4">
      <c r="A5041" s="90">
        <v>9826</v>
      </c>
      <c r="B5041" s="1" t="s">
        <v>9354</v>
      </c>
      <c r="C5041" s="91" t="s">
        <v>9577</v>
      </c>
      <c r="D5041" s="89" t="s">
        <v>28005</v>
      </c>
    </row>
    <row r="5042" spans="1:4">
      <c r="A5042" s="90">
        <v>9827</v>
      </c>
      <c r="B5042" s="1" t="s">
        <v>9355</v>
      </c>
      <c r="C5042" s="91" t="s">
        <v>9577</v>
      </c>
      <c r="D5042" s="89" t="s">
        <v>28006</v>
      </c>
    </row>
    <row r="5043" spans="1:4">
      <c r="A5043" s="90">
        <v>36374</v>
      </c>
      <c r="B5043" s="1" t="s">
        <v>9356</v>
      </c>
      <c r="C5043" s="91" t="s">
        <v>9577</v>
      </c>
      <c r="D5043" s="89" t="s">
        <v>28007</v>
      </c>
    </row>
    <row r="5044" spans="1:4">
      <c r="A5044" s="90">
        <v>36084</v>
      </c>
      <c r="B5044" s="1" t="s">
        <v>9357</v>
      </c>
      <c r="C5044" s="91" t="s">
        <v>9577</v>
      </c>
      <c r="D5044" s="89" t="s">
        <v>28008</v>
      </c>
    </row>
    <row r="5045" spans="1:4">
      <c r="A5045" s="90">
        <v>36373</v>
      </c>
      <c r="B5045" s="1" t="s">
        <v>9358</v>
      </c>
      <c r="C5045" s="91" t="s">
        <v>9577</v>
      </c>
      <c r="D5045" s="89" t="s">
        <v>25964</v>
      </c>
    </row>
    <row r="5046" spans="1:4">
      <c r="A5046" s="90">
        <v>36377</v>
      </c>
      <c r="B5046" s="1" t="s">
        <v>9359</v>
      </c>
      <c r="C5046" s="91" t="s">
        <v>9577</v>
      </c>
      <c r="D5046" s="89" t="s">
        <v>28009</v>
      </c>
    </row>
    <row r="5047" spans="1:4">
      <c r="A5047" s="90">
        <v>36375</v>
      </c>
      <c r="B5047" s="1" t="s">
        <v>9360</v>
      </c>
      <c r="C5047" s="91" t="s">
        <v>9577</v>
      </c>
      <c r="D5047" s="89" t="s">
        <v>24091</v>
      </c>
    </row>
    <row r="5048" spans="1:4">
      <c r="A5048" s="90">
        <v>36376</v>
      </c>
      <c r="B5048" s="1" t="s">
        <v>9361</v>
      </c>
      <c r="C5048" s="91" t="s">
        <v>9577</v>
      </c>
      <c r="D5048" s="89" t="s">
        <v>25006</v>
      </c>
    </row>
    <row r="5049" spans="1:4">
      <c r="A5049" s="90">
        <v>36380</v>
      </c>
      <c r="B5049" s="1" t="s">
        <v>9362</v>
      </c>
      <c r="C5049" s="91" t="s">
        <v>9577</v>
      </c>
      <c r="D5049" s="89" t="s">
        <v>27778</v>
      </c>
    </row>
    <row r="5050" spans="1:4">
      <c r="A5050" s="90">
        <v>36378</v>
      </c>
      <c r="B5050" s="1" t="s">
        <v>9363</v>
      </c>
      <c r="C5050" s="91" t="s">
        <v>9577</v>
      </c>
      <c r="D5050" s="89" t="s">
        <v>24341</v>
      </c>
    </row>
    <row r="5051" spans="1:4">
      <c r="A5051" s="90">
        <v>36379</v>
      </c>
      <c r="B5051" s="1" t="s">
        <v>9364</v>
      </c>
      <c r="C5051" s="91" t="s">
        <v>9577</v>
      </c>
      <c r="D5051" s="89" t="s">
        <v>28010</v>
      </c>
    </row>
    <row r="5052" spans="1:4">
      <c r="A5052" s="90">
        <v>9859</v>
      </c>
      <c r="B5052" s="1" t="s">
        <v>9365</v>
      </c>
      <c r="C5052" s="91" t="s">
        <v>9577</v>
      </c>
      <c r="D5052" s="89" t="s">
        <v>24237</v>
      </c>
    </row>
    <row r="5053" spans="1:4">
      <c r="A5053" s="90">
        <v>9838</v>
      </c>
      <c r="B5053" s="1" t="s">
        <v>9366</v>
      </c>
      <c r="C5053" s="91" t="s">
        <v>9577</v>
      </c>
      <c r="D5053" s="89" t="s">
        <v>25804</v>
      </c>
    </row>
    <row r="5054" spans="1:4">
      <c r="A5054" s="90">
        <v>9837</v>
      </c>
      <c r="B5054" s="1" t="s">
        <v>9367</v>
      </c>
      <c r="C5054" s="91" t="s">
        <v>9577</v>
      </c>
      <c r="D5054" s="89" t="s">
        <v>24645</v>
      </c>
    </row>
    <row r="5055" spans="1:4">
      <c r="A5055" s="90">
        <v>9833</v>
      </c>
      <c r="B5055" s="1" t="s">
        <v>9368</v>
      </c>
      <c r="C5055" s="91" t="s">
        <v>9577</v>
      </c>
      <c r="D5055" s="89" t="s">
        <v>26802</v>
      </c>
    </row>
    <row r="5056" spans="1:4">
      <c r="A5056" s="90">
        <v>9830</v>
      </c>
      <c r="B5056" s="1" t="s">
        <v>9369</v>
      </c>
      <c r="C5056" s="91" t="s">
        <v>9577</v>
      </c>
      <c r="D5056" s="89" t="s">
        <v>23887</v>
      </c>
    </row>
    <row r="5057" spans="1:4">
      <c r="A5057" s="90">
        <v>9834</v>
      </c>
      <c r="B5057" s="1" t="s">
        <v>9370</v>
      </c>
      <c r="C5057" s="91" t="s">
        <v>9577</v>
      </c>
      <c r="D5057" s="89" t="s">
        <v>24839</v>
      </c>
    </row>
    <row r="5058" spans="1:4">
      <c r="A5058" s="90">
        <v>9863</v>
      </c>
      <c r="B5058" s="1" t="s">
        <v>9371</v>
      </c>
      <c r="C5058" s="91" t="s">
        <v>9577</v>
      </c>
      <c r="D5058" s="89" t="s">
        <v>28011</v>
      </c>
    </row>
    <row r="5059" spans="1:4">
      <c r="A5059" s="90">
        <v>9860</v>
      </c>
      <c r="B5059" s="1" t="s">
        <v>9372</v>
      </c>
      <c r="C5059" s="91" t="s">
        <v>9577</v>
      </c>
      <c r="D5059" s="89" t="s">
        <v>26825</v>
      </c>
    </row>
    <row r="5060" spans="1:4">
      <c r="A5060" s="90">
        <v>9862</v>
      </c>
      <c r="B5060" s="1" t="s">
        <v>9373</v>
      </c>
      <c r="C5060" s="91" t="s">
        <v>9577</v>
      </c>
      <c r="D5060" s="89" t="s">
        <v>24118</v>
      </c>
    </row>
    <row r="5061" spans="1:4">
      <c r="A5061" s="90">
        <v>9861</v>
      </c>
      <c r="B5061" s="1" t="s">
        <v>9374</v>
      </c>
      <c r="C5061" s="91" t="s">
        <v>9577</v>
      </c>
      <c r="D5061" s="89" t="s">
        <v>24702</v>
      </c>
    </row>
    <row r="5062" spans="1:4">
      <c r="A5062" s="90">
        <v>9856</v>
      </c>
      <c r="B5062" s="1" t="s">
        <v>9375</v>
      </c>
      <c r="C5062" s="91" t="s">
        <v>9577</v>
      </c>
      <c r="D5062" s="89" t="s">
        <v>24382</v>
      </c>
    </row>
    <row r="5063" spans="1:4">
      <c r="A5063" s="90">
        <v>9866</v>
      </c>
      <c r="B5063" s="1" t="s">
        <v>9376</v>
      </c>
      <c r="C5063" s="91" t="s">
        <v>9577</v>
      </c>
      <c r="D5063" s="89" t="s">
        <v>24033</v>
      </c>
    </row>
    <row r="5064" spans="1:4">
      <c r="A5064" s="90">
        <v>9857</v>
      </c>
      <c r="B5064" s="1" t="s">
        <v>9377</v>
      </c>
      <c r="C5064" s="91" t="s">
        <v>9577</v>
      </c>
      <c r="D5064" s="89" t="s">
        <v>28012</v>
      </c>
    </row>
    <row r="5065" spans="1:4">
      <c r="A5065" s="90">
        <v>9864</v>
      </c>
      <c r="B5065" s="1" t="s">
        <v>9378</v>
      </c>
      <c r="C5065" s="91" t="s">
        <v>9577</v>
      </c>
      <c r="D5065" s="89" t="s">
        <v>24853</v>
      </c>
    </row>
    <row r="5066" spans="1:4">
      <c r="A5066" s="90">
        <v>9865</v>
      </c>
      <c r="B5066" s="1" t="s">
        <v>9379</v>
      </c>
      <c r="C5066" s="91" t="s">
        <v>9577</v>
      </c>
      <c r="D5066" s="89" t="s">
        <v>28013</v>
      </c>
    </row>
    <row r="5067" spans="1:4">
      <c r="A5067" s="90">
        <v>9858</v>
      </c>
      <c r="B5067" s="1" t="s">
        <v>9380</v>
      </c>
      <c r="C5067" s="91" t="s">
        <v>9577</v>
      </c>
      <c r="D5067" s="89" t="s">
        <v>28014</v>
      </c>
    </row>
    <row r="5068" spans="1:4">
      <c r="A5068" s="90">
        <v>9841</v>
      </c>
      <c r="B5068" s="1" t="s">
        <v>25433</v>
      </c>
      <c r="C5068" s="91" t="s">
        <v>9577</v>
      </c>
      <c r="D5068" s="89" t="s">
        <v>28015</v>
      </c>
    </row>
    <row r="5069" spans="1:4">
      <c r="A5069" s="90">
        <v>9840</v>
      </c>
      <c r="B5069" s="1" t="s">
        <v>25434</v>
      </c>
      <c r="C5069" s="91" t="s">
        <v>9577</v>
      </c>
      <c r="D5069" s="89" t="s">
        <v>28016</v>
      </c>
    </row>
    <row r="5070" spans="1:4">
      <c r="A5070" s="90">
        <v>20067</v>
      </c>
      <c r="B5070" s="1" t="s">
        <v>25435</v>
      </c>
      <c r="C5070" s="91" t="s">
        <v>9577</v>
      </c>
      <c r="D5070" s="89" t="s">
        <v>24440</v>
      </c>
    </row>
    <row r="5071" spans="1:4">
      <c r="A5071" s="90">
        <v>20068</v>
      </c>
      <c r="B5071" s="1" t="s">
        <v>25436</v>
      </c>
      <c r="C5071" s="91" t="s">
        <v>9577</v>
      </c>
      <c r="D5071" s="89" t="s">
        <v>27409</v>
      </c>
    </row>
    <row r="5072" spans="1:4">
      <c r="A5072" s="90">
        <v>9839</v>
      </c>
      <c r="B5072" s="1" t="s">
        <v>25437</v>
      </c>
      <c r="C5072" s="91" t="s">
        <v>9577</v>
      </c>
      <c r="D5072" s="89" t="s">
        <v>24980</v>
      </c>
    </row>
    <row r="5073" spans="1:4">
      <c r="A5073" s="90">
        <v>9870</v>
      </c>
      <c r="B5073" s="1" t="s">
        <v>9381</v>
      </c>
      <c r="C5073" s="91" t="s">
        <v>9577</v>
      </c>
      <c r="D5073" s="89" t="s">
        <v>28017</v>
      </c>
    </row>
    <row r="5074" spans="1:4">
      <c r="A5074" s="90">
        <v>9867</v>
      </c>
      <c r="B5074" s="1" t="s">
        <v>9382</v>
      </c>
      <c r="C5074" s="91" t="s">
        <v>9577</v>
      </c>
      <c r="D5074" s="89" t="s">
        <v>23904</v>
      </c>
    </row>
    <row r="5075" spans="1:4">
      <c r="A5075" s="90">
        <v>9868</v>
      </c>
      <c r="B5075" s="1" t="s">
        <v>185</v>
      </c>
      <c r="C5075" s="91" t="s">
        <v>9577</v>
      </c>
      <c r="D5075" s="89" t="s">
        <v>24871</v>
      </c>
    </row>
    <row r="5076" spans="1:4">
      <c r="A5076" s="90">
        <v>9869</v>
      </c>
      <c r="B5076" s="1" t="s">
        <v>186</v>
      </c>
      <c r="C5076" s="91" t="s">
        <v>9577</v>
      </c>
      <c r="D5076" s="89" t="s">
        <v>25770</v>
      </c>
    </row>
    <row r="5077" spans="1:4">
      <c r="A5077" s="90">
        <v>9874</v>
      </c>
      <c r="B5077" s="1" t="s">
        <v>9383</v>
      </c>
      <c r="C5077" s="91" t="s">
        <v>9577</v>
      </c>
      <c r="D5077" s="89" t="s">
        <v>25091</v>
      </c>
    </row>
    <row r="5078" spans="1:4">
      <c r="A5078" s="90">
        <v>9875</v>
      </c>
      <c r="B5078" s="1" t="s">
        <v>9384</v>
      </c>
      <c r="C5078" s="91" t="s">
        <v>9577</v>
      </c>
      <c r="D5078" s="89" t="s">
        <v>24673</v>
      </c>
    </row>
    <row r="5079" spans="1:4">
      <c r="A5079" s="90">
        <v>9873</v>
      </c>
      <c r="B5079" s="1" t="s">
        <v>9385</v>
      </c>
      <c r="C5079" s="91" t="s">
        <v>9577</v>
      </c>
      <c r="D5079" s="89" t="s">
        <v>25805</v>
      </c>
    </row>
    <row r="5080" spans="1:4">
      <c r="A5080" s="90">
        <v>9871</v>
      </c>
      <c r="B5080" s="1" t="s">
        <v>9386</v>
      </c>
      <c r="C5080" s="91" t="s">
        <v>9577</v>
      </c>
      <c r="D5080" s="89" t="s">
        <v>24031</v>
      </c>
    </row>
    <row r="5081" spans="1:4">
      <c r="A5081" s="90">
        <v>9872</v>
      </c>
      <c r="B5081" s="1" t="s">
        <v>9387</v>
      </c>
      <c r="C5081" s="91" t="s">
        <v>9577</v>
      </c>
      <c r="D5081" s="89" t="s">
        <v>27292</v>
      </c>
    </row>
    <row r="5082" spans="1:4">
      <c r="A5082" s="90">
        <v>7667</v>
      </c>
      <c r="B5082" s="1" t="s">
        <v>21711</v>
      </c>
      <c r="C5082" s="91" t="s">
        <v>9577</v>
      </c>
      <c r="D5082" s="89" t="s">
        <v>28018</v>
      </c>
    </row>
    <row r="5083" spans="1:4">
      <c r="A5083" s="90">
        <v>7660</v>
      </c>
      <c r="B5083" s="1" t="s">
        <v>21712</v>
      </c>
      <c r="C5083" s="91" t="s">
        <v>9577</v>
      </c>
      <c r="D5083" s="89" t="s">
        <v>28019</v>
      </c>
    </row>
    <row r="5084" spans="1:4">
      <c r="A5084" s="90">
        <v>7676</v>
      </c>
      <c r="B5084" s="1" t="s">
        <v>21713</v>
      </c>
      <c r="C5084" s="91" t="s">
        <v>9577</v>
      </c>
      <c r="D5084" s="89" t="s">
        <v>28020</v>
      </c>
    </row>
    <row r="5085" spans="1:4">
      <c r="A5085" s="90">
        <v>12426</v>
      </c>
      <c r="B5085" s="1" t="s">
        <v>9388</v>
      </c>
      <c r="C5085" s="91" t="s">
        <v>9574</v>
      </c>
      <c r="D5085" s="89" t="s">
        <v>28021</v>
      </c>
    </row>
    <row r="5086" spans="1:4">
      <c r="A5086" s="90">
        <v>12425</v>
      </c>
      <c r="B5086" s="1" t="s">
        <v>9389</v>
      </c>
      <c r="C5086" s="91" t="s">
        <v>9574</v>
      </c>
      <c r="D5086" s="89" t="s">
        <v>24553</v>
      </c>
    </row>
    <row r="5087" spans="1:4">
      <c r="A5087" s="90">
        <v>12427</v>
      </c>
      <c r="B5087" s="1" t="s">
        <v>9390</v>
      </c>
      <c r="C5087" s="91" t="s">
        <v>9574</v>
      </c>
      <c r="D5087" s="89" t="s">
        <v>28022</v>
      </c>
    </row>
    <row r="5088" spans="1:4">
      <c r="A5088" s="90">
        <v>12428</v>
      </c>
      <c r="B5088" s="1" t="s">
        <v>9391</v>
      </c>
      <c r="C5088" s="91" t="s">
        <v>9574</v>
      </c>
      <c r="D5088" s="89" t="s">
        <v>28023</v>
      </c>
    </row>
    <row r="5089" spans="1:4">
      <c r="A5089" s="90">
        <v>12430</v>
      </c>
      <c r="B5089" s="1" t="s">
        <v>9392</v>
      </c>
      <c r="C5089" s="91" t="s">
        <v>9574</v>
      </c>
      <c r="D5089" s="89" t="s">
        <v>28024</v>
      </c>
    </row>
    <row r="5090" spans="1:4">
      <c r="A5090" s="90">
        <v>12429</v>
      </c>
      <c r="B5090" s="1" t="s">
        <v>9393</v>
      </c>
      <c r="C5090" s="91" t="s">
        <v>9574</v>
      </c>
      <c r="D5090" s="89" t="s">
        <v>28025</v>
      </c>
    </row>
    <row r="5091" spans="1:4">
      <c r="A5091" s="90">
        <v>12431</v>
      </c>
      <c r="B5091" s="1" t="s">
        <v>9394</v>
      </c>
      <c r="C5091" s="91" t="s">
        <v>9574</v>
      </c>
      <c r="D5091" s="89" t="s">
        <v>28026</v>
      </c>
    </row>
    <row r="5092" spans="1:4">
      <c r="A5092" s="90">
        <v>12432</v>
      </c>
      <c r="B5092" s="1" t="s">
        <v>9395</v>
      </c>
      <c r="C5092" s="91" t="s">
        <v>9574</v>
      </c>
      <c r="D5092" s="89" t="s">
        <v>28027</v>
      </c>
    </row>
    <row r="5093" spans="1:4">
      <c r="A5093" s="90">
        <v>12434</v>
      </c>
      <c r="B5093" s="1" t="s">
        <v>9396</v>
      </c>
      <c r="C5093" s="91" t="s">
        <v>9574</v>
      </c>
      <c r="D5093" s="89" t="s">
        <v>28028</v>
      </c>
    </row>
    <row r="5094" spans="1:4">
      <c r="A5094" s="90">
        <v>12433</v>
      </c>
      <c r="B5094" s="1" t="s">
        <v>9397</v>
      </c>
      <c r="C5094" s="91" t="s">
        <v>9574</v>
      </c>
      <c r="D5094" s="89" t="s">
        <v>23996</v>
      </c>
    </row>
    <row r="5095" spans="1:4">
      <c r="A5095" s="90">
        <v>12435</v>
      </c>
      <c r="B5095" s="1" t="s">
        <v>9398</v>
      </c>
      <c r="C5095" s="91" t="s">
        <v>9574</v>
      </c>
      <c r="D5095" s="89" t="s">
        <v>28029</v>
      </c>
    </row>
    <row r="5096" spans="1:4">
      <c r="A5096" s="90">
        <v>12437</v>
      </c>
      <c r="B5096" s="1" t="s">
        <v>9399</v>
      </c>
      <c r="C5096" s="91" t="s">
        <v>9574</v>
      </c>
      <c r="D5096" s="89" t="s">
        <v>28030</v>
      </c>
    </row>
    <row r="5097" spans="1:4">
      <c r="A5097" s="90">
        <v>12439</v>
      </c>
      <c r="B5097" s="1" t="s">
        <v>9400</v>
      </c>
      <c r="C5097" s="91" t="s">
        <v>9574</v>
      </c>
      <c r="D5097" s="89" t="s">
        <v>28031</v>
      </c>
    </row>
    <row r="5098" spans="1:4">
      <c r="A5098" s="90">
        <v>12438</v>
      </c>
      <c r="B5098" s="1" t="s">
        <v>9401</v>
      </c>
      <c r="C5098" s="91" t="s">
        <v>9574</v>
      </c>
      <c r="D5098" s="89" t="s">
        <v>28032</v>
      </c>
    </row>
    <row r="5099" spans="1:4">
      <c r="A5099" s="90">
        <v>12436</v>
      </c>
      <c r="B5099" s="1" t="s">
        <v>9402</v>
      </c>
      <c r="C5099" s="91" t="s">
        <v>9574</v>
      </c>
      <c r="D5099" s="89" t="s">
        <v>28033</v>
      </c>
    </row>
    <row r="5100" spans="1:4">
      <c r="A5100" s="90">
        <v>36357</v>
      </c>
      <c r="B5100" s="1" t="s">
        <v>22080</v>
      </c>
      <c r="C5100" s="91" t="s">
        <v>9574</v>
      </c>
      <c r="D5100" s="89" t="s">
        <v>28034</v>
      </c>
    </row>
    <row r="5101" spans="1:4">
      <c r="A5101" s="90">
        <v>12424</v>
      </c>
      <c r="B5101" s="1" t="s">
        <v>9403</v>
      </c>
      <c r="C5101" s="91" t="s">
        <v>9574</v>
      </c>
      <c r="D5101" s="89" t="s">
        <v>24942</v>
      </c>
    </row>
    <row r="5102" spans="1:4">
      <c r="A5102" s="90">
        <v>12440</v>
      </c>
      <c r="B5102" s="1" t="s">
        <v>9404</v>
      </c>
      <c r="C5102" s="91" t="s">
        <v>9574</v>
      </c>
      <c r="D5102" s="89" t="s">
        <v>28035</v>
      </c>
    </row>
    <row r="5103" spans="1:4">
      <c r="A5103" s="90">
        <v>9884</v>
      </c>
      <c r="B5103" s="1" t="s">
        <v>9405</v>
      </c>
      <c r="C5103" s="91" t="s">
        <v>9574</v>
      </c>
      <c r="D5103" s="89" t="s">
        <v>28036</v>
      </c>
    </row>
    <row r="5104" spans="1:4">
      <c r="A5104" s="90">
        <v>9888</v>
      </c>
      <c r="B5104" s="1" t="s">
        <v>9406</v>
      </c>
      <c r="C5104" s="91" t="s">
        <v>9574</v>
      </c>
      <c r="D5104" s="89" t="s">
        <v>24255</v>
      </c>
    </row>
    <row r="5105" spans="1:4">
      <c r="A5105" s="90">
        <v>9883</v>
      </c>
      <c r="B5105" s="1" t="s">
        <v>9407</v>
      </c>
      <c r="C5105" s="91" t="s">
        <v>9574</v>
      </c>
      <c r="D5105" s="89" t="s">
        <v>28037</v>
      </c>
    </row>
    <row r="5106" spans="1:4">
      <c r="A5106" s="90">
        <v>9886</v>
      </c>
      <c r="B5106" s="1" t="s">
        <v>9408</v>
      </c>
      <c r="C5106" s="91" t="s">
        <v>9574</v>
      </c>
      <c r="D5106" s="89" t="s">
        <v>26804</v>
      </c>
    </row>
    <row r="5107" spans="1:4">
      <c r="A5107" s="90">
        <v>9889</v>
      </c>
      <c r="B5107" s="1" t="s">
        <v>9409</v>
      </c>
      <c r="C5107" s="91" t="s">
        <v>9574</v>
      </c>
      <c r="D5107" s="89" t="s">
        <v>23919</v>
      </c>
    </row>
    <row r="5108" spans="1:4">
      <c r="A5108" s="90">
        <v>9887</v>
      </c>
      <c r="B5108" s="1" t="s">
        <v>9410</v>
      </c>
      <c r="C5108" s="91" t="s">
        <v>9574</v>
      </c>
      <c r="D5108" s="89" t="s">
        <v>28038</v>
      </c>
    </row>
    <row r="5109" spans="1:4">
      <c r="A5109" s="90">
        <v>9885</v>
      </c>
      <c r="B5109" s="1" t="s">
        <v>9411</v>
      </c>
      <c r="C5109" s="91" t="s">
        <v>9574</v>
      </c>
      <c r="D5109" s="89" t="s">
        <v>28039</v>
      </c>
    </row>
    <row r="5110" spans="1:4">
      <c r="A5110" s="90">
        <v>9890</v>
      </c>
      <c r="B5110" s="1" t="s">
        <v>9412</v>
      </c>
      <c r="C5110" s="91" t="s">
        <v>9574</v>
      </c>
      <c r="D5110" s="89" t="s">
        <v>28040</v>
      </c>
    </row>
    <row r="5111" spans="1:4">
      <c r="A5111" s="90">
        <v>9891</v>
      </c>
      <c r="B5111" s="1" t="s">
        <v>9413</v>
      </c>
      <c r="C5111" s="91" t="s">
        <v>9574</v>
      </c>
      <c r="D5111" s="89" t="s">
        <v>28041</v>
      </c>
    </row>
    <row r="5112" spans="1:4">
      <c r="A5112" s="90">
        <v>39292</v>
      </c>
      <c r="B5112" s="1" t="s">
        <v>22081</v>
      </c>
      <c r="C5112" s="91" t="s">
        <v>9574</v>
      </c>
      <c r="D5112" s="89" t="s">
        <v>26345</v>
      </c>
    </row>
    <row r="5113" spans="1:4">
      <c r="A5113" s="90">
        <v>39293</v>
      </c>
      <c r="B5113" s="1" t="s">
        <v>22082</v>
      </c>
      <c r="C5113" s="91" t="s">
        <v>9574</v>
      </c>
      <c r="D5113" s="89" t="s">
        <v>26986</v>
      </c>
    </row>
    <row r="5114" spans="1:4">
      <c r="A5114" s="90">
        <v>39294</v>
      </c>
      <c r="B5114" s="1" t="s">
        <v>22083</v>
      </c>
      <c r="C5114" s="91" t="s">
        <v>9574</v>
      </c>
      <c r="D5114" s="89" t="s">
        <v>26986</v>
      </c>
    </row>
    <row r="5115" spans="1:4">
      <c r="A5115" s="90">
        <v>39295</v>
      </c>
      <c r="B5115" s="1" t="s">
        <v>22084</v>
      </c>
      <c r="C5115" s="91" t="s">
        <v>9574</v>
      </c>
      <c r="D5115" s="89" t="s">
        <v>23957</v>
      </c>
    </row>
    <row r="5116" spans="1:4">
      <c r="A5116" s="90">
        <v>36313</v>
      </c>
      <c r="B5116" s="1" t="s">
        <v>22085</v>
      </c>
      <c r="C5116" s="91" t="s">
        <v>9574</v>
      </c>
      <c r="D5116" s="89" t="s">
        <v>28042</v>
      </c>
    </row>
    <row r="5117" spans="1:4">
      <c r="A5117" s="90">
        <v>36316</v>
      </c>
      <c r="B5117" s="1" t="s">
        <v>22086</v>
      </c>
      <c r="C5117" s="91" t="s">
        <v>9574</v>
      </c>
      <c r="D5117" s="89" t="s">
        <v>28043</v>
      </c>
    </row>
    <row r="5118" spans="1:4">
      <c r="A5118" s="90">
        <v>64</v>
      </c>
      <c r="B5118" s="1" t="s">
        <v>9414</v>
      </c>
      <c r="C5118" s="91" t="s">
        <v>9574</v>
      </c>
      <c r="D5118" s="89" t="s">
        <v>26292</v>
      </c>
    </row>
    <row r="5119" spans="1:4">
      <c r="A5119" s="90">
        <v>37423</v>
      </c>
      <c r="B5119" s="1" t="s">
        <v>9415</v>
      </c>
      <c r="C5119" s="91" t="s">
        <v>9574</v>
      </c>
      <c r="D5119" s="89" t="s">
        <v>24688</v>
      </c>
    </row>
    <row r="5120" spans="1:4">
      <c r="A5120" s="90">
        <v>39296</v>
      </c>
      <c r="B5120" s="1" t="s">
        <v>22087</v>
      </c>
      <c r="C5120" s="91" t="s">
        <v>9574</v>
      </c>
      <c r="D5120" s="89" t="s">
        <v>23877</v>
      </c>
    </row>
    <row r="5121" spans="1:4">
      <c r="A5121" s="90">
        <v>39297</v>
      </c>
      <c r="B5121" s="1" t="s">
        <v>22088</v>
      </c>
      <c r="C5121" s="91" t="s">
        <v>9574</v>
      </c>
      <c r="D5121" s="89" t="s">
        <v>24913</v>
      </c>
    </row>
    <row r="5122" spans="1:4">
      <c r="A5122" s="90">
        <v>39298</v>
      </c>
      <c r="B5122" s="1" t="s">
        <v>22089</v>
      </c>
      <c r="C5122" s="91" t="s">
        <v>9574</v>
      </c>
      <c r="D5122" s="89" t="s">
        <v>24743</v>
      </c>
    </row>
    <row r="5123" spans="1:4">
      <c r="A5123" s="90">
        <v>39299</v>
      </c>
      <c r="B5123" s="1" t="s">
        <v>22090</v>
      </c>
      <c r="C5123" s="91" t="s">
        <v>9574</v>
      </c>
      <c r="D5123" s="89" t="s">
        <v>28044</v>
      </c>
    </row>
    <row r="5124" spans="1:4">
      <c r="A5124" s="90">
        <v>9892</v>
      </c>
      <c r="B5124" s="1" t="s">
        <v>9416</v>
      </c>
      <c r="C5124" s="91" t="s">
        <v>9574</v>
      </c>
      <c r="D5124" s="89" t="s">
        <v>23883</v>
      </c>
    </row>
    <row r="5125" spans="1:4">
      <c r="A5125" s="90">
        <v>9893</v>
      </c>
      <c r="B5125" s="1" t="s">
        <v>9417</v>
      </c>
      <c r="C5125" s="91" t="s">
        <v>9574</v>
      </c>
      <c r="D5125" s="89" t="s">
        <v>28045</v>
      </c>
    </row>
    <row r="5126" spans="1:4">
      <c r="A5126" s="90">
        <v>9901</v>
      </c>
      <c r="B5126" s="1" t="s">
        <v>9418</v>
      </c>
      <c r="C5126" s="91" t="s">
        <v>9574</v>
      </c>
      <c r="D5126" s="89" t="s">
        <v>23871</v>
      </c>
    </row>
    <row r="5127" spans="1:4">
      <c r="A5127" s="90">
        <v>9896</v>
      </c>
      <c r="B5127" s="1" t="s">
        <v>9419</v>
      </c>
      <c r="C5127" s="91" t="s">
        <v>9574</v>
      </c>
      <c r="D5127" s="89" t="s">
        <v>24796</v>
      </c>
    </row>
    <row r="5128" spans="1:4">
      <c r="A5128" s="90">
        <v>9900</v>
      </c>
      <c r="B5128" s="1" t="s">
        <v>9420</v>
      </c>
      <c r="C5128" s="91" t="s">
        <v>9574</v>
      </c>
      <c r="D5128" s="89" t="s">
        <v>24661</v>
      </c>
    </row>
    <row r="5129" spans="1:4">
      <c r="A5129" s="90">
        <v>9898</v>
      </c>
      <c r="B5129" s="1" t="s">
        <v>9421</v>
      </c>
      <c r="C5129" s="91" t="s">
        <v>9574</v>
      </c>
      <c r="D5129" s="89" t="s">
        <v>28046</v>
      </c>
    </row>
    <row r="5130" spans="1:4">
      <c r="A5130" s="90">
        <v>9899</v>
      </c>
      <c r="B5130" s="1" t="s">
        <v>9422</v>
      </c>
      <c r="C5130" s="91" t="s">
        <v>9574</v>
      </c>
      <c r="D5130" s="89" t="s">
        <v>26459</v>
      </c>
    </row>
    <row r="5131" spans="1:4">
      <c r="A5131" s="90">
        <v>9902</v>
      </c>
      <c r="B5131" s="1" t="s">
        <v>9423</v>
      </c>
      <c r="C5131" s="91" t="s">
        <v>9574</v>
      </c>
      <c r="D5131" s="89" t="s">
        <v>28047</v>
      </c>
    </row>
    <row r="5132" spans="1:4">
      <c r="A5132" s="90">
        <v>9908</v>
      </c>
      <c r="B5132" s="1" t="s">
        <v>9424</v>
      </c>
      <c r="C5132" s="91" t="s">
        <v>9574</v>
      </c>
      <c r="D5132" s="89" t="s">
        <v>28048</v>
      </c>
    </row>
    <row r="5133" spans="1:4">
      <c r="A5133" s="90">
        <v>9905</v>
      </c>
      <c r="B5133" s="1" t="s">
        <v>9425</v>
      </c>
      <c r="C5133" s="91" t="s">
        <v>9574</v>
      </c>
      <c r="D5133" s="89" t="s">
        <v>24379</v>
      </c>
    </row>
    <row r="5134" spans="1:4">
      <c r="A5134" s="90">
        <v>9906</v>
      </c>
      <c r="B5134" s="1" t="s">
        <v>9426</v>
      </c>
      <c r="C5134" s="91" t="s">
        <v>9574</v>
      </c>
      <c r="D5134" s="89" t="s">
        <v>24386</v>
      </c>
    </row>
    <row r="5135" spans="1:4">
      <c r="A5135" s="58">
        <v>9895</v>
      </c>
      <c r="B5135" s="74" t="s">
        <v>9427</v>
      </c>
      <c r="C5135" s="79" t="s">
        <v>9574</v>
      </c>
      <c r="D5135" s="89" t="s">
        <v>24042</v>
      </c>
    </row>
    <row r="5136" spans="1:4">
      <c r="A5136" s="58">
        <v>9894</v>
      </c>
      <c r="B5136" s="74" t="s">
        <v>9428</v>
      </c>
      <c r="C5136" s="79" t="s">
        <v>9574</v>
      </c>
      <c r="D5136" s="89" t="s">
        <v>24824</v>
      </c>
    </row>
    <row r="5137" spans="1:4">
      <c r="A5137" s="58">
        <v>9897</v>
      </c>
      <c r="B5137" s="74" t="s">
        <v>9429</v>
      </c>
      <c r="C5137" s="79" t="s">
        <v>9574</v>
      </c>
      <c r="D5137" s="89" t="s">
        <v>28049</v>
      </c>
    </row>
    <row r="5138" spans="1:4">
      <c r="A5138" s="58">
        <v>9910</v>
      </c>
      <c r="B5138" s="74" t="s">
        <v>9430</v>
      </c>
      <c r="C5138" s="79" t="s">
        <v>9574</v>
      </c>
      <c r="D5138" s="89" t="s">
        <v>28050</v>
      </c>
    </row>
    <row r="5139" spans="1:4">
      <c r="A5139" s="58">
        <v>9909</v>
      </c>
      <c r="B5139" s="74" t="s">
        <v>9431</v>
      </c>
      <c r="C5139" s="79" t="s">
        <v>9574</v>
      </c>
      <c r="D5139" s="89" t="s">
        <v>28051</v>
      </c>
    </row>
    <row r="5140" spans="1:4">
      <c r="A5140" s="58">
        <v>9907</v>
      </c>
      <c r="B5140" s="74" t="s">
        <v>9432</v>
      </c>
      <c r="C5140" s="79" t="s">
        <v>9574</v>
      </c>
      <c r="D5140" s="89" t="s">
        <v>28052</v>
      </c>
    </row>
    <row r="5141" spans="1:4" ht="25.5">
      <c r="A5141" s="58">
        <v>20973</v>
      </c>
      <c r="B5141" s="74" t="s">
        <v>9433</v>
      </c>
      <c r="C5141" s="79" t="s">
        <v>9574</v>
      </c>
      <c r="D5141" s="89" t="s">
        <v>25046</v>
      </c>
    </row>
    <row r="5142" spans="1:4" ht="25.5">
      <c r="A5142" s="58">
        <v>20974</v>
      </c>
      <c r="B5142" s="74" t="s">
        <v>9434</v>
      </c>
      <c r="C5142" s="79" t="s">
        <v>9574</v>
      </c>
      <c r="D5142" s="89" t="s">
        <v>28053</v>
      </c>
    </row>
    <row r="5143" spans="1:4">
      <c r="A5143" s="58">
        <v>37989</v>
      </c>
      <c r="B5143" s="74" t="s">
        <v>9435</v>
      </c>
      <c r="C5143" s="79" t="s">
        <v>9574</v>
      </c>
      <c r="D5143" s="89" t="s">
        <v>24288</v>
      </c>
    </row>
    <row r="5144" spans="1:4">
      <c r="A5144" s="58">
        <v>37990</v>
      </c>
      <c r="B5144" s="74" t="s">
        <v>9436</v>
      </c>
      <c r="C5144" s="79" t="s">
        <v>9574</v>
      </c>
      <c r="D5144" s="89" t="s">
        <v>26302</v>
      </c>
    </row>
    <row r="5145" spans="1:4">
      <c r="A5145" s="58">
        <v>37991</v>
      </c>
      <c r="B5145" s="74" t="s">
        <v>9437</v>
      </c>
      <c r="C5145" s="79" t="s">
        <v>9574</v>
      </c>
      <c r="D5145" s="89" t="s">
        <v>28054</v>
      </c>
    </row>
    <row r="5146" spans="1:4">
      <c r="A5146" s="58">
        <v>37992</v>
      </c>
      <c r="B5146" s="74" t="s">
        <v>9438</v>
      </c>
      <c r="C5146" s="79" t="s">
        <v>9574</v>
      </c>
      <c r="D5146" s="89" t="s">
        <v>24599</v>
      </c>
    </row>
    <row r="5147" spans="1:4">
      <c r="A5147" s="58">
        <v>37993</v>
      </c>
      <c r="B5147" s="74" t="s">
        <v>9439</v>
      </c>
      <c r="C5147" s="79" t="s">
        <v>9574</v>
      </c>
      <c r="D5147" s="89" t="s">
        <v>24327</v>
      </c>
    </row>
    <row r="5148" spans="1:4">
      <c r="A5148" s="58">
        <v>37994</v>
      </c>
      <c r="B5148" s="74" t="s">
        <v>9440</v>
      </c>
      <c r="C5148" s="79" t="s">
        <v>9574</v>
      </c>
      <c r="D5148" s="89" t="s">
        <v>28055</v>
      </c>
    </row>
    <row r="5149" spans="1:4">
      <c r="A5149" s="58">
        <v>37995</v>
      </c>
      <c r="B5149" s="74" t="s">
        <v>9441</v>
      </c>
      <c r="C5149" s="79" t="s">
        <v>9574</v>
      </c>
      <c r="D5149" s="89" t="s">
        <v>28056</v>
      </c>
    </row>
    <row r="5150" spans="1:4">
      <c r="A5150" s="58">
        <v>37996</v>
      </c>
      <c r="B5150" s="74" t="s">
        <v>9442</v>
      </c>
      <c r="C5150" s="79" t="s">
        <v>9574</v>
      </c>
      <c r="D5150" s="89" t="s">
        <v>28057</v>
      </c>
    </row>
    <row r="5151" spans="1:4">
      <c r="A5151" s="58">
        <v>13883</v>
      </c>
      <c r="B5151" s="74" t="s">
        <v>9443</v>
      </c>
      <c r="C5151" s="79" t="s">
        <v>9574</v>
      </c>
      <c r="D5151" s="89" t="s">
        <v>28058</v>
      </c>
    </row>
    <row r="5152" spans="1:4">
      <c r="A5152" s="58">
        <v>38604</v>
      </c>
      <c r="B5152" s="74" t="s">
        <v>9444</v>
      </c>
      <c r="C5152" s="79" t="s">
        <v>9574</v>
      </c>
      <c r="D5152" s="89" t="s">
        <v>28059</v>
      </c>
    </row>
    <row r="5153" spans="1:4" ht="25.5">
      <c r="A5153" s="58">
        <v>10601</v>
      </c>
      <c r="B5153" s="74" t="s">
        <v>9445</v>
      </c>
      <c r="C5153" s="79" t="s">
        <v>9574</v>
      </c>
      <c r="D5153" s="89" t="s">
        <v>28060</v>
      </c>
    </row>
    <row r="5154" spans="1:4">
      <c r="A5154" s="58">
        <v>26034</v>
      </c>
      <c r="B5154" s="74" t="s">
        <v>9446</v>
      </c>
      <c r="C5154" s="79" t="s">
        <v>9574</v>
      </c>
      <c r="D5154" s="89" t="s">
        <v>28061</v>
      </c>
    </row>
    <row r="5155" spans="1:4">
      <c r="A5155" s="58">
        <v>13894</v>
      </c>
      <c r="B5155" s="74" t="s">
        <v>9447</v>
      </c>
      <c r="C5155" s="79" t="s">
        <v>9574</v>
      </c>
      <c r="D5155" s="89" t="s">
        <v>28062</v>
      </c>
    </row>
    <row r="5156" spans="1:4">
      <c r="A5156" s="58">
        <v>13895</v>
      </c>
      <c r="B5156" s="74" t="s">
        <v>9448</v>
      </c>
      <c r="C5156" s="79" t="s">
        <v>9574</v>
      </c>
      <c r="D5156" s="89" t="s">
        <v>28063</v>
      </c>
    </row>
    <row r="5157" spans="1:4">
      <c r="A5157" s="58">
        <v>13892</v>
      </c>
      <c r="B5157" s="74" t="s">
        <v>9449</v>
      </c>
      <c r="C5157" s="79" t="s">
        <v>9574</v>
      </c>
      <c r="D5157" s="89" t="s">
        <v>28064</v>
      </c>
    </row>
    <row r="5158" spans="1:4">
      <c r="A5158" s="58">
        <v>9914</v>
      </c>
      <c r="B5158" s="74" t="s">
        <v>9450</v>
      </c>
      <c r="C5158" s="79" t="s">
        <v>9574</v>
      </c>
      <c r="D5158" s="89" t="s">
        <v>28065</v>
      </c>
    </row>
    <row r="5159" spans="1:4" ht="25.5">
      <c r="A5159" s="58">
        <v>36485</v>
      </c>
      <c r="B5159" s="74" t="s">
        <v>9451</v>
      </c>
      <c r="C5159" s="79" t="s">
        <v>9574</v>
      </c>
      <c r="D5159" s="89" t="s">
        <v>28066</v>
      </c>
    </row>
    <row r="5160" spans="1:4">
      <c r="A5160" s="58">
        <v>9912</v>
      </c>
      <c r="B5160" s="74" t="s">
        <v>9452</v>
      </c>
      <c r="C5160" s="79" t="s">
        <v>9574</v>
      </c>
      <c r="D5160" s="89" t="s">
        <v>28067</v>
      </c>
    </row>
    <row r="5161" spans="1:4">
      <c r="A5161" s="58">
        <v>9921</v>
      </c>
      <c r="B5161" s="74" t="s">
        <v>9453</v>
      </c>
      <c r="C5161" s="79" t="s">
        <v>9574</v>
      </c>
      <c r="D5161" s="89" t="s">
        <v>28068</v>
      </c>
    </row>
    <row r="5162" spans="1:4">
      <c r="A5162" s="58">
        <v>21112</v>
      </c>
      <c r="B5162" s="74" t="s">
        <v>9454</v>
      </c>
      <c r="C5162" s="79" t="s">
        <v>9574</v>
      </c>
      <c r="D5162" s="89" t="s">
        <v>28069</v>
      </c>
    </row>
    <row r="5163" spans="1:4">
      <c r="A5163" s="58">
        <v>10228</v>
      </c>
      <c r="B5163" s="74" t="s">
        <v>9455</v>
      </c>
      <c r="C5163" s="79" t="s">
        <v>9574</v>
      </c>
      <c r="D5163" s="89" t="s">
        <v>28070</v>
      </c>
    </row>
    <row r="5164" spans="1:4">
      <c r="A5164" s="58">
        <v>11781</v>
      </c>
      <c r="B5164" s="74" t="s">
        <v>9456</v>
      </c>
      <c r="C5164" s="79" t="s">
        <v>9574</v>
      </c>
      <c r="D5164" s="89" t="s">
        <v>28071</v>
      </c>
    </row>
    <row r="5165" spans="1:4">
      <c r="A5165" s="58">
        <v>11746</v>
      </c>
      <c r="B5165" s="74" t="s">
        <v>9457</v>
      </c>
      <c r="C5165" s="79" t="s">
        <v>9574</v>
      </c>
      <c r="D5165" s="89" t="s">
        <v>24709</v>
      </c>
    </row>
    <row r="5166" spans="1:4">
      <c r="A5166" s="58">
        <v>11751</v>
      </c>
      <c r="B5166" s="74" t="s">
        <v>9458</v>
      </c>
      <c r="C5166" s="79" t="s">
        <v>9574</v>
      </c>
      <c r="D5166" s="89" t="s">
        <v>28072</v>
      </c>
    </row>
    <row r="5167" spans="1:4">
      <c r="A5167" s="58">
        <v>11750</v>
      </c>
      <c r="B5167" s="74" t="s">
        <v>9459</v>
      </c>
      <c r="C5167" s="79" t="s">
        <v>9574</v>
      </c>
      <c r="D5167" s="89" t="s">
        <v>27394</v>
      </c>
    </row>
    <row r="5168" spans="1:4">
      <c r="A5168" s="58">
        <v>11748</v>
      </c>
      <c r="B5168" s="74" t="s">
        <v>9460</v>
      </c>
      <c r="C5168" s="79" t="s">
        <v>9574</v>
      </c>
      <c r="D5168" s="89" t="s">
        <v>27920</v>
      </c>
    </row>
    <row r="5169" spans="1:4">
      <c r="A5169" s="58">
        <v>11747</v>
      </c>
      <c r="B5169" s="74" t="s">
        <v>9461</v>
      </c>
      <c r="C5169" s="79" t="s">
        <v>9574</v>
      </c>
      <c r="D5169" s="89" t="s">
        <v>28073</v>
      </c>
    </row>
    <row r="5170" spans="1:4">
      <c r="A5170" s="58">
        <v>11749</v>
      </c>
      <c r="B5170" s="74" t="s">
        <v>9462</v>
      </c>
      <c r="C5170" s="79" t="s">
        <v>9574</v>
      </c>
      <c r="D5170" s="89" t="s">
        <v>24830</v>
      </c>
    </row>
    <row r="5171" spans="1:4">
      <c r="A5171" s="58">
        <v>10236</v>
      </c>
      <c r="B5171" s="74" t="s">
        <v>9463</v>
      </c>
      <c r="C5171" s="79" t="s">
        <v>9574</v>
      </c>
      <c r="D5171" s="89" t="s">
        <v>28074</v>
      </c>
    </row>
    <row r="5172" spans="1:4">
      <c r="A5172" s="58">
        <v>10233</v>
      </c>
      <c r="B5172" s="74" t="s">
        <v>9464</v>
      </c>
      <c r="C5172" s="79" t="s">
        <v>9574</v>
      </c>
      <c r="D5172" s="89" t="s">
        <v>28075</v>
      </c>
    </row>
    <row r="5173" spans="1:4">
      <c r="A5173" s="58">
        <v>10234</v>
      </c>
      <c r="B5173" s="74" t="s">
        <v>9465</v>
      </c>
      <c r="C5173" s="79" t="s">
        <v>9574</v>
      </c>
      <c r="D5173" s="89" t="s">
        <v>28076</v>
      </c>
    </row>
    <row r="5174" spans="1:4">
      <c r="A5174" s="58">
        <v>10231</v>
      </c>
      <c r="B5174" s="74" t="s">
        <v>9466</v>
      </c>
      <c r="C5174" s="79" t="s">
        <v>9574</v>
      </c>
      <c r="D5174" s="89" t="s">
        <v>28077</v>
      </c>
    </row>
    <row r="5175" spans="1:4">
      <c r="A5175" s="58">
        <v>10232</v>
      </c>
      <c r="B5175" s="74" t="s">
        <v>9467</v>
      </c>
      <c r="C5175" s="79" t="s">
        <v>9574</v>
      </c>
      <c r="D5175" s="89" t="s">
        <v>28078</v>
      </c>
    </row>
    <row r="5176" spans="1:4">
      <c r="A5176" s="58">
        <v>10229</v>
      </c>
      <c r="B5176" s="74" t="s">
        <v>9468</v>
      </c>
      <c r="C5176" s="79" t="s">
        <v>9574</v>
      </c>
      <c r="D5176" s="89" t="s">
        <v>28079</v>
      </c>
    </row>
    <row r="5177" spans="1:4">
      <c r="A5177" s="58">
        <v>10235</v>
      </c>
      <c r="B5177" s="74" t="s">
        <v>9469</v>
      </c>
      <c r="C5177" s="79" t="s">
        <v>9574</v>
      </c>
      <c r="D5177" s="89" t="s">
        <v>24849</v>
      </c>
    </row>
    <row r="5178" spans="1:4">
      <c r="A5178" s="58">
        <v>10230</v>
      </c>
      <c r="B5178" s="74" t="s">
        <v>9470</v>
      </c>
      <c r="C5178" s="79" t="s">
        <v>9574</v>
      </c>
      <c r="D5178" s="89" t="s">
        <v>28080</v>
      </c>
    </row>
    <row r="5179" spans="1:4">
      <c r="A5179" s="58">
        <v>10409</v>
      </c>
      <c r="B5179" s="74" t="s">
        <v>9471</v>
      </c>
      <c r="C5179" s="79" t="s">
        <v>9574</v>
      </c>
      <c r="D5179" s="89" t="s">
        <v>28081</v>
      </c>
    </row>
    <row r="5180" spans="1:4">
      <c r="A5180" s="58">
        <v>10411</v>
      </c>
      <c r="B5180" s="74" t="s">
        <v>9472</v>
      </c>
      <c r="C5180" s="79" t="s">
        <v>9574</v>
      </c>
      <c r="D5180" s="89" t="s">
        <v>28082</v>
      </c>
    </row>
    <row r="5181" spans="1:4">
      <c r="A5181" s="58">
        <v>10404</v>
      </c>
      <c r="B5181" s="74" t="s">
        <v>9473</v>
      </c>
      <c r="C5181" s="79" t="s">
        <v>9574</v>
      </c>
      <c r="D5181" s="89" t="s">
        <v>28083</v>
      </c>
    </row>
    <row r="5182" spans="1:4">
      <c r="A5182" s="58">
        <v>10410</v>
      </c>
      <c r="B5182" s="74" t="s">
        <v>9474</v>
      </c>
      <c r="C5182" s="79" t="s">
        <v>9574</v>
      </c>
      <c r="D5182" s="89" t="s">
        <v>28084</v>
      </c>
    </row>
    <row r="5183" spans="1:4">
      <c r="A5183" s="58">
        <v>10405</v>
      </c>
      <c r="B5183" s="74" t="s">
        <v>9475</v>
      </c>
      <c r="C5183" s="79" t="s">
        <v>9574</v>
      </c>
      <c r="D5183" s="89" t="s">
        <v>28085</v>
      </c>
    </row>
    <row r="5184" spans="1:4">
      <c r="A5184" s="58">
        <v>10408</v>
      </c>
      <c r="B5184" s="74" t="s">
        <v>9476</v>
      </c>
      <c r="C5184" s="79" t="s">
        <v>9574</v>
      </c>
      <c r="D5184" s="89" t="s">
        <v>28086</v>
      </c>
    </row>
    <row r="5185" spans="1:4">
      <c r="A5185" s="58">
        <v>10412</v>
      </c>
      <c r="B5185" s="74" t="s">
        <v>9477</v>
      </c>
      <c r="C5185" s="79" t="s">
        <v>9574</v>
      </c>
      <c r="D5185" s="89" t="s">
        <v>28087</v>
      </c>
    </row>
    <row r="5186" spans="1:4">
      <c r="A5186" s="58">
        <v>10406</v>
      </c>
      <c r="B5186" s="74" t="s">
        <v>9478</v>
      </c>
      <c r="C5186" s="79" t="s">
        <v>9574</v>
      </c>
      <c r="D5186" s="89" t="s">
        <v>28088</v>
      </c>
    </row>
    <row r="5187" spans="1:4">
      <c r="A5187" s="58">
        <v>10407</v>
      </c>
      <c r="B5187" s="74" t="s">
        <v>9479</v>
      </c>
      <c r="C5187" s="79" t="s">
        <v>9574</v>
      </c>
      <c r="D5187" s="89" t="s">
        <v>28089</v>
      </c>
    </row>
    <row r="5188" spans="1:4">
      <c r="A5188" s="58">
        <v>10416</v>
      </c>
      <c r="B5188" s="74" t="s">
        <v>9480</v>
      </c>
      <c r="C5188" s="79" t="s">
        <v>9574</v>
      </c>
      <c r="D5188" s="89" t="s">
        <v>28090</v>
      </c>
    </row>
    <row r="5189" spans="1:4">
      <c r="A5189" s="58">
        <v>10419</v>
      </c>
      <c r="B5189" s="74" t="s">
        <v>9481</v>
      </c>
      <c r="C5189" s="79" t="s">
        <v>9574</v>
      </c>
      <c r="D5189" s="89" t="s">
        <v>28091</v>
      </c>
    </row>
    <row r="5190" spans="1:4">
      <c r="A5190" s="58">
        <v>21092</v>
      </c>
      <c r="B5190" s="74" t="s">
        <v>9482</v>
      </c>
      <c r="C5190" s="79" t="s">
        <v>9574</v>
      </c>
      <c r="D5190" s="89" t="s">
        <v>28092</v>
      </c>
    </row>
    <row r="5191" spans="1:4">
      <c r="A5191" s="58">
        <v>10418</v>
      </c>
      <c r="B5191" s="74" t="s">
        <v>9483</v>
      </c>
      <c r="C5191" s="79" t="s">
        <v>9574</v>
      </c>
      <c r="D5191" s="89" t="s">
        <v>28093</v>
      </c>
    </row>
    <row r="5192" spans="1:4">
      <c r="A5192" s="58">
        <v>12657</v>
      </c>
      <c r="B5192" s="74" t="s">
        <v>9484</v>
      </c>
      <c r="C5192" s="79" t="s">
        <v>9574</v>
      </c>
      <c r="D5192" s="89" t="s">
        <v>28094</v>
      </c>
    </row>
    <row r="5193" spans="1:4">
      <c r="A5193" s="58">
        <v>10417</v>
      </c>
      <c r="B5193" s="74" t="s">
        <v>9485</v>
      </c>
      <c r="C5193" s="79" t="s">
        <v>9574</v>
      </c>
      <c r="D5193" s="89" t="s">
        <v>24838</v>
      </c>
    </row>
    <row r="5194" spans="1:4">
      <c r="A5194" s="58">
        <v>10413</v>
      </c>
      <c r="B5194" s="74" t="s">
        <v>9486</v>
      </c>
      <c r="C5194" s="79" t="s">
        <v>9574</v>
      </c>
      <c r="D5194" s="89" t="s">
        <v>28095</v>
      </c>
    </row>
    <row r="5195" spans="1:4">
      <c r="A5195" s="58">
        <v>10414</v>
      </c>
      <c r="B5195" s="74" t="s">
        <v>9487</v>
      </c>
      <c r="C5195" s="79" t="s">
        <v>9574</v>
      </c>
      <c r="D5195" s="89" t="s">
        <v>28096</v>
      </c>
    </row>
    <row r="5196" spans="1:4">
      <c r="A5196" s="58">
        <v>10415</v>
      </c>
      <c r="B5196" s="74" t="s">
        <v>9488</v>
      </c>
      <c r="C5196" s="79" t="s">
        <v>9574</v>
      </c>
      <c r="D5196" s="89" t="s">
        <v>28097</v>
      </c>
    </row>
    <row r="5197" spans="1:4">
      <c r="A5197" s="58">
        <v>38643</v>
      </c>
      <c r="B5197" s="74" t="s">
        <v>9489</v>
      </c>
      <c r="C5197" s="79" t="s">
        <v>9574</v>
      </c>
      <c r="D5197" s="89" t="s">
        <v>26882</v>
      </c>
    </row>
    <row r="5198" spans="1:4">
      <c r="A5198" s="58">
        <v>6157</v>
      </c>
      <c r="B5198" s="74" t="s">
        <v>9490</v>
      </c>
      <c r="C5198" s="79" t="s">
        <v>9574</v>
      </c>
      <c r="D5198" s="89" t="s">
        <v>28098</v>
      </c>
    </row>
    <row r="5199" spans="1:4">
      <c r="A5199" s="58">
        <v>37588</v>
      </c>
      <c r="B5199" s="74" t="s">
        <v>9491</v>
      </c>
      <c r="C5199" s="79" t="s">
        <v>9574</v>
      </c>
      <c r="D5199" s="89" t="s">
        <v>28099</v>
      </c>
    </row>
    <row r="5200" spans="1:4">
      <c r="A5200" s="58">
        <v>6152</v>
      </c>
      <c r="B5200" s="74" t="s">
        <v>9492</v>
      </c>
      <c r="C5200" s="79" t="s">
        <v>9574</v>
      </c>
      <c r="D5200" s="89" t="s">
        <v>24863</v>
      </c>
    </row>
    <row r="5201" spans="1:4">
      <c r="A5201" s="58">
        <v>6158</v>
      </c>
      <c r="B5201" s="74" t="s">
        <v>9493</v>
      </c>
      <c r="C5201" s="79" t="s">
        <v>9574</v>
      </c>
      <c r="D5201" s="89" t="s">
        <v>24799</v>
      </c>
    </row>
    <row r="5202" spans="1:4">
      <c r="A5202" s="58">
        <v>6153</v>
      </c>
      <c r="B5202" s="74" t="s">
        <v>9494</v>
      </c>
      <c r="C5202" s="79" t="s">
        <v>9574</v>
      </c>
      <c r="D5202" s="89" t="s">
        <v>24121</v>
      </c>
    </row>
    <row r="5203" spans="1:4">
      <c r="A5203" s="58">
        <v>6156</v>
      </c>
      <c r="B5203" s="74" t="s">
        <v>9495</v>
      </c>
      <c r="C5203" s="79" t="s">
        <v>9574</v>
      </c>
      <c r="D5203" s="89" t="s">
        <v>24132</v>
      </c>
    </row>
    <row r="5204" spans="1:4">
      <c r="A5204" s="58">
        <v>6154</v>
      </c>
      <c r="B5204" s="74" t="s">
        <v>9496</v>
      </c>
      <c r="C5204" s="79" t="s">
        <v>9574</v>
      </c>
      <c r="D5204" s="89" t="s">
        <v>24135</v>
      </c>
    </row>
    <row r="5205" spans="1:4">
      <c r="A5205" s="58">
        <v>6155</v>
      </c>
      <c r="B5205" s="74" t="s">
        <v>9497</v>
      </c>
      <c r="C5205" s="79" t="s">
        <v>9574</v>
      </c>
      <c r="D5205" s="89" t="s">
        <v>28100</v>
      </c>
    </row>
    <row r="5206" spans="1:4">
      <c r="A5206" s="58">
        <v>3115</v>
      </c>
      <c r="B5206" s="74" t="s">
        <v>9498</v>
      </c>
      <c r="C5206" s="79" t="s">
        <v>9574</v>
      </c>
      <c r="D5206" s="89" t="s">
        <v>27525</v>
      </c>
    </row>
    <row r="5207" spans="1:4">
      <c r="A5207" s="58">
        <v>3116</v>
      </c>
      <c r="B5207" s="74" t="s">
        <v>9499</v>
      </c>
      <c r="C5207" s="79" t="s">
        <v>9574</v>
      </c>
      <c r="D5207" s="89" t="s">
        <v>24450</v>
      </c>
    </row>
    <row r="5208" spans="1:4">
      <c r="A5208" s="58">
        <v>38166</v>
      </c>
      <c r="B5208" s="74" t="s">
        <v>9500</v>
      </c>
      <c r="C5208" s="79" t="s">
        <v>9574</v>
      </c>
      <c r="D5208" s="89" t="s">
        <v>25907</v>
      </c>
    </row>
    <row r="5209" spans="1:4">
      <c r="A5209" s="58">
        <v>38108</v>
      </c>
      <c r="B5209" s="74" t="s">
        <v>9501</v>
      </c>
      <c r="C5209" s="79" t="s">
        <v>9574</v>
      </c>
      <c r="D5209" s="89" t="s">
        <v>24914</v>
      </c>
    </row>
    <row r="5210" spans="1:4" ht="25.5">
      <c r="A5210" s="58">
        <v>38087</v>
      </c>
      <c r="B5210" s="74" t="s">
        <v>9502</v>
      </c>
      <c r="C5210" s="79" t="s">
        <v>9574</v>
      </c>
      <c r="D5210" s="89" t="s">
        <v>24233</v>
      </c>
    </row>
    <row r="5211" spans="1:4">
      <c r="A5211" s="58">
        <v>38109</v>
      </c>
      <c r="B5211" s="74" t="s">
        <v>9503</v>
      </c>
      <c r="C5211" s="79" t="s">
        <v>9574</v>
      </c>
      <c r="D5211" s="89" t="s">
        <v>24778</v>
      </c>
    </row>
    <row r="5212" spans="1:4" ht="25.5">
      <c r="A5212" s="58">
        <v>38088</v>
      </c>
      <c r="B5212" s="74" t="s">
        <v>9504</v>
      </c>
      <c r="C5212" s="79" t="s">
        <v>9574</v>
      </c>
      <c r="D5212" s="89" t="s">
        <v>28101</v>
      </c>
    </row>
    <row r="5213" spans="1:4">
      <c r="A5213" s="58">
        <v>38110</v>
      </c>
      <c r="B5213" s="74" t="s">
        <v>9505</v>
      </c>
      <c r="C5213" s="79" t="s">
        <v>9574</v>
      </c>
      <c r="D5213" s="89" t="s">
        <v>23861</v>
      </c>
    </row>
    <row r="5214" spans="1:4" ht="25.5">
      <c r="A5214" s="58">
        <v>38089</v>
      </c>
      <c r="B5214" s="74" t="s">
        <v>9506</v>
      </c>
      <c r="C5214" s="79" t="s">
        <v>9574</v>
      </c>
      <c r="D5214" s="89" t="s">
        <v>24325</v>
      </c>
    </row>
    <row r="5215" spans="1:4">
      <c r="A5215" s="58">
        <v>38111</v>
      </c>
      <c r="B5215" s="74" t="s">
        <v>9507</v>
      </c>
      <c r="C5215" s="79" t="s">
        <v>9574</v>
      </c>
      <c r="D5215" s="89" t="s">
        <v>28102</v>
      </c>
    </row>
    <row r="5216" spans="1:4" ht="25.5">
      <c r="A5216" s="58">
        <v>38090</v>
      </c>
      <c r="B5216" s="74" t="s">
        <v>9508</v>
      </c>
      <c r="C5216" s="79" t="s">
        <v>9574</v>
      </c>
      <c r="D5216" s="89" t="s">
        <v>28103</v>
      </c>
    </row>
    <row r="5217" spans="1:4">
      <c r="A5217" s="58">
        <v>11786</v>
      </c>
      <c r="B5217" s="74" t="s">
        <v>9509</v>
      </c>
      <c r="C5217" s="79" t="s">
        <v>9574</v>
      </c>
      <c r="D5217" s="89" t="s">
        <v>28104</v>
      </c>
    </row>
    <row r="5218" spans="1:4">
      <c r="A5218" s="58">
        <v>13726</v>
      </c>
      <c r="B5218" s="74" t="s">
        <v>9510</v>
      </c>
      <c r="C5218" s="79" t="s">
        <v>9574</v>
      </c>
      <c r="D5218" s="89" t="s">
        <v>28105</v>
      </c>
    </row>
    <row r="5219" spans="1:4">
      <c r="A5219" s="58">
        <v>38400</v>
      </c>
      <c r="B5219" s="74" t="s">
        <v>9511</v>
      </c>
      <c r="C5219" s="79" t="s">
        <v>9574</v>
      </c>
      <c r="D5219" s="89" t="s">
        <v>24284</v>
      </c>
    </row>
    <row r="5220" spans="1:4">
      <c r="A5220" s="58">
        <v>12627</v>
      </c>
      <c r="B5220" s="74" t="s">
        <v>9512</v>
      </c>
      <c r="C5220" s="79" t="s">
        <v>9574</v>
      </c>
      <c r="D5220" s="89" t="s">
        <v>24307</v>
      </c>
    </row>
    <row r="5221" spans="1:4">
      <c r="A5221" s="58">
        <v>6138</v>
      </c>
      <c r="B5221" s="74" t="s">
        <v>172</v>
      </c>
      <c r="C5221" s="79" t="s">
        <v>9574</v>
      </c>
      <c r="D5221" s="89" t="s">
        <v>23945</v>
      </c>
    </row>
    <row r="5222" spans="1:4">
      <c r="A5222" s="58">
        <v>39996</v>
      </c>
      <c r="B5222" s="74" t="s">
        <v>21714</v>
      </c>
      <c r="C5222" s="79" t="s">
        <v>9577</v>
      </c>
      <c r="D5222" s="89" t="s">
        <v>25080</v>
      </c>
    </row>
    <row r="5223" spans="1:4">
      <c r="A5223" s="58">
        <v>10478</v>
      </c>
      <c r="B5223" s="74" t="s">
        <v>9516</v>
      </c>
      <c r="C5223" s="79" t="s">
        <v>9579</v>
      </c>
      <c r="D5223" s="89" t="s">
        <v>25039</v>
      </c>
    </row>
    <row r="5224" spans="1:4">
      <c r="A5224" s="58">
        <v>40514</v>
      </c>
      <c r="B5224" s="74" t="s">
        <v>9517</v>
      </c>
      <c r="C5224" s="79" t="s">
        <v>9579</v>
      </c>
      <c r="D5224" s="89" t="s">
        <v>24243</v>
      </c>
    </row>
    <row r="5225" spans="1:4">
      <c r="A5225" s="58">
        <v>10475</v>
      </c>
      <c r="B5225" s="74" t="s">
        <v>9518</v>
      </c>
      <c r="C5225" s="79" t="s">
        <v>9579</v>
      </c>
      <c r="D5225" s="89" t="s">
        <v>28106</v>
      </c>
    </row>
    <row r="5226" spans="1:4">
      <c r="A5226" s="58">
        <v>10481</v>
      </c>
      <c r="B5226" s="74" t="s">
        <v>9519</v>
      </c>
      <c r="C5226" s="79" t="s">
        <v>9579</v>
      </c>
      <c r="D5226" s="89" t="s">
        <v>24028</v>
      </c>
    </row>
    <row r="5227" spans="1:4">
      <c r="A5227" s="58">
        <v>4031</v>
      </c>
      <c r="B5227" s="74" t="s">
        <v>9520</v>
      </c>
      <c r="C5227" s="79" t="s">
        <v>9576</v>
      </c>
      <c r="D5227" s="89" t="s">
        <v>28107</v>
      </c>
    </row>
    <row r="5228" spans="1:4">
      <c r="A5228" s="58">
        <v>4030</v>
      </c>
      <c r="B5228" s="74" t="s">
        <v>9521</v>
      </c>
      <c r="C5228" s="79" t="s">
        <v>9576</v>
      </c>
      <c r="D5228" s="89" t="s">
        <v>24100</v>
      </c>
    </row>
    <row r="5229" spans="1:4">
      <c r="A5229" s="58">
        <v>39399</v>
      </c>
      <c r="B5229" s="74" t="s">
        <v>9522</v>
      </c>
      <c r="C5229" s="79" t="s">
        <v>9574</v>
      </c>
      <c r="D5229" s="89" t="s">
        <v>28108</v>
      </c>
    </row>
    <row r="5230" spans="1:4">
      <c r="A5230" s="58">
        <v>39400</v>
      </c>
      <c r="B5230" s="74" t="s">
        <v>9523</v>
      </c>
      <c r="C5230" s="79" t="s">
        <v>9574</v>
      </c>
      <c r="D5230" s="89" t="s">
        <v>28109</v>
      </c>
    </row>
    <row r="5231" spans="1:4">
      <c r="A5231" s="58">
        <v>39401</v>
      </c>
      <c r="B5231" s="74" t="s">
        <v>9524</v>
      </c>
      <c r="C5231" s="79" t="s">
        <v>9574</v>
      </c>
      <c r="D5231" s="89" t="s">
        <v>28110</v>
      </c>
    </row>
    <row r="5232" spans="1:4">
      <c r="A5232" s="58">
        <v>11652</v>
      </c>
      <c r="B5232" s="74" t="s">
        <v>9525</v>
      </c>
      <c r="C5232" s="79" t="s">
        <v>9574</v>
      </c>
      <c r="D5232" s="89" t="s">
        <v>28111</v>
      </c>
    </row>
    <row r="5233" spans="1:4">
      <c r="A5233" s="58">
        <v>13896</v>
      </c>
      <c r="B5233" s="74" t="s">
        <v>9526</v>
      </c>
      <c r="C5233" s="79" t="s">
        <v>9574</v>
      </c>
      <c r="D5233" s="89" t="s">
        <v>28112</v>
      </c>
    </row>
    <row r="5234" spans="1:4">
      <c r="A5234" s="58">
        <v>13475</v>
      </c>
      <c r="B5234" s="74" t="s">
        <v>9527</v>
      </c>
      <c r="C5234" s="79" t="s">
        <v>9574</v>
      </c>
      <c r="D5234" s="89" t="s">
        <v>28113</v>
      </c>
    </row>
    <row r="5235" spans="1:4">
      <c r="A5235" s="58">
        <v>25971</v>
      </c>
      <c r="B5235" s="74" t="s">
        <v>9528</v>
      </c>
      <c r="C5235" s="79" t="s">
        <v>9574</v>
      </c>
      <c r="D5235" s="89" t="s">
        <v>28114</v>
      </c>
    </row>
    <row r="5236" spans="1:4">
      <c r="A5236" s="58">
        <v>25970</v>
      </c>
      <c r="B5236" s="74" t="s">
        <v>9529</v>
      </c>
      <c r="C5236" s="79" t="s">
        <v>9574</v>
      </c>
      <c r="D5236" s="89" t="s">
        <v>28115</v>
      </c>
    </row>
    <row r="5237" spans="1:4">
      <c r="A5237" s="58">
        <v>13476</v>
      </c>
      <c r="B5237" s="74" t="s">
        <v>9530</v>
      </c>
      <c r="C5237" s="79" t="s">
        <v>9574</v>
      </c>
      <c r="D5237" s="89" t="s">
        <v>28116</v>
      </c>
    </row>
    <row r="5238" spans="1:4">
      <c r="A5238" s="58">
        <v>10488</v>
      </c>
      <c r="B5238" s="74" t="s">
        <v>9531</v>
      </c>
      <c r="C5238" s="79" t="s">
        <v>9574</v>
      </c>
      <c r="D5238" s="89" t="s">
        <v>28117</v>
      </c>
    </row>
    <row r="5239" spans="1:4" ht="25.5">
      <c r="A5239" s="58">
        <v>13606</v>
      </c>
      <c r="B5239" s="74" t="s">
        <v>9532</v>
      </c>
      <c r="C5239" s="79" t="s">
        <v>9574</v>
      </c>
      <c r="D5239" s="89" t="s">
        <v>28118</v>
      </c>
    </row>
    <row r="5240" spans="1:4">
      <c r="A5240" s="58">
        <v>10489</v>
      </c>
      <c r="B5240" s="74" t="s">
        <v>9533</v>
      </c>
      <c r="C5240" s="79" t="s">
        <v>9573</v>
      </c>
      <c r="D5240" s="89" t="s">
        <v>26469</v>
      </c>
    </row>
    <row r="5241" spans="1:4">
      <c r="A5241" s="58">
        <v>41073</v>
      </c>
      <c r="B5241" s="74" t="s">
        <v>9534</v>
      </c>
      <c r="C5241" s="79" t="s">
        <v>9582</v>
      </c>
      <c r="D5241" s="89" t="s">
        <v>28119</v>
      </c>
    </row>
    <row r="5242" spans="1:4">
      <c r="A5242" s="58">
        <v>34391</v>
      </c>
      <c r="B5242" s="74" t="s">
        <v>9535</v>
      </c>
      <c r="C5242" s="79" t="s">
        <v>9576</v>
      </c>
      <c r="D5242" s="89" t="s">
        <v>28120</v>
      </c>
    </row>
    <row r="5243" spans="1:4">
      <c r="A5243" s="58">
        <v>10496</v>
      </c>
      <c r="B5243" s="74" t="s">
        <v>9536</v>
      </c>
      <c r="C5243" s="79" t="s">
        <v>9576</v>
      </c>
      <c r="D5243" s="89" t="s">
        <v>28121</v>
      </c>
    </row>
    <row r="5244" spans="1:4">
      <c r="A5244" s="58">
        <v>10497</v>
      </c>
      <c r="B5244" s="74" t="s">
        <v>9537</v>
      </c>
      <c r="C5244" s="79" t="s">
        <v>9576</v>
      </c>
      <c r="D5244" s="89" t="s">
        <v>28122</v>
      </c>
    </row>
    <row r="5245" spans="1:4">
      <c r="A5245" s="58">
        <v>10504</v>
      </c>
      <c r="B5245" s="74" t="s">
        <v>9538</v>
      </c>
      <c r="C5245" s="79" t="s">
        <v>9576</v>
      </c>
      <c r="D5245" s="89" t="s">
        <v>28123</v>
      </c>
    </row>
    <row r="5246" spans="1:4">
      <c r="A5246" s="58">
        <v>34390</v>
      </c>
      <c r="B5246" s="74" t="s">
        <v>9539</v>
      </c>
      <c r="C5246" s="79" t="s">
        <v>9576</v>
      </c>
      <c r="D5246" s="89" t="s">
        <v>28124</v>
      </c>
    </row>
    <row r="5247" spans="1:4">
      <c r="A5247" s="58">
        <v>34389</v>
      </c>
      <c r="B5247" s="74" t="s">
        <v>9540</v>
      </c>
      <c r="C5247" s="79" t="s">
        <v>9576</v>
      </c>
      <c r="D5247" s="89" t="s">
        <v>28125</v>
      </c>
    </row>
    <row r="5248" spans="1:4">
      <c r="A5248" s="58">
        <v>34388</v>
      </c>
      <c r="B5248" s="74" t="s">
        <v>9541</v>
      </c>
      <c r="C5248" s="79" t="s">
        <v>9576</v>
      </c>
      <c r="D5248" s="89" t="s">
        <v>28126</v>
      </c>
    </row>
    <row r="5249" spans="1:4">
      <c r="A5249" s="58">
        <v>34387</v>
      </c>
      <c r="B5249" s="74" t="s">
        <v>9542</v>
      </c>
      <c r="C5249" s="79" t="s">
        <v>9576</v>
      </c>
      <c r="D5249" s="89" t="s">
        <v>28127</v>
      </c>
    </row>
    <row r="5250" spans="1:4">
      <c r="A5250" s="58">
        <v>11188</v>
      </c>
      <c r="B5250" s="74" t="s">
        <v>9543</v>
      </c>
      <c r="C5250" s="79" t="s">
        <v>9576</v>
      </c>
      <c r="D5250" s="89" t="s">
        <v>28128</v>
      </c>
    </row>
    <row r="5251" spans="1:4">
      <c r="A5251" s="58">
        <v>11189</v>
      </c>
      <c r="B5251" s="74" t="s">
        <v>9544</v>
      </c>
      <c r="C5251" s="79" t="s">
        <v>9576</v>
      </c>
      <c r="D5251" s="89" t="s">
        <v>28129</v>
      </c>
    </row>
    <row r="5252" spans="1:4">
      <c r="A5252" s="58">
        <v>21107</v>
      </c>
      <c r="B5252" s="74" t="s">
        <v>9545</v>
      </c>
      <c r="C5252" s="79" t="s">
        <v>9576</v>
      </c>
      <c r="D5252" s="89" t="s">
        <v>28130</v>
      </c>
    </row>
    <row r="5253" spans="1:4">
      <c r="A5253" s="58">
        <v>34386</v>
      </c>
      <c r="B5253" s="74" t="s">
        <v>9546</v>
      </c>
      <c r="C5253" s="79" t="s">
        <v>9576</v>
      </c>
      <c r="D5253" s="89" t="s">
        <v>28131</v>
      </c>
    </row>
    <row r="5254" spans="1:4">
      <c r="A5254" s="58">
        <v>10490</v>
      </c>
      <c r="B5254" s="74" t="s">
        <v>9547</v>
      </c>
      <c r="C5254" s="79" t="s">
        <v>9576</v>
      </c>
      <c r="D5254" s="89" t="s">
        <v>28132</v>
      </c>
    </row>
    <row r="5255" spans="1:4">
      <c r="A5255" s="58">
        <v>10492</v>
      </c>
      <c r="B5255" s="74" t="s">
        <v>9548</v>
      </c>
      <c r="C5255" s="79" t="s">
        <v>9576</v>
      </c>
      <c r="D5255" s="89" t="s">
        <v>28133</v>
      </c>
    </row>
    <row r="5256" spans="1:4">
      <c r="A5256" s="58">
        <v>10493</v>
      </c>
      <c r="B5256" s="74" t="s">
        <v>9549</v>
      </c>
      <c r="C5256" s="79" t="s">
        <v>9576</v>
      </c>
      <c r="D5256" s="89" t="s">
        <v>28125</v>
      </c>
    </row>
    <row r="5257" spans="1:4">
      <c r="A5257" s="58">
        <v>10491</v>
      </c>
      <c r="B5257" s="74" t="s">
        <v>9550</v>
      </c>
      <c r="C5257" s="79" t="s">
        <v>9576</v>
      </c>
      <c r="D5257" s="89" t="s">
        <v>28134</v>
      </c>
    </row>
    <row r="5258" spans="1:4">
      <c r="A5258" s="58">
        <v>34385</v>
      </c>
      <c r="B5258" s="74" t="s">
        <v>9551</v>
      </c>
      <c r="C5258" s="79" t="s">
        <v>9576</v>
      </c>
      <c r="D5258" s="89" t="s">
        <v>28135</v>
      </c>
    </row>
    <row r="5259" spans="1:4">
      <c r="A5259" s="58">
        <v>10499</v>
      </c>
      <c r="B5259" s="74" t="s">
        <v>211</v>
      </c>
      <c r="C5259" s="79" t="s">
        <v>9576</v>
      </c>
      <c r="D5259" s="89" t="s">
        <v>28136</v>
      </c>
    </row>
    <row r="5260" spans="1:4">
      <c r="A5260" s="58">
        <v>34384</v>
      </c>
      <c r="B5260" s="74" t="s">
        <v>9552</v>
      </c>
      <c r="C5260" s="79" t="s">
        <v>9576</v>
      </c>
      <c r="D5260" s="89" t="s">
        <v>28131</v>
      </c>
    </row>
    <row r="5261" spans="1:4">
      <c r="A5261" s="58">
        <v>11185</v>
      </c>
      <c r="B5261" s="74" t="s">
        <v>9553</v>
      </c>
      <c r="C5261" s="79" t="s">
        <v>9576</v>
      </c>
      <c r="D5261" s="89" t="s">
        <v>28137</v>
      </c>
    </row>
    <row r="5262" spans="1:4">
      <c r="A5262" s="58">
        <v>10507</v>
      </c>
      <c r="B5262" s="74" t="s">
        <v>9554</v>
      </c>
      <c r="C5262" s="79" t="s">
        <v>9576</v>
      </c>
      <c r="D5262" s="89" t="s">
        <v>28138</v>
      </c>
    </row>
    <row r="5263" spans="1:4">
      <c r="A5263" s="58">
        <v>10505</v>
      </c>
      <c r="B5263" s="74" t="s">
        <v>9555</v>
      </c>
      <c r="C5263" s="79" t="s">
        <v>9576</v>
      </c>
      <c r="D5263" s="89" t="s">
        <v>24338</v>
      </c>
    </row>
    <row r="5264" spans="1:4">
      <c r="A5264" s="58">
        <v>10506</v>
      </c>
      <c r="B5264" s="74" t="s">
        <v>9556</v>
      </c>
      <c r="C5264" s="79" t="s">
        <v>9576</v>
      </c>
      <c r="D5264" s="89" t="s">
        <v>24557</v>
      </c>
    </row>
    <row r="5265" spans="1:4">
      <c r="A5265" s="58">
        <v>5031</v>
      </c>
      <c r="B5265" s="74" t="s">
        <v>9557</v>
      </c>
      <c r="C5265" s="79" t="s">
        <v>9576</v>
      </c>
      <c r="D5265" s="89" t="s">
        <v>28139</v>
      </c>
    </row>
    <row r="5266" spans="1:4">
      <c r="A5266" s="58">
        <v>10502</v>
      </c>
      <c r="B5266" s="74" t="s">
        <v>9558</v>
      </c>
      <c r="C5266" s="79" t="s">
        <v>9576</v>
      </c>
      <c r="D5266" s="89" t="s">
        <v>28140</v>
      </c>
    </row>
    <row r="5267" spans="1:4">
      <c r="A5267" s="58">
        <v>10501</v>
      </c>
      <c r="B5267" s="74" t="s">
        <v>9559</v>
      </c>
      <c r="C5267" s="79" t="s">
        <v>9576</v>
      </c>
      <c r="D5267" s="89" t="s">
        <v>25476</v>
      </c>
    </row>
    <row r="5268" spans="1:4">
      <c r="A5268" s="58">
        <v>10503</v>
      </c>
      <c r="B5268" s="74" t="s">
        <v>9560</v>
      </c>
      <c r="C5268" s="79" t="s">
        <v>9576</v>
      </c>
      <c r="D5268" s="89" t="s">
        <v>28141</v>
      </c>
    </row>
    <row r="5269" spans="1:4">
      <c r="A5269" s="58">
        <v>40270</v>
      </c>
      <c r="B5269" s="74" t="s">
        <v>9561</v>
      </c>
      <c r="C5269" s="79" t="s">
        <v>9577</v>
      </c>
      <c r="D5269" s="89" t="s">
        <v>24267</v>
      </c>
    </row>
    <row r="5270" spans="1:4">
      <c r="A5270" s="58">
        <v>20213</v>
      </c>
      <c r="B5270" s="74" t="s">
        <v>9562</v>
      </c>
      <c r="C5270" s="79" t="s">
        <v>9577</v>
      </c>
      <c r="D5270" s="89" t="s">
        <v>28142</v>
      </c>
    </row>
    <row r="5271" spans="1:4">
      <c r="A5271" s="58">
        <v>20211</v>
      </c>
      <c r="B5271" s="74" t="s">
        <v>9563</v>
      </c>
      <c r="C5271" s="79" t="s">
        <v>9577</v>
      </c>
      <c r="D5271" s="89" t="s">
        <v>27471</v>
      </c>
    </row>
    <row r="5272" spans="1:4">
      <c r="A5272" s="58">
        <v>4472</v>
      </c>
      <c r="B5272" s="74" t="s">
        <v>9564</v>
      </c>
      <c r="C5272" s="79" t="s">
        <v>9577</v>
      </c>
      <c r="D5272" s="89" t="s">
        <v>26363</v>
      </c>
    </row>
    <row r="5273" spans="1:4">
      <c r="A5273" s="58">
        <v>35272</v>
      </c>
      <c r="B5273" s="74" t="s">
        <v>9565</v>
      </c>
      <c r="C5273" s="79" t="s">
        <v>9577</v>
      </c>
      <c r="D5273" s="89" t="s">
        <v>28143</v>
      </c>
    </row>
    <row r="5274" spans="1:4">
      <c r="A5274" s="58">
        <v>4448</v>
      </c>
      <c r="B5274" s="74" t="s">
        <v>25438</v>
      </c>
      <c r="C5274" s="79" t="s">
        <v>9577</v>
      </c>
      <c r="D5274" s="89" t="s">
        <v>26085</v>
      </c>
    </row>
    <row r="5275" spans="1:4">
      <c r="A5275" s="58">
        <v>4425</v>
      </c>
      <c r="B5275" s="74" t="s">
        <v>9566</v>
      </c>
      <c r="C5275" s="79" t="s">
        <v>9577</v>
      </c>
      <c r="D5275" s="89" t="s">
        <v>27225</v>
      </c>
    </row>
    <row r="5276" spans="1:4">
      <c r="A5276" s="58">
        <v>4481</v>
      </c>
      <c r="B5276" s="74" t="s">
        <v>9567</v>
      </c>
      <c r="C5276" s="79" t="s">
        <v>9577</v>
      </c>
      <c r="D5276" s="89" t="s">
        <v>25011</v>
      </c>
    </row>
    <row r="5277" spans="1:4">
      <c r="A5277" s="58">
        <v>34345</v>
      </c>
      <c r="B5277" s="74" t="s">
        <v>9568</v>
      </c>
      <c r="C5277" s="79" t="s">
        <v>9573</v>
      </c>
      <c r="D5277" s="89" t="s">
        <v>24815</v>
      </c>
    </row>
    <row r="5278" spans="1:4">
      <c r="A5278" s="58">
        <v>41096</v>
      </c>
      <c r="B5278" s="74" t="s">
        <v>9569</v>
      </c>
      <c r="C5278" s="79" t="s">
        <v>9582</v>
      </c>
      <c r="D5278" s="89" t="s">
        <v>28144</v>
      </c>
    </row>
    <row r="5279" spans="1:4">
      <c r="A5279" s="58">
        <v>41776</v>
      </c>
      <c r="B5279" s="74" t="s">
        <v>9570</v>
      </c>
      <c r="C5279" s="79" t="s">
        <v>9573</v>
      </c>
      <c r="D5279" s="89" t="s">
        <v>24601</v>
      </c>
    </row>
    <row r="5280" spans="1:4">
      <c r="A5280" s="58">
        <v>4487</v>
      </c>
      <c r="B5280" s="74" t="s">
        <v>9571</v>
      </c>
      <c r="C5280" s="79" t="s">
        <v>9577</v>
      </c>
      <c r="D5280" s="89" t="s">
        <v>28145</v>
      </c>
    </row>
    <row r="5281" spans="1:4">
      <c r="A5281" s="58">
        <v>11157</v>
      </c>
      <c r="B5281" s="74" t="s">
        <v>9572</v>
      </c>
      <c r="C5281" s="79" t="s">
        <v>9593</v>
      </c>
      <c r="D5281" s="89" t="s">
        <v>28146</v>
      </c>
    </row>
    <row r="5282" spans="1:4">
      <c r="A5282" s="58">
        <v>6156</v>
      </c>
      <c r="B5282" s="74" t="s">
        <v>9495</v>
      </c>
      <c r="C5282" s="79" t="s">
        <v>9574</v>
      </c>
      <c r="D5282" s="89">
        <v>3.58</v>
      </c>
    </row>
    <row r="5283" spans="1:4">
      <c r="A5283" s="58">
        <v>6154</v>
      </c>
      <c r="B5283" s="74" t="s">
        <v>9496</v>
      </c>
      <c r="C5283" s="79" t="s">
        <v>9574</v>
      </c>
      <c r="D5283" s="89">
        <v>6.75</v>
      </c>
    </row>
    <row r="5284" spans="1:4">
      <c r="A5284" s="58">
        <v>6155</v>
      </c>
      <c r="B5284" s="74" t="s">
        <v>9497</v>
      </c>
      <c r="C5284" s="79" t="s">
        <v>9574</v>
      </c>
      <c r="D5284" s="89">
        <v>13.97</v>
      </c>
    </row>
    <row r="5285" spans="1:4">
      <c r="A5285" s="58">
        <v>3115</v>
      </c>
      <c r="B5285" s="74" t="s">
        <v>9498</v>
      </c>
      <c r="C5285" s="79" t="s">
        <v>9574</v>
      </c>
      <c r="D5285" s="89">
        <v>14.42</v>
      </c>
    </row>
    <row r="5286" spans="1:4">
      <c r="A5286" s="58">
        <v>3116</v>
      </c>
      <c r="B5286" s="74" t="s">
        <v>9499</v>
      </c>
      <c r="C5286" s="79" t="s">
        <v>9574</v>
      </c>
      <c r="D5286" s="89">
        <v>14.87</v>
      </c>
    </row>
    <row r="5287" spans="1:4">
      <c r="A5287" s="58">
        <v>38166</v>
      </c>
      <c r="B5287" s="74" t="s">
        <v>9500</v>
      </c>
      <c r="C5287" s="79" t="s">
        <v>9574</v>
      </c>
      <c r="D5287" s="89">
        <v>30.43</v>
      </c>
    </row>
    <row r="5288" spans="1:4">
      <c r="A5288" s="58">
        <v>38108</v>
      </c>
      <c r="B5288" s="74" t="s">
        <v>9501</v>
      </c>
      <c r="C5288" s="79" t="s">
        <v>9574</v>
      </c>
      <c r="D5288" s="89">
        <v>33.85</v>
      </c>
    </row>
    <row r="5289" spans="1:4" ht="25.5">
      <c r="A5289" s="58">
        <v>38087</v>
      </c>
      <c r="B5289" s="74" t="s">
        <v>9502</v>
      </c>
      <c r="C5289" s="79" t="s">
        <v>9574</v>
      </c>
      <c r="D5289" s="89">
        <v>43.54</v>
      </c>
    </row>
    <row r="5290" spans="1:4">
      <c r="A5290" s="58">
        <v>38109</v>
      </c>
      <c r="B5290" s="74" t="s">
        <v>9503</v>
      </c>
      <c r="C5290" s="79" t="s">
        <v>9574</v>
      </c>
      <c r="D5290" s="89">
        <v>54.1</v>
      </c>
    </row>
    <row r="5291" spans="1:4" ht="25.5">
      <c r="A5291" s="58">
        <v>38088</v>
      </c>
      <c r="B5291" s="74" t="s">
        <v>9504</v>
      </c>
      <c r="C5291" s="79" t="s">
        <v>9574</v>
      </c>
      <c r="D5291" s="89">
        <v>56.89</v>
      </c>
    </row>
    <row r="5292" spans="1:4">
      <c r="A5292" s="58">
        <v>38110</v>
      </c>
      <c r="B5292" s="74" t="s">
        <v>9505</v>
      </c>
      <c r="C5292" s="79" t="s">
        <v>9574</v>
      </c>
      <c r="D5292" s="89">
        <v>20.81</v>
      </c>
    </row>
    <row r="5293" spans="1:4" ht="25.5">
      <c r="A5293" s="58">
        <v>38089</v>
      </c>
      <c r="B5293" s="74" t="s">
        <v>9506</v>
      </c>
      <c r="C5293" s="79" t="s">
        <v>9574</v>
      </c>
      <c r="D5293" s="89">
        <v>36.26</v>
      </c>
    </row>
    <row r="5294" spans="1:4">
      <c r="A5294" s="58">
        <v>38111</v>
      </c>
      <c r="B5294" s="74" t="s">
        <v>9507</v>
      </c>
      <c r="C5294" s="79" t="s">
        <v>9574</v>
      </c>
      <c r="D5294" s="89">
        <v>23.27</v>
      </c>
    </row>
    <row r="5295" spans="1:4" ht="25.5">
      <c r="A5295" s="58">
        <v>38090</v>
      </c>
      <c r="B5295" s="74" t="s">
        <v>9508</v>
      </c>
      <c r="C5295" s="79" t="s">
        <v>9574</v>
      </c>
      <c r="D5295" s="89">
        <v>37.479999999999997</v>
      </c>
    </row>
    <row r="5296" spans="1:4">
      <c r="A5296" s="58">
        <v>11786</v>
      </c>
      <c r="B5296" s="74" t="s">
        <v>9509</v>
      </c>
      <c r="C5296" s="79" t="s">
        <v>9574</v>
      </c>
      <c r="D5296" s="89">
        <v>313.64</v>
      </c>
    </row>
    <row r="5297" spans="1:4">
      <c r="A5297" s="58">
        <v>13726</v>
      </c>
      <c r="B5297" s="74" t="s">
        <v>9510</v>
      </c>
      <c r="C5297" s="79" t="s">
        <v>9574</v>
      </c>
      <c r="D5297" s="89">
        <v>34815.050000000003</v>
      </c>
    </row>
    <row r="5298" spans="1:4">
      <c r="A5298" s="58">
        <v>38400</v>
      </c>
      <c r="B5298" s="74" t="s">
        <v>9511</v>
      </c>
      <c r="C5298" s="79" t="s">
        <v>9574</v>
      </c>
      <c r="D5298" s="89">
        <v>15.44</v>
      </c>
    </row>
    <row r="5299" spans="1:4">
      <c r="A5299" s="58">
        <v>12627</v>
      </c>
      <c r="B5299" s="74" t="s">
        <v>9512</v>
      </c>
      <c r="C5299" s="79" t="s">
        <v>9574</v>
      </c>
      <c r="D5299" s="89">
        <v>0.37</v>
      </c>
    </row>
    <row r="5300" spans="1:4">
      <c r="A5300" s="58">
        <v>6138</v>
      </c>
      <c r="B5300" s="74" t="s">
        <v>172</v>
      </c>
      <c r="C5300" s="79" t="s">
        <v>9574</v>
      </c>
      <c r="D5300" s="89">
        <v>1.32</v>
      </c>
    </row>
    <row r="5301" spans="1:4">
      <c r="A5301" s="58">
        <v>10615</v>
      </c>
      <c r="B5301" s="74" t="s">
        <v>9513</v>
      </c>
      <c r="C5301" s="79" t="s">
        <v>9574</v>
      </c>
      <c r="D5301" s="89">
        <v>39990</v>
      </c>
    </row>
    <row r="5302" spans="1:4">
      <c r="A5302" s="58">
        <v>13860</v>
      </c>
      <c r="B5302" s="74" t="s">
        <v>9514</v>
      </c>
      <c r="C5302" s="79" t="s">
        <v>9574</v>
      </c>
      <c r="D5302" s="89">
        <v>43295.9</v>
      </c>
    </row>
    <row r="5303" spans="1:4">
      <c r="A5303" s="58">
        <v>13532</v>
      </c>
      <c r="B5303" s="74" t="s">
        <v>9515</v>
      </c>
      <c r="C5303" s="79" t="s">
        <v>9574</v>
      </c>
      <c r="D5303" s="89">
        <v>47086.85</v>
      </c>
    </row>
    <row r="5304" spans="1:4">
      <c r="A5304" s="58">
        <v>39996</v>
      </c>
      <c r="B5304" s="74" t="s">
        <v>21714</v>
      </c>
      <c r="C5304" s="79" t="s">
        <v>9577</v>
      </c>
      <c r="D5304" s="89">
        <v>1.65</v>
      </c>
    </row>
    <row r="5305" spans="1:4">
      <c r="A5305" s="58">
        <v>10478</v>
      </c>
      <c r="B5305" s="74" t="s">
        <v>9516</v>
      </c>
      <c r="C5305" s="79" t="s">
        <v>9579</v>
      </c>
      <c r="D5305" s="89">
        <v>23.54</v>
      </c>
    </row>
    <row r="5306" spans="1:4">
      <c r="A5306" s="58">
        <v>40514</v>
      </c>
      <c r="B5306" s="74" t="s">
        <v>9517</v>
      </c>
      <c r="C5306" s="79" t="s">
        <v>9579</v>
      </c>
      <c r="D5306" s="89">
        <v>20.85</v>
      </c>
    </row>
    <row r="5307" spans="1:4">
      <c r="A5307" s="58">
        <v>10475</v>
      </c>
      <c r="B5307" s="74" t="s">
        <v>9518</v>
      </c>
      <c r="C5307" s="79" t="s">
        <v>9579</v>
      </c>
      <c r="D5307" s="89">
        <v>20.71</v>
      </c>
    </row>
    <row r="5308" spans="1:4">
      <c r="A5308" s="58">
        <v>10481</v>
      </c>
      <c r="B5308" s="74" t="s">
        <v>9519</v>
      </c>
      <c r="C5308" s="79" t="s">
        <v>9579</v>
      </c>
      <c r="D5308" s="89">
        <v>22.58</v>
      </c>
    </row>
    <row r="5309" spans="1:4">
      <c r="A5309" s="58">
        <v>4031</v>
      </c>
      <c r="B5309" s="74" t="s">
        <v>9520</v>
      </c>
      <c r="C5309" s="79" t="s">
        <v>9576</v>
      </c>
      <c r="D5309" s="89">
        <v>16.2</v>
      </c>
    </row>
    <row r="5310" spans="1:4">
      <c r="A5310" s="58">
        <v>4030</v>
      </c>
      <c r="B5310" s="74" t="s">
        <v>9521</v>
      </c>
      <c r="C5310" s="79" t="s">
        <v>9576</v>
      </c>
      <c r="D5310" s="89">
        <v>3.44</v>
      </c>
    </row>
    <row r="5311" spans="1:4">
      <c r="A5311" s="58">
        <v>39399</v>
      </c>
      <c r="B5311" s="74" t="s">
        <v>9522</v>
      </c>
      <c r="C5311" s="79" t="s">
        <v>9574</v>
      </c>
      <c r="D5311" s="89">
        <v>834.86</v>
      </c>
    </row>
    <row r="5312" spans="1:4">
      <c r="A5312" s="58">
        <v>39400</v>
      </c>
      <c r="B5312" s="74" t="s">
        <v>9523</v>
      </c>
      <c r="C5312" s="79" t="s">
        <v>9574</v>
      </c>
      <c r="D5312" s="89">
        <v>907.45</v>
      </c>
    </row>
    <row r="5313" spans="1:4">
      <c r="A5313" s="58">
        <v>39401</v>
      </c>
      <c r="B5313" s="74" t="s">
        <v>9524</v>
      </c>
      <c r="C5313" s="79" t="s">
        <v>9574</v>
      </c>
      <c r="D5313" s="89">
        <v>1017.95</v>
      </c>
    </row>
    <row r="5314" spans="1:4">
      <c r="A5314" s="58">
        <v>11652</v>
      </c>
      <c r="B5314" s="74" t="s">
        <v>9525</v>
      </c>
      <c r="C5314" s="79" t="s">
        <v>9574</v>
      </c>
      <c r="D5314" s="89">
        <v>2190</v>
      </c>
    </row>
    <row r="5315" spans="1:4">
      <c r="A5315" s="58">
        <v>13896</v>
      </c>
      <c r="B5315" s="74" t="s">
        <v>9526</v>
      </c>
      <c r="C5315" s="79" t="s">
        <v>9574</v>
      </c>
      <c r="D5315" s="89">
        <v>1964.62</v>
      </c>
    </row>
    <row r="5316" spans="1:4">
      <c r="A5316" s="58">
        <v>13475</v>
      </c>
      <c r="B5316" s="74" t="s">
        <v>9527</v>
      </c>
      <c r="C5316" s="79" t="s">
        <v>9574</v>
      </c>
      <c r="D5316" s="89">
        <v>2393.14</v>
      </c>
    </row>
    <row r="5317" spans="1:4">
      <c r="A5317" s="58">
        <v>25971</v>
      </c>
      <c r="B5317" s="74" t="s">
        <v>9528</v>
      </c>
      <c r="C5317" s="79" t="s">
        <v>9574</v>
      </c>
      <c r="D5317" s="89">
        <v>1729739.65</v>
      </c>
    </row>
    <row r="5318" spans="1:4">
      <c r="A5318" s="58">
        <v>25970</v>
      </c>
      <c r="B5318" s="74" t="s">
        <v>9529</v>
      </c>
      <c r="C5318" s="79" t="s">
        <v>9574</v>
      </c>
      <c r="D5318" s="89">
        <v>728200.31</v>
      </c>
    </row>
    <row r="5319" spans="1:4">
      <c r="A5319" s="58">
        <v>13476</v>
      </c>
      <c r="B5319" s="74" t="s">
        <v>9530</v>
      </c>
      <c r="C5319" s="79" t="s">
        <v>9574</v>
      </c>
      <c r="D5319" s="89">
        <v>733477.18</v>
      </c>
    </row>
    <row r="5320" spans="1:4">
      <c r="A5320" s="58">
        <v>10488</v>
      </c>
      <c r="B5320" s="74" t="s">
        <v>9531</v>
      </c>
      <c r="C5320" s="79" t="s">
        <v>9574</v>
      </c>
      <c r="D5320" s="89">
        <v>888615.5</v>
      </c>
    </row>
    <row r="5321" spans="1:4" ht="25.5">
      <c r="A5321" s="58">
        <v>13606</v>
      </c>
      <c r="B5321" s="74" t="s">
        <v>9532</v>
      </c>
      <c r="C5321" s="79" t="s">
        <v>9574</v>
      </c>
      <c r="D5321" s="89">
        <v>787300.62</v>
      </c>
    </row>
    <row r="5322" spans="1:4">
      <c r="A5322" s="58">
        <v>10489</v>
      </c>
      <c r="B5322" s="74" t="s">
        <v>9533</v>
      </c>
      <c r="C5322" s="79" t="s">
        <v>9573</v>
      </c>
      <c r="D5322" s="89">
        <v>11.7</v>
      </c>
    </row>
    <row r="5323" spans="1:4">
      <c r="A5323" s="58">
        <v>41073</v>
      </c>
      <c r="B5323" s="74" t="s">
        <v>9534</v>
      </c>
      <c r="C5323" s="79" t="s">
        <v>9582</v>
      </c>
      <c r="D5323" s="89">
        <v>2143.3200000000002</v>
      </c>
    </row>
    <row r="5324" spans="1:4">
      <c r="A5324" s="58">
        <v>34391</v>
      </c>
      <c r="B5324" s="74" t="s">
        <v>9535</v>
      </c>
      <c r="C5324" s="79" t="s">
        <v>9576</v>
      </c>
      <c r="D5324" s="89">
        <v>319.10000000000002</v>
      </c>
    </row>
    <row r="5325" spans="1:4">
      <c r="A5325" s="58">
        <v>10496</v>
      </c>
      <c r="B5325" s="74" t="s">
        <v>9536</v>
      </c>
      <c r="C5325" s="79" t="s">
        <v>9576</v>
      </c>
      <c r="D5325" s="89">
        <v>277.77</v>
      </c>
    </row>
    <row r="5326" spans="1:4">
      <c r="A5326" s="58">
        <v>10497</v>
      </c>
      <c r="B5326" s="74" t="s">
        <v>9537</v>
      </c>
      <c r="C5326" s="79" t="s">
        <v>9576</v>
      </c>
      <c r="D5326" s="89">
        <v>722.22</v>
      </c>
    </row>
    <row r="5327" spans="1:4">
      <c r="A5327" s="58">
        <v>10504</v>
      </c>
      <c r="B5327" s="74" t="s">
        <v>9538</v>
      </c>
      <c r="C5327" s="79" t="s">
        <v>9576</v>
      </c>
      <c r="D5327" s="89">
        <v>844.44</v>
      </c>
    </row>
    <row r="5328" spans="1:4">
      <c r="A5328" s="58">
        <v>34390</v>
      </c>
      <c r="B5328" s="74" t="s">
        <v>9539</v>
      </c>
      <c r="C5328" s="79" t="s">
        <v>9576</v>
      </c>
      <c r="D5328" s="89">
        <v>248.88</v>
      </c>
    </row>
    <row r="5329" spans="1:4">
      <c r="A5329" s="58">
        <v>34389</v>
      </c>
      <c r="B5329" s="74" t="s">
        <v>9540</v>
      </c>
      <c r="C5329" s="79" t="s">
        <v>9576</v>
      </c>
      <c r="D5329" s="89">
        <v>77.77</v>
      </c>
    </row>
    <row r="5330" spans="1:4">
      <c r="A5330" s="58">
        <v>34388</v>
      </c>
      <c r="B5330" s="74" t="s">
        <v>9541</v>
      </c>
      <c r="C5330" s="79" t="s">
        <v>9576</v>
      </c>
      <c r="D5330" s="89">
        <v>110.53</v>
      </c>
    </row>
    <row r="5331" spans="1:4">
      <c r="A5331" s="58">
        <v>34387</v>
      </c>
      <c r="B5331" s="74" t="s">
        <v>9542</v>
      </c>
      <c r="C5331" s="79" t="s">
        <v>9576</v>
      </c>
      <c r="D5331" s="89">
        <v>179.44</v>
      </c>
    </row>
    <row r="5332" spans="1:4">
      <c r="A5332" s="58">
        <v>11188</v>
      </c>
      <c r="B5332" s="74" t="s">
        <v>9543</v>
      </c>
      <c r="C5332" s="79" t="s">
        <v>9576</v>
      </c>
      <c r="D5332" s="89">
        <v>88.88</v>
      </c>
    </row>
    <row r="5333" spans="1:4">
      <c r="A5333" s="58">
        <v>11189</v>
      </c>
      <c r="B5333" s="74" t="s">
        <v>9544</v>
      </c>
      <c r="C5333" s="79" t="s">
        <v>9576</v>
      </c>
      <c r="D5333" s="89">
        <v>133.33000000000001</v>
      </c>
    </row>
    <row r="5334" spans="1:4">
      <c r="A5334" s="58">
        <v>21107</v>
      </c>
      <c r="B5334" s="74" t="s">
        <v>9545</v>
      </c>
      <c r="C5334" s="79" t="s">
        <v>9576</v>
      </c>
      <c r="D5334" s="89">
        <v>95.95</v>
      </c>
    </row>
    <row r="5335" spans="1:4">
      <c r="A5335" s="58">
        <v>34386</v>
      </c>
      <c r="B5335" s="74" t="s">
        <v>9546</v>
      </c>
      <c r="C5335" s="79" t="s">
        <v>9576</v>
      </c>
      <c r="D5335" s="89">
        <v>166.66</v>
      </c>
    </row>
    <row r="5336" spans="1:4">
      <c r="A5336" s="58">
        <v>10490</v>
      </c>
      <c r="B5336" s="74" t="s">
        <v>9547</v>
      </c>
      <c r="C5336" s="79" t="s">
        <v>9576</v>
      </c>
      <c r="D5336" s="89">
        <v>50</v>
      </c>
    </row>
    <row r="5337" spans="1:4">
      <c r="A5337" s="58">
        <v>10492</v>
      </c>
      <c r="B5337" s="74" t="s">
        <v>9548</v>
      </c>
      <c r="C5337" s="79" t="s">
        <v>9576</v>
      </c>
      <c r="D5337" s="89">
        <v>66.66</v>
      </c>
    </row>
    <row r="5338" spans="1:4">
      <c r="A5338" s="58">
        <v>10493</v>
      </c>
      <c r="B5338" s="74" t="s">
        <v>9549</v>
      </c>
      <c r="C5338" s="79" t="s">
        <v>9576</v>
      </c>
      <c r="D5338" s="89">
        <v>77.77</v>
      </c>
    </row>
    <row r="5339" spans="1:4">
      <c r="A5339" s="58">
        <v>10491</v>
      </c>
      <c r="B5339" s="74" t="s">
        <v>9550</v>
      </c>
      <c r="C5339" s="79" t="s">
        <v>9576</v>
      </c>
      <c r="D5339" s="89">
        <v>94.44</v>
      </c>
    </row>
    <row r="5340" spans="1:4">
      <c r="A5340" s="58">
        <v>34385</v>
      </c>
      <c r="B5340" s="74" t="s">
        <v>9551</v>
      </c>
      <c r="C5340" s="79" t="s">
        <v>9576</v>
      </c>
      <c r="D5340" s="89">
        <v>137.77000000000001</v>
      </c>
    </row>
    <row r="5341" spans="1:4">
      <c r="A5341" s="58">
        <v>10499</v>
      </c>
      <c r="B5341" s="74" t="s">
        <v>211</v>
      </c>
      <c r="C5341" s="79" t="s">
        <v>9576</v>
      </c>
      <c r="D5341" s="89">
        <v>55.55</v>
      </c>
    </row>
    <row r="5342" spans="1:4">
      <c r="A5342" s="58">
        <v>34384</v>
      </c>
      <c r="B5342" s="74" t="s">
        <v>9552</v>
      </c>
      <c r="C5342" s="79" t="s">
        <v>9576</v>
      </c>
      <c r="D5342" s="89">
        <v>166.66</v>
      </c>
    </row>
    <row r="5343" spans="1:4">
      <c r="A5343" s="58">
        <v>11185</v>
      </c>
      <c r="B5343" s="74" t="s">
        <v>9553</v>
      </c>
      <c r="C5343" s="79" t="s">
        <v>9576</v>
      </c>
      <c r="D5343" s="89">
        <v>172.22</v>
      </c>
    </row>
    <row r="5344" spans="1:4">
      <c r="A5344" s="58">
        <v>10507</v>
      </c>
      <c r="B5344" s="74" t="s">
        <v>9554</v>
      </c>
      <c r="C5344" s="79" t="s">
        <v>9576</v>
      </c>
      <c r="D5344" s="89">
        <v>140.19</v>
      </c>
    </row>
    <row r="5345" spans="1:4">
      <c r="A5345" s="58">
        <v>10505</v>
      </c>
      <c r="B5345" s="74" t="s">
        <v>9555</v>
      </c>
      <c r="C5345" s="79" t="s">
        <v>9576</v>
      </c>
      <c r="D5345" s="89">
        <v>82.72</v>
      </c>
    </row>
    <row r="5346" spans="1:4">
      <c r="A5346" s="58">
        <v>10506</v>
      </c>
      <c r="B5346" s="74" t="s">
        <v>9556</v>
      </c>
      <c r="C5346" s="79" t="s">
        <v>9576</v>
      </c>
      <c r="D5346" s="89">
        <v>107.98</v>
      </c>
    </row>
    <row r="5347" spans="1:4">
      <c r="A5347" s="58">
        <v>5031</v>
      </c>
      <c r="B5347" s="74" t="s">
        <v>9557</v>
      </c>
      <c r="C5347" s="79" t="s">
        <v>9576</v>
      </c>
      <c r="D5347" s="89">
        <v>151.63</v>
      </c>
    </row>
    <row r="5348" spans="1:4">
      <c r="A5348" s="58">
        <v>10502</v>
      </c>
      <c r="B5348" s="74" t="s">
        <v>9558</v>
      </c>
      <c r="C5348" s="79" t="s">
        <v>9576</v>
      </c>
      <c r="D5348" s="89">
        <v>176.68</v>
      </c>
    </row>
    <row r="5349" spans="1:4">
      <c r="A5349" s="58">
        <v>10501</v>
      </c>
      <c r="B5349" s="74" t="s">
        <v>9559</v>
      </c>
      <c r="C5349" s="79" t="s">
        <v>9576</v>
      </c>
      <c r="D5349" s="89">
        <v>99.82</v>
      </c>
    </row>
    <row r="5350" spans="1:4">
      <c r="A5350" s="58">
        <v>10503</v>
      </c>
      <c r="B5350" s="74" t="s">
        <v>9560</v>
      </c>
      <c r="C5350" s="79" t="s">
        <v>9576</v>
      </c>
      <c r="D5350" s="89">
        <v>134.85</v>
      </c>
    </row>
    <row r="5351" spans="1:4">
      <c r="A5351" s="58">
        <v>40270</v>
      </c>
      <c r="B5351" s="74" t="s">
        <v>9561</v>
      </c>
      <c r="C5351" s="79" t="s">
        <v>9577</v>
      </c>
      <c r="D5351" s="89">
        <v>44</v>
      </c>
    </row>
    <row r="5352" spans="1:4">
      <c r="A5352" s="77" t="s">
        <v>22603</v>
      </c>
      <c r="B5352" s="74" t="s">
        <v>9562</v>
      </c>
      <c r="C5352" s="79" t="s">
        <v>9577</v>
      </c>
      <c r="D5352" s="89">
        <v>11.33</v>
      </c>
    </row>
    <row r="5353" spans="1:4">
      <c r="A5353" s="77" t="s">
        <v>22604</v>
      </c>
      <c r="B5353" s="74" t="s">
        <v>9563</v>
      </c>
      <c r="C5353" s="79" t="s">
        <v>9577</v>
      </c>
      <c r="D5353" s="89">
        <v>16.739999999999998</v>
      </c>
    </row>
    <row r="5354" spans="1:4">
      <c r="A5354" s="77" t="s">
        <v>22605</v>
      </c>
      <c r="B5354" s="74" t="s">
        <v>9564</v>
      </c>
      <c r="C5354" s="79" t="s">
        <v>9577</v>
      </c>
      <c r="D5354" s="89">
        <v>19.010000000000002</v>
      </c>
    </row>
    <row r="5355" spans="1:4">
      <c r="A5355" s="77" t="s">
        <v>22606</v>
      </c>
      <c r="B5355" s="74" t="s">
        <v>9565</v>
      </c>
      <c r="C5355" s="79" t="s">
        <v>9577</v>
      </c>
      <c r="D5355" s="89">
        <v>24.97</v>
      </c>
    </row>
    <row r="5356" spans="1:4">
      <c r="A5356" s="77" t="s">
        <v>22607</v>
      </c>
      <c r="B5356" s="74" t="s">
        <v>9566</v>
      </c>
      <c r="C5356" s="79" t="s">
        <v>9577</v>
      </c>
      <c r="D5356" s="89">
        <v>13.97</v>
      </c>
    </row>
    <row r="5357" spans="1:4">
      <c r="A5357" s="77" t="s">
        <v>22608</v>
      </c>
      <c r="B5357" s="74" t="s">
        <v>9567</v>
      </c>
      <c r="C5357" s="79" t="s">
        <v>9577</v>
      </c>
      <c r="D5357" s="89">
        <v>25.73</v>
      </c>
    </row>
    <row r="5358" spans="1:4">
      <c r="A5358" s="77" t="s">
        <v>22609</v>
      </c>
      <c r="B5358" s="74" t="s">
        <v>9568</v>
      </c>
      <c r="C5358" s="79" t="s">
        <v>9573</v>
      </c>
      <c r="D5358" s="89">
        <v>12.32</v>
      </c>
    </row>
    <row r="5359" spans="1:4">
      <c r="A5359" s="77" t="s">
        <v>22610</v>
      </c>
      <c r="B5359" s="74" t="s">
        <v>9569</v>
      </c>
      <c r="C5359" s="79" t="s">
        <v>9582</v>
      </c>
      <c r="D5359" s="89">
        <v>2179.4299999999998</v>
      </c>
    </row>
    <row r="5360" spans="1:4">
      <c r="A5360" s="77" t="s">
        <v>22611</v>
      </c>
      <c r="B5360" s="74" t="s">
        <v>9570</v>
      </c>
      <c r="C5360" s="79" t="s">
        <v>9573</v>
      </c>
      <c r="D5360" s="89">
        <v>16.91</v>
      </c>
    </row>
    <row r="5361" spans="1:4">
      <c r="A5361" s="77" t="s">
        <v>22612</v>
      </c>
      <c r="B5361" s="74" t="s">
        <v>9571</v>
      </c>
      <c r="C5361" s="79" t="s">
        <v>9577</v>
      </c>
      <c r="D5361" s="89">
        <v>12.48</v>
      </c>
    </row>
    <row r="5362" spans="1:4">
      <c r="A5362" s="77" t="s">
        <v>22613</v>
      </c>
      <c r="B5362" s="74" t="s">
        <v>9572</v>
      </c>
      <c r="C5362" s="79" t="s">
        <v>9593</v>
      </c>
      <c r="D5362" s="89">
        <v>126.03</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43"/>
  <sheetViews>
    <sheetView topLeftCell="A1040" workbookViewId="0">
      <selection activeCell="A1067" sqref="A1067"/>
    </sheetView>
  </sheetViews>
  <sheetFormatPr defaultColWidth="9.140625" defaultRowHeight="12.75"/>
  <cols>
    <col min="1" max="1" width="31.85546875" style="77" customWidth="1"/>
    <col min="2" max="2" width="131.28515625" style="74" customWidth="1"/>
    <col min="3" max="3" width="13.140625" style="58" customWidth="1"/>
    <col min="4" max="4" width="12.7109375" style="1" customWidth="1"/>
    <col min="5" max="16384" width="9.140625" style="1"/>
  </cols>
  <sheetData>
    <row r="1" spans="1:4" ht="36.75" thickBot="1">
      <c r="A1" s="78" t="s">
        <v>31540</v>
      </c>
      <c r="C1" s="79"/>
      <c r="D1" s="89"/>
    </row>
    <row r="2" spans="1:4">
      <c r="C2" s="79"/>
      <c r="D2" s="89"/>
    </row>
    <row r="3" spans="1:4" s="73" customFormat="1" ht="38.25">
      <c r="A3" s="76" t="s">
        <v>255</v>
      </c>
      <c r="B3" s="57" t="s">
        <v>256</v>
      </c>
      <c r="C3" s="57" t="s">
        <v>573</v>
      </c>
      <c r="D3" s="93" t="s">
        <v>9597</v>
      </c>
    </row>
    <row r="4" spans="1:4">
      <c r="A4" s="58" t="s">
        <v>28147</v>
      </c>
      <c r="B4" s="74" t="s">
        <v>28148</v>
      </c>
      <c r="D4" s="75"/>
    </row>
    <row r="5" spans="1:4">
      <c r="A5" s="58" t="s">
        <v>28149</v>
      </c>
      <c r="B5" s="74" t="s">
        <v>28150</v>
      </c>
      <c r="C5" s="58" t="s">
        <v>56</v>
      </c>
      <c r="D5" s="75">
        <v>168.97</v>
      </c>
    </row>
    <row r="6" spans="1:4">
      <c r="A6" s="58" t="s">
        <v>28151</v>
      </c>
      <c r="B6" s="74" t="s">
        <v>28152</v>
      </c>
      <c r="C6" s="58" t="s">
        <v>56</v>
      </c>
      <c r="D6" s="75">
        <v>147.85</v>
      </c>
    </row>
    <row r="7" spans="1:4">
      <c r="A7" s="58" t="s">
        <v>28153</v>
      </c>
      <c r="B7" s="74" t="s">
        <v>28154</v>
      </c>
      <c r="C7" s="58" t="s">
        <v>56</v>
      </c>
      <c r="D7" s="75">
        <v>126.73</v>
      </c>
    </row>
    <row r="8" spans="1:4">
      <c r="A8" s="58" t="s">
        <v>28155</v>
      </c>
      <c r="B8" s="74" t="s">
        <v>28156</v>
      </c>
      <c r="C8" s="58" t="s">
        <v>56</v>
      </c>
      <c r="D8" s="75">
        <v>109.84</v>
      </c>
    </row>
    <row r="9" spans="1:4">
      <c r="A9" s="58" t="s">
        <v>28157</v>
      </c>
      <c r="B9" s="74" t="s">
        <v>28158</v>
      </c>
      <c r="C9" s="58" t="s">
        <v>56</v>
      </c>
      <c r="D9" s="75">
        <v>97.15</v>
      </c>
    </row>
    <row r="10" spans="1:4">
      <c r="A10" s="58" t="s">
        <v>28159</v>
      </c>
      <c r="B10" s="74" t="s">
        <v>28160</v>
      </c>
      <c r="C10" s="58" t="s">
        <v>56</v>
      </c>
      <c r="D10" s="75">
        <v>84.49</v>
      </c>
    </row>
    <row r="11" spans="1:4">
      <c r="A11" s="58"/>
      <c r="D11" s="75"/>
    </row>
    <row r="12" spans="1:4" ht="25.5">
      <c r="A12" s="58" t="s">
        <v>28161</v>
      </c>
      <c r="B12" s="74" t="s">
        <v>28162</v>
      </c>
      <c r="D12" s="75"/>
    </row>
    <row r="13" spans="1:4">
      <c r="A13" s="58" t="s">
        <v>28163</v>
      </c>
      <c r="B13" s="74" t="s">
        <v>28164</v>
      </c>
      <c r="C13" s="58" t="s">
        <v>28165</v>
      </c>
      <c r="D13" s="75">
        <v>170</v>
      </c>
    </row>
    <row r="14" spans="1:4">
      <c r="A14" s="58" t="s">
        <v>28166</v>
      </c>
      <c r="B14" s="74" t="s">
        <v>28167</v>
      </c>
      <c r="C14" s="58" t="s">
        <v>28165</v>
      </c>
      <c r="D14" s="75">
        <v>130</v>
      </c>
    </row>
    <row r="15" spans="1:4">
      <c r="A15" s="58" t="s">
        <v>28168</v>
      </c>
      <c r="B15" s="74" t="s">
        <v>28169</v>
      </c>
      <c r="C15" s="58" t="s">
        <v>28165</v>
      </c>
      <c r="D15" s="75">
        <v>50</v>
      </c>
    </row>
    <row r="16" spans="1:4">
      <c r="A16" s="58" t="s">
        <v>28170</v>
      </c>
      <c r="B16" s="74" t="s">
        <v>28171</v>
      </c>
      <c r="C16" s="58" t="s">
        <v>28165</v>
      </c>
      <c r="D16" s="75">
        <v>25</v>
      </c>
    </row>
    <row r="17" spans="1:4">
      <c r="A17" s="58"/>
      <c r="D17" s="75"/>
    </row>
    <row r="18" spans="1:4">
      <c r="A18" s="58" t="s">
        <v>28172</v>
      </c>
      <c r="B18" s="74" t="s">
        <v>28173</v>
      </c>
      <c r="D18" s="75"/>
    </row>
    <row r="19" spans="1:4">
      <c r="A19" s="58" t="s">
        <v>28174</v>
      </c>
      <c r="B19" s="74" t="s">
        <v>28175</v>
      </c>
      <c r="C19" s="58" t="s">
        <v>243</v>
      </c>
      <c r="D19" s="75">
        <v>155.27000000000001</v>
      </c>
    </row>
    <row r="20" spans="1:4">
      <c r="A20" s="58" t="s">
        <v>28176</v>
      </c>
      <c r="B20" s="74" t="s">
        <v>28177</v>
      </c>
      <c r="C20" s="58" t="s">
        <v>243</v>
      </c>
      <c r="D20" s="75">
        <v>78.010000000000005</v>
      </c>
    </row>
    <row r="21" spans="1:4">
      <c r="A21" s="58"/>
      <c r="D21" s="75"/>
    </row>
    <row r="22" spans="1:4" ht="25.5">
      <c r="A22" s="58" t="s">
        <v>28178</v>
      </c>
      <c r="B22" s="74" t="s">
        <v>28179</v>
      </c>
      <c r="D22" s="75"/>
    </row>
    <row r="23" spans="1:4">
      <c r="A23" s="58" t="s">
        <v>28180</v>
      </c>
      <c r="B23" s="74" t="s">
        <v>28181</v>
      </c>
      <c r="C23" s="58" t="s">
        <v>243</v>
      </c>
      <c r="D23" s="75">
        <v>992.16</v>
      </c>
    </row>
    <row r="24" spans="1:4">
      <c r="A24" s="58" t="s">
        <v>28182</v>
      </c>
      <c r="B24" s="74" t="s">
        <v>28183</v>
      </c>
      <c r="C24" s="58" t="s">
        <v>243</v>
      </c>
      <c r="D24" s="75">
        <v>2429.71</v>
      </c>
    </row>
    <row r="25" spans="1:4">
      <c r="A25" s="58" t="s">
        <v>28184</v>
      </c>
      <c r="B25" s="74" t="s">
        <v>28185</v>
      </c>
      <c r="C25" s="58" t="s">
        <v>28</v>
      </c>
      <c r="D25" s="75">
        <v>0.27</v>
      </c>
    </row>
    <row r="26" spans="1:4">
      <c r="A26" s="58" t="s">
        <v>28186</v>
      </c>
      <c r="B26" s="74" t="s">
        <v>28187</v>
      </c>
      <c r="C26" s="58" t="s">
        <v>28</v>
      </c>
      <c r="D26" s="75">
        <v>0.18</v>
      </c>
    </row>
    <row r="27" spans="1:4">
      <c r="A27" s="58" t="s">
        <v>28188</v>
      </c>
      <c r="B27" s="74" t="s">
        <v>28189</v>
      </c>
      <c r="C27" s="58" t="s">
        <v>18924</v>
      </c>
      <c r="D27" s="75">
        <v>0.91</v>
      </c>
    </row>
    <row r="28" spans="1:4">
      <c r="A28" s="58"/>
      <c r="D28" s="75"/>
    </row>
    <row r="29" spans="1:4">
      <c r="A29" s="58" t="s">
        <v>28190</v>
      </c>
      <c r="B29" s="74" t="s">
        <v>28191</v>
      </c>
      <c r="D29" s="75"/>
    </row>
    <row r="30" spans="1:4">
      <c r="A30" s="58" t="s">
        <v>28192</v>
      </c>
      <c r="B30" s="74" t="s">
        <v>28193</v>
      </c>
      <c r="C30" s="58" t="s">
        <v>28</v>
      </c>
      <c r="D30" s="75">
        <v>0.38</v>
      </c>
    </row>
    <row r="31" spans="1:4">
      <c r="A31" s="58" t="s">
        <v>28194</v>
      </c>
      <c r="B31" s="74" t="s">
        <v>28195</v>
      </c>
      <c r="C31" s="58" t="s">
        <v>28</v>
      </c>
      <c r="D31" s="75">
        <v>0.34</v>
      </c>
    </row>
    <row r="32" spans="1:4">
      <c r="A32" s="58" t="s">
        <v>28196</v>
      </c>
      <c r="B32" s="74" t="s">
        <v>28197</v>
      </c>
      <c r="C32" s="58" t="s">
        <v>28</v>
      </c>
      <c r="D32" s="75">
        <v>0.28999999999999998</v>
      </c>
    </row>
    <row r="33" spans="1:4">
      <c r="A33" s="58" t="s">
        <v>28198</v>
      </c>
      <c r="B33" s="74" t="s">
        <v>28199</v>
      </c>
      <c r="C33" s="58" t="s">
        <v>28</v>
      </c>
      <c r="D33" s="75">
        <v>0.24</v>
      </c>
    </row>
    <row r="34" spans="1:4">
      <c r="A34" s="58" t="s">
        <v>28200</v>
      </c>
      <c r="B34" s="74" t="s">
        <v>28201</v>
      </c>
      <c r="C34" s="58" t="s">
        <v>28</v>
      </c>
      <c r="D34" s="75">
        <v>0.19</v>
      </c>
    </row>
    <row r="35" spans="1:4">
      <c r="A35" s="58" t="s">
        <v>28202</v>
      </c>
      <c r="B35" s="74" t="s">
        <v>28203</v>
      </c>
      <c r="C35" s="58" t="s">
        <v>28</v>
      </c>
      <c r="D35" s="75">
        <v>0.14000000000000001</v>
      </c>
    </row>
    <row r="36" spans="1:4">
      <c r="A36" s="58" t="s">
        <v>28204</v>
      </c>
      <c r="B36" s="74" t="s">
        <v>28205</v>
      </c>
      <c r="C36" s="58" t="s">
        <v>28</v>
      </c>
      <c r="D36" s="75">
        <v>0.09</v>
      </c>
    </row>
    <row r="37" spans="1:4">
      <c r="A37" s="58" t="s">
        <v>28206</v>
      </c>
      <c r="B37" s="74" t="s">
        <v>28207</v>
      </c>
      <c r="C37" s="58" t="s">
        <v>28</v>
      </c>
      <c r="D37" s="75">
        <v>3.35</v>
      </c>
    </row>
    <row r="38" spans="1:4">
      <c r="A38" s="58" t="s">
        <v>28208</v>
      </c>
      <c r="B38" s="74" t="s">
        <v>28209</v>
      </c>
      <c r="C38" s="58" t="s">
        <v>28</v>
      </c>
      <c r="D38" s="75">
        <v>2.91</v>
      </c>
    </row>
    <row r="39" spans="1:4">
      <c r="A39" s="58" t="s">
        <v>28210</v>
      </c>
      <c r="B39" s="74" t="s">
        <v>28211</v>
      </c>
      <c r="C39" s="58" t="s">
        <v>28</v>
      </c>
      <c r="D39" s="75">
        <v>2.52</v>
      </c>
    </row>
    <row r="40" spans="1:4">
      <c r="A40" s="58" t="s">
        <v>28212</v>
      </c>
      <c r="B40" s="74" t="s">
        <v>28213</v>
      </c>
      <c r="C40" s="58" t="s">
        <v>28</v>
      </c>
      <c r="D40" s="75">
        <v>2.08</v>
      </c>
    </row>
    <row r="41" spans="1:4">
      <c r="A41" s="58" t="s">
        <v>28214</v>
      </c>
      <c r="B41" s="74" t="s">
        <v>28215</v>
      </c>
      <c r="C41" s="58" t="s">
        <v>28</v>
      </c>
      <c r="D41" s="75">
        <v>1.65</v>
      </c>
    </row>
    <row r="42" spans="1:4">
      <c r="A42" s="58" t="s">
        <v>28216</v>
      </c>
      <c r="B42" s="74" t="s">
        <v>28217</v>
      </c>
      <c r="C42" s="58" t="s">
        <v>28</v>
      </c>
      <c r="D42" s="75">
        <v>1.26</v>
      </c>
    </row>
    <row r="43" spans="1:4">
      <c r="A43" s="58" t="s">
        <v>28218</v>
      </c>
      <c r="B43" s="74" t="s">
        <v>28219</v>
      </c>
      <c r="C43" s="58" t="s">
        <v>28</v>
      </c>
      <c r="D43" s="75">
        <v>0.82</v>
      </c>
    </row>
    <row r="44" spans="1:4">
      <c r="A44" s="58" t="s">
        <v>28220</v>
      </c>
      <c r="B44" s="74" t="s">
        <v>28221</v>
      </c>
      <c r="C44" s="58" t="s">
        <v>28</v>
      </c>
      <c r="D44" s="75">
        <v>2.76</v>
      </c>
    </row>
    <row r="45" spans="1:4">
      <c r="A45" s="58" t="s">
        <v>28222</v>
      </c>
      <c r="B45" s="74" t="s">
        <v>28223</v>
      </c>
      <c r="C45" s="58" t="s">
        <v>28</v>
      </c>
      <c r="D45" s="75">
        <v>2.42</v>
      </c>
    </row>
    <row r="46" spans="1:4">
      <c r="A46" s="58" t="s">
        <v>28224</v>
      </c>
      <c r="B46" s="74" t="s">
        <v>28225</v>
      </c>
      <c r="C46" s="58" t="s">
        <v>28</v>
      </c>
      <c r="D46" s="75">
        <v>2.04</v>
      </c>
    </row>
    <row r="47" spans="1:4">
      <c r="A47" s="58" t="s">
        <v>28226</v>
      </c>
      <c r="B47" s="74" t="s">
        <v>28227</v>
      </c>
      <c r="C47" s="58" t="s">
        <v>28</v>
      </c>
      <c r="D47" s="75">
        <v>1.7</v>
      </c>
    </row>
    <row r="48" spans="1:4">
      <c r="A48" s="58" t="s">
        <v>28228</v>
      </c>
      <c r="B48" s="74" t="s">
        <v>28229</v>
      </c>
      <c r="C48" s="58" t="s">
        <v>28</v>
      </c>
      <c r="D48" s="75">
        <v>1.36</v>
      </c>
    </row>
    <row r="49" spans="1:4">
      <c r="A49" s="58" t="s">
        <v>28230</v>
      </c>
      <c r="B49" s="74" t="s">
        <v>28231</v>
      </c>
      <c r="C49" s="58" t="s">
        <v>28</v>
      </c>
      <c r="D49" s="75">
        <v>1.02</v>
      </c>
    </row>
    <row r="50" spans="1:4">
      <c r="A50" s="58" t="s">
        <v>28232</v>
      </c>
      <c r="B50" s="74" t="s">
        <v>28233</v>
      </c>
      <c r="C50" s="58" t="s">
        <v>28</v>
      </c>
      <c r="D50" s="75">
        <v>0.68</v>
      </c>
    </row>
    <row r="51" spans="1:4">
      <c r="A51" s="58" t="s">
        <v>28234</v>
      </c>
      <c r="B51" s="74" t="s">
        <v>28235</v>
      </c>
      <c r="C51" s="58" t="s">
        <v>28</v>
      </c>
      <c r="D51" s="75">
        <v>4.12</v>
      </c>
    </row>
    <row r="52" spans="1:4">
      <c r="A52" s="58" t="s">
        <v>28236</v>
      </c>
      <c r="B52" s="74" t="s">
        <v>28237</v>
      </c>
      <c r="C52" s="58" t="s">
        <v>28</v>
      </c>
      <c r="D52" s="75">
        <v>3.59</v>
      </c>
    </row>
    <row r="53" spans="1:4">
      <c r="A53" s="58" t="s">
        <v>28238</v>
      </c>
      <c r="B53" s="74" t="s">
        <v>28239</v>
      </c>
      <c r="C53" s="58" t="s">
        <v>28</v>
      </c>
      <c r="D53" s="75">
        <v>3.1</v>
      </c>
    </row>
    <row r="54" spans="1:4">
      <c r="A54" s="58" t="s">
        <v>28240</v>
      </c>
      <c r="B54" s="74" t="s">
        <v>28227</v>
      </c>
      <c r="C54" s="58" t="s">
        <v>28</v>
      </c>
      <c r="D54" s="75">
        <v>2.57</v>
      </c>
    </row>
    <row r="55" spans="1:4">
      <c r="A55" s="58" t="s">
        <v>28241</v>
      </c>
      <c r="B55" s="74" t="s">
        <v>28242</v>
      </c>
      <c r="C55" s="58" t="s">
        <v>28</v>
      </c>
      <c r="D55" s="75">
        <v>2.04</v>
      </c>
    </row>
    <row r="56" spans="1:4">
      <c r="A56" s="58" t="s">
        <v>28243</v>
      </c>
      <c r="B56" s="74" t="s">
        <v>28244</v>
      </c>
      <c r="C56" s="58" t="s">
        <v>28</v>
      </c>
      <c r="D56" s="75">
        <v>1.55</v>
      </c>
    </row>
    <row r="57" spans="1:4">
      <c r="A57" s="58" t="s">
        <v>28245</v>
      </c>
      <c r="B57" s="74" t="s">
        <v>28246</v>
      </c>
      <c r="C57" s="58" t="s">
        <v>28</v>
      </c>
      <c r="D57" s="75">
        <v>1.02</v>
      </c>
    </row>
    <row r="58" spans="1:4">
      <c r="A58" s="58" t="s">
        <v>28247</v>
      </c>
      <c r="B58" s="74" t="s">
        <v>28248</v>
      </c>
      <c r="C58" s="58" t="s">
        <v>28</v>
      </c>
      <c r="D58" s="75">
        <v>0.09</v>
      </c>
    </row>
    <row r="59" spans="1:4">
      <c r="A59" s="58"/>
      <c r="D59" s="75"/>
    </row>
    <row r="60" spans="1:4">
      <c r="A60" s="58" t="s">
        <v>28249</v>
      </c>
      <c r="B60" s="74" t="s">
        <v>28250</v>
      </c>
      <c r="D60" s="75"/>
    </row>
    <row r="61" spans="1:4">
      <c r="A61" s="58" t="s">
        <v>28251</v>
      </c>
      <c r="B61" s="74" t="s">
        <v>28252</v>
      </c>
      <c r="C61" s="58" t="s">
        <v>243</v>
      </c>
      <c r="D61" s="75">
        <v>2513.7600000000002</v>
      </c>
    </row>
    <row r="62" spans="1:4">
      <c r="A62" s="58" t="s">
        <v>28253</v>
      </c>
      <c r="B62" s="74" t="s">
        <v>28254</v>
      </c>
      <c r="C62" s="58" t="s">
        <v>243</v>
      </c>
      <c r="D62" s="75">
        <v>4983.26</v>
      </c>
    </row>
    <row r="63" spans="1:4">
      <c r="A63" s="58" t="s">
        <v>28255</v>
      </c>
      <c r="B63" s="74" t="s">
        <v>28256</v>
      </c>
      <c r="C63" s="58" t="s">
        <v>243</v>
      </c>
      <c r="D63" s="75">
        <v>7474.72</v>
      </c>
    </row>
    <row r="64" spans="1:4">
      <c r="A64" s="58" t="s">
        <v>28257</v>
      </c>
      <c r="B64" s="74" t="s">
        <v>28258</v>
      </c>
      <c r="C64" s="58" t="s">
        <v>243</v>
      </c>
      <c r="D64" s="75">
        <v>8917.66</v>
      </c>
    </row>
    <row r="65" spans="1:4">
      <c r="A65" s="58" t="s">
        <v>28259</v>
      </c>
      <c r="B65" s="74" t="s">
        <v>28260</v>
      </c>
      <c r="C65" s="58" t="s">
        <v>243</v>
      </c>
      <c r="D65" s="75">
        <v>1604.76</v>
      </c>
    </row>
    <row r="66" spans="1:4">
      <c r="A66" s="58" t="s">
        <v>28261</v>
      </c>
      <c r="B66" s="74" t="s">
        <v>28262</v>
      </c>
      <c r="C66" s="58" t="s">
        <v>243</v>
      </c>
      <c r="D66" s="75">
        <v>2530.31</v>
      </c>
    </row>
    <row r="67" spans="1:4">
      <c r="A67" s="58" t="s">
        <v>28263</v>
      </c>
      <c r="B67" s="74" t="s">
        <v>28264</v>
      </c>
      <c r="C67" s="58" t="s">
        <v>243</v>
      </c>
      <c r="D67" s="75">
        <v>4950.6099999999997</v>
      </c>
    </row>
    <row r="68" spans="1:4">
      <c r="A68" s="58" t="s">
        <v>28265</v>
      </c>
      <c r="B68" s="74" t="s">
        <v>28266</v>
      </c>
      <c r="C68" s="58" t="s">
        <v>243</v>
      </c>
      <c r="D68" s="75">
        <v>7099.42</v>
      </c>
    </row>
    <row r="69" spans="1:4">
      <c r="A69" s="58" t="s">
        <v>28267</v>
      </c>
      <c r="B69" s="74" t="s">
        <v>28268</v>
      </c>
      <c r="C69" s="58" t="s">
        <v>21758</v>
      </c>
      <c r="D69" s="75">
        <v>1141.72</v>
      </c>
    </row>
    <row r="70" spans="1:4">
      <c r="A70" s="58" t="s">
        <v>28269</v>
      </c>
      <c r="B70" s="74" t="s">
        <v>28270</v>
      </c>
      <c r="C70" s="58" t="s">
        <v>21758</v>
      </c>
      <c r="D70" s="75">
        <v>430.09</v>
      </c>
    </row>
    <row r="71" spans="1:4">
      <c r="A71" s="58" t="s">
        <v>28271</v>
      </c>
      <c r="B71" s="74" t="s">
        <v>28272</v>
      </c>
      <c r="C71" s="58" t="s">
        <v>21758</v>
      </c>
      <c r="D71" s="75">
        <v>692.25</v>
      </c>
    </row>
    <row r="72" spans="1:4">
      <c r="A72" s="58" t="s">
        <v>28273</v>
      </c>
      <c r="B72" s="74" t="s">
        <v>28274</v>
      </c>
      <c r="C72" s="58" t="s">
        <v>21758</v>
      </c>
      <c r="D72" s="75">
        <v>355.26</v>
      </c>
    </row>
    <row r="73" spans="1:4">
      <c r="A73" s="58" t="s">
        <v>28275</v>
      </c>
      <c r="B73" s="74" t="s">
        <v>28276</v>
      </c>
      <c r="C73" s="58" t="s">
        <v>21758</v>
      </c>
      <c r="D73" s="75">
        <v>795.73</v>
      </c>
    </row>
    <row r="74" spans="1:4">
      <c r="A74" s="58" t="s">
        <v>28277</v>
      </c>
      <c r="B74" s="74" t="s">
        <v>28278</v>
      </c>
      <c r="C74" s="58" t="s">
        <v>21758</v>
      </c>
      <c r="D74" s="75">
        <v>921.26</v>
      </c>
    </row>
    <row r="75" spans="1:4">
      <c r="A75" s="58" t="s">
        <v>28279</v>
      </c>
      <c r="B75" s="74" t="s">
        <v>28280</v>
      </c>
      <c r="C75" s="58" t="s">
        <v>21758</v>
      </c>
      <c r="D75" s="75">
        <v>1393.74</v>
      </c>
    </row>
    <row r="76" spans="1:4">
      <c r="A76" s="58" t="s">
        <v>28281</v>
      </c>
      <c r="B76" s="74" t="s">
        <v>28282</v>
      </c>
      <c r="C76" s="58" t="s">
        <v>21758</v>
      </c>
      <c r="D76" s="75">
        <v>1064.22</v>
      </c>
    </row>
    <row r="77" spans="1:4">
      <c r="A77" s="58" t="s">
        <v>28283</v>
      </c>
      <c r="B77" s="74" t="s">
        <v>28284</v>
      </c>
      <c r="C77" s="58" t="s">
        <v>21758</v>
      </c>
      <c r="D77" s="75">
        <v>999.19</v>
      </c>
    </row>
    <row r="78" spans="1:4">
      <c r="A78" s="58" t="s">
        <v>28285</v>
      </c>
      <c r="B78" s="74" t="s">
        <v>28286</v>
      </c>
      <c r="C78" s="58" t="s">
        <v>21758</v>
      </c>
      <c r="D78" s="75">
        <v>1076.9100000000001</v>
      </c>
    </row>
    <row r="79" spans="1:4">
      <c r="A79" s="58" t="s">
        <v>28287</v>
      </c>
      <c r="B79" s="74" t="s">
        <v>28288</v>
      </c>
      <c r="C79" s="58" t="s">
        <v>21758</v>
      </c>
      <c r="D79" s="75">
        <v>1190.69</v>
      </c>
    </row>
    <row r="80" spans="1:4">
      <c r="A80" s="58" t="s">
        <v>28289</v>
      </c>
      <c r="B80" s="74" t="s">
        <v>28290</v>
      </c>
      <c r="C80" s="58" t="s">
        <v>21758</v>
      </c>
      <c r="D80" s="75">
        <v>598.6</v>
      </c>
    </row>
    <row r="81" spans="1:4">
      <c r="A81" s="58" t="s">
        <v>28291</v>
      </c>
      <c r="B81" s="74" t="s">
        <v>28292</v>
      </c>
      <c r="C81" s="58" t="s">
        <v>21758</v>
      </c>
      <c r="D81" s="75">
        <v>802.09</v>
      </c>
    </row>
    <row r="82" spans="1:4">
      <c r="A82" s="58" t="s">
        <v>28293</v>
      </c>
      <c r="B82" s="74" t="s">
        <v>28294</v>
      </c>
      <c r="C82" s="58" t="s">
        <v>21758</v>
      </c>
      <c r="D82" s="75">
        <v>890.19</v>
      </c>
    </row>
    <row r="83" spans="1:4">
      <c r="A83" s="58" t="s">
        <v>28295</v>
      </c>
      <c r="B83" s="74" t="s">
        <v>28296</v>
      </c>
      <c r="C83" s="58" t="s">
        <v>21758</v>
      </c>
      <c r="D83" s="75">
        <v>776.3</v>
      </c>
    </row>
    <row r="84" spans="1:4">
      <c r="A84" s="58" t="s">
        <v>28297</v>
      </c>
      <c r="B84" s="74" t="s">
        <v>28298</v>
      </c>
      <c r="C84" s="58" t="s">
        <v>21758</v>
      </c>
      <c r="D84" s="75">
        <v>256.47000000000003</v>
      </c>
    </row>
    <row r="85" spans="1:4">
      <c r="A85" s="58" t="s">
        <v>28299</v>
      </c>
      <c r="B85" s="74" t="s">
        <v>28300</v>
      </c>
      <c r="C85" s="58" t="s">
        <v>21758</v>
      </c>
      <c r="D85" s="75">
        <v>586.4</v>
      </c>
    </row>
    <row r="86" spans="1:4">
      <c r="A86" s="58" t="s">
        <v>28301</v>
      </c>
      <c r="B86" s="74" t="s">
        <v>28302</v>
      </c>
      <c r="C86" s="58" t="s">
        <v>21758</v>
      </c>
      <c r="D86" s="75">
        <v>776.3</v>
      </c>
    </row>
    <row r="87" spans="1:4">
      <c r="A87" s="58" t="s">
        <v>28303</v>
      </c>
      <c r="B87" s="74" t="s">
        <v>28304</v>
      </c>
      <c r="C87" s="58" t="s">
        <v>21758</v>
      </c>
      <c r="D87" s="75">
        <v>446.34</v>
      </c>
    </row>
    <row r="88" spans="1:4">
      <c r="A88" s="58" t="s">
        <v>28305</v>
      </c>
      <c r="B88" s="74" t="s">
        <v>28306</v>
      </c>
      <c r="C88" s="58" t="s">
        <v>21758</v>
      </c>
      <c r="D88" s="75">
        <v>776.3</v>
      </c>
    </row>
    <row r="89" spans="1:4">
      <c r="A89" s="58" t="s">
        <v>28307</v>
      </c>
      <c r="B89" s="74" t="s">
        <v>28308</v>
      </c>
      <c r="C89" s="58" t="s">
        <v>21758</v>
      </c>
      <c r="D89" s="75">
        <v>979.76</v>
      </c>
    </row>
    <row r="90" spans="1:4">
      <c r="A90" s="58" t="s">
        <v>28309</v>
      </c>
      <c r="B90" s="74" t="s">
        <v>28310</v>
      </c>
      <c r="C90" s="58" t="s">
        <v>21758</v>
      </c>
      <c r="D90" s="75">
        <v>1034.9000000000001</v>
      </c>
    </row>
    <row r="91" spans="1:4">
      <c r="A91" s="58" t="s">
        <v>28311</v>
      </c>
      <c r="B91" s="74" t="s">
        <v>28312</v>
      </c>
      <c r="C91" s="58" t="s">
        <v>21758</v>
      </c>
      <c r="D91" s="75">
        <v>1028.51</v>
      </c>
    </row>
    <row r="92" spans="1:4">
      <c r="A92" s="58" t="s">
        <v>28313</v>
      </c>
      <c r="B92" s="74" t="s">
        <v>28314</v>
      </c>
      <c r="C92" s="58" t="s">
        <v>21758</v>
      </c>
      <c r="D92" s="75">
        <v>999.19</v>
      </c>
    </row>
    <row r="93" spans="1:4">
      <c r="A93" s="58" t="s">
        <v>28315</v>
      </c>
      <c r="B93" s="74" t="s">
        <v>28316</v>
      </c>
      <c r="C93" s="58" t="s">
        <v>21758</v>
      </c>
      <c r="D93" s="75">
        <v>795.73</v>
      </c>
    </row>
    <row r="94" spans="1:4">
      <c r="A94" s="58" t="s">
        <v>28317</v>
      </c>
      <c r="B94" s="74" t="s">
        <v>28318</v>
      </c>
      <c r="C94" s="58" t="s">
        <v>21758</v>
      </c>
      <c r="D94" s="75">
        <v>937.75</v>
      </c>
    </row>
    <row r="95" spans="1:4">
      <c r="A95" s="58" t="s">
        <v>28319</v>
      </c>
      <c r="B95" s="74" t="s">
        <v>28320</v>
      </c>
      <c r="C95" s="58" t="s">
        <v>21758</v>
      </c>
      <c r="D95" s="75">
        <v>937.75</v>
      </c>
    </row>
    <row r="96" spans="1:4">
      <c r="A96" s="58" t="s">
        <v>28321</v>
      </c>
      <c r="B96" s="74" t="s">
        <v>28322</v>
      </c>
      <c r="C96" s="58" t="s">
        <v>21758</v>
      </c>
      <c r="D96" s="75">
        <v>802.09</v>
      </c>
    </row>
    <row r="97" spans="1:4">
      <c r="A97" s="58" t="s">
        <v>28323</v>
      </c>
      <c r="B97" s="74" t="s">
        <v>28324</v>
      </c>
      <c r="C97" s="58" t="s">
        <v>21758</v>
      </c>
      <c r="D97" s="75">
        <v>388.05</v>
      </c>
    </row>
    <row r="98" spans="1:4">
      <c r="A98" s="58" t="s">
        <v>28325</v>
      </c>
      <c r="B98" s="74" t="s">
        <v>28326</v>
      </c>
      <c r="C98" s="58" t="s">
        <v>243</v>
      </c>
      <c r="D98" s="75">
        <v>2272.21</v>
      </c>
    </row>
    <row r="99" spans="1:4">
      <c r="A99" s="58" t="s">
        <v>28327</v>
      </c>
      <c r="B99" s="74" t="s">
        <v>28328</v>
      </c>
      <c r="C99" s="58" t="s">
        <v>243</v>
      </c>
      <c r="D99" s="75">
        <v>2272.21</v>
      </c>
    </row>
    <row r="100" spans="1:4">
      <c r="A100" s="58" t="s">
        <v>28329</v>
      </c>
      <c r="B100" s="74" t="s">
        <v>28330</v>
      </c>
      <c r="C100" s="58" t="s">
        <v>243</v>
      </c>
      <c r="D100" s="75">
        <v>1050.6199999999999</v>
      </c>
    </row>
    <row r="101" spans="1:4">
      <c r="A101" s="58" t="s">
        <v>28331</v>
      </c>
      <c r="B101" s="74" t="s">
        <v>28332</v>
      </c>
      <c r="C101" s="58" t="s">
        <v>21758</v>
      </c>
      <c r="D101" s="75">
        <v>603.70000000000005</v>
      </c>
    </row>
    <row r="102" spans="1:4">
      <c r="A102" s="58" t="s">
        <v>28333</v>
      </c>
      <c r="B102" s="74" t="s">
        <v>28334</v>
      </c>
      <c r="C102" s="58" t="s">
        <v>21758</v>
      </c>
      <c r="D102" s="75">
        <v>603.70000000000005</v>
      </c>
    </row>
    <row r="103" spans="1:4">
      <c r="A103" s="58" t="s">
        <v>28335</v>
      </c>
      <c r="B103" s="74" t="s">
        <v>28336</v>
      </c>
      <c r="C103" s="58" t="s">
        <v>21758</v>
      </c>
      <c r="D103" s="75">
        <v>344.49</v>
      </c>
    </row>
    <row r="104" spans="1:4">
      <c r="A104" s="58" t="s">
        <v>28337</v>
      </c>
      <c r="B104" s="74" t="s">
        <v>28338</v>
      </c>
      <c r="C104" s="58" t="s">
        <v>28</v>
      </c>
      <c r="D104" s="75">
        <v>1.87</v>
      </c>
    </row>
    <row r="105" spans="1:4">
      <c r="A105" s="58" t="s">
        <v>28339</v>
      </c>
      <c r="B105" s="74" t="s">
        <v>28340</v>
      </c>
      <c r="C105" s="58" t="s">
        <v>28</v>
      </c>
      <c r="D105" s="75">
        <v>1.63</v>
      </c>
    </row>
    <row r="106" spans="1:4">
      <c r="A106" s="58" t="s">
        <v>28341</v>
      </c>
      <c r="B106" s="74" t="s">
        <v>28342</v>
      </c>
      <c r="C106" s="58" t="s">
        <v>28</v>
      </c>
      <c r="D106" s="75">
        <v>1.4</v>
      </c>
    </row>
    <row r="107" spans="1:4">
      <c r="A107" s="58" t="s">
        <v>28343</v>
      </c>
      <c r="B107" s="74" t="s">
        <v>28344</v>
      </c>
      <c r="C107" s="58" t="s">
        <v>28</v>
      </c>
      <c r="D107" s="75">
        <v>1.18</v>
      </c>
    </row>
    <row r="108" spans="1:4">
      <c r="A108" s="58" t="s">
        <v>28345</v>
      </c>
      <c r="B108" s="74" t="s">
        <v>28346</v>
      </c>
      <c r="C108" s="58" t="s">
        <v>28</v>
      </c>
      <c r="D108" s="75">
        <v>0.94</v>
      </c>
    </row>
    <row r="109" spans="1:4">
      <c r="A109" s="58" t="s">
        <v>28347</v>
      </c>
      <c r="B109" s="74" t="s">
        <v>28348</v>
      </c>
      <c r="C109" s="58" t="s">
        <v>28</v>
      </c>
      <c r="D109" s="75">
        <v>0.72</v>
      </c>
    </row>
    <row r="110" spans="1:4">
      <c r="A110" s="58" t="s">
        <v>28349</v>
      </c>
      <c r="B110" s="74" t="s">
        <v>28350</v>
      </c>
      <c r="C110" s="58" t="s">
        <v>28</v>
      </c>
      <c r="D110" s="75">
        <v>0.48</v>
      </c>
    </row>
    <row r="111" spans="1:4">
      <c r="A111" s="58" t="s">
        <v>28351</v>
      </c>
      <c r="B111" s="74" t="s">
        <v>28352</v>
      </c>
      <c r="C111" s="58" t="s">
        <v>6</v>
      </c>
      <c r="D111" s="75">
        <v>6</v>
      </c>
    </row>
    <row r="112" spans="1:4">
      <c r="A112" s="58"/>
      <c r="D112" s="75"/>
    </row>
    <row r="113" spans="1:4" ht="25.5">
      <c r="A113" s="58" t="s">
        <v>28353</v>
      </c>
      <c r="B113" s="74" t="s">
        <v>28354</v>
      </c>
      <c r="D113" s="75"/>
    </row>
    <row r="114" spans="1:4">
      <c r="A114" s="58" t="s">
        <v>28355</v>
      </c>
      <c r="B114" s="74" t="s">
        <v>28356</v>
      </c>
      <c r="C114" s="58" t="s">
        <v>18924</v>
      </c>
      <c r="D114" s="75">
        <v>1.51</v>
      </c>
    </row>
    <row r="115" spans="1:4">
      <c r="A115" s="58" t="s">
        <v>28357</v>
      </c>
      <c r="B115" s="74" t="s">
        <v>28358</v>
      </c>
      <c r="C115" s="58" t="s">
        <v>243</v>
      </c>
      <c r="D115" s="75">
        <v>809</v>
      </c>
    </row>
    <row r="116" spans="1:4">
      <c r="A116" s="58" t="s">
        <v>28359</v>
      </c>
      <c r="B116" s="74" t="s">
        <v>28360</v>
      </c>
      <c r="C116" s="58" t="s">
        <v>32</v>
      </c>
      <c r="D116" s="75">
        <v>75.62</v>
      </c>
    </row>
    <row r="117" spans="1:4">
      <c r="A117" s="58"/>
      <c r="D117" s="75"/>
    </row>
    <row r="118" spans="1:4">
      <c r="A118" s="58" t="s">
        <v>28361</v>
      </c>
      <c r="B118" s="74" t="s">
        <v>28362</v>
      </c>
      <c r="D118" s="75"/>
    </row>
    <row r="119" spans="1:4">
      <c r="A119" s="58" t="s">
        <v>28363</v>
      </c>
      <c r="B119" s="74" t="s">
        <v>28364</v>
      </c>
      <c r="C119" s="58" t="s">
        <v>28365</v>
      </c>
      <c r="D119" s="75">
        <v>84.49</v>
      </c>
    </row>
    <row r="120" spans="1:4">
      <c r="A120" s="58" t="s">
        <v>28366</v>
      </c>
      <c r="B120" s="74" t="s">
        <v>28367</v>
      </c>
      <c r="C120" s="58" t="s">
        <v>28365</v>
      </c>
      <c r="D120" s="75">
        <v>25.79</v>
      </c>
    </row>
    <row r="121" spans="1:4">
      <c r="A121" s="58" t="s">
        <v>28368</v>
      </c>
      <c r="B121" s="74" t="s">
        <v>28189</v>
      </c>
      <c r="C121" s="58" t="s">
        <v>18924</v>
      </c>
      <c r="D121" s="75">
        <v>0.91</v>
      </c>
    </row>
    <row r="122" spans="1:4">
      <c r="A122" s="58" t="s">
        <v>28369</v>
      </c>
      <c r="B122" s="74" t="s">
        <v>28370</v>
      </c>
      <c r="C122" s="58" t="s">
        <v>243</v>
      </c>
      <c r="D122" s="75">
        <v>155.27000000000001</v>
      </c>
    </row>
    <row r="123" spans="1:4">
      <c r="A123" s="58" t="s">
        <v>28371</v>
      </c>
      <c r="B123" s="74" t="s">
        <v>28372</v>
      </c>
      <c r="C123" s="58" t="s">
        <v>243</v>
      </c>
      <c r="D123" s="75">
        <v>78.010000000000005</v>
      </c>
    </row>
    <row r="124" spans="1:4">
      <c r="A124" s="58"/>
      <c r="D124" s="75"/>
    </row>
    <row r="125" spans="1:4">
      <c r="A125" s="58" t="s">
        <v>28373</v>
      </c>
      <c r="B125" s="74" t="s">
        <v>28374</v>
      </c>
      <c r="D125" s="75"/>
    </row>
    <row r="126" spans="1:4" ht="25.5">
      <c r="A126" s="58" t="s">
        <v>28375</v>
      </c>
      <c r="B126" s="74" t="s">
        <v>28376</v>
      </c>
      <c r="C126" s="58" t="s">
        <v>28</v>
      </c>
      <c r="D126" s="75">
        <v>0.17</v>
      </c>
    </row>
    <row r="127" spans="1:4" ht="25.5">
      <c r="A127" s="58" t="s">
        <v>28377</v>
      </c>
      <c r="B127" s="74" t="s">
        <v>28378</v>
      </c>
      <c r="C127" s="58" t="s">
        <v>28</v>
      </c>
      <c r="D127" s="75">
        <v>0.15</v>
      </c>
    </row>
    <row r="128" spans="1:4" ht="25.5">
      <c r="A128" s="58" t="s">
        <v>28379</v>
      </c>
      <c r="B128" s="74" t="s">
        <v>28380</v>
      </c>
      <c r="C128" s="58" t="s">
        <v>28</v>
      </c>
      <c r="D128" s="75">
        <v>0.13</v>
      </c>
    </row>
    <row r="129" spans="1:4" ht="25.5">
      <c r="A129" s="58" t="s">
        <v>28381</v>
      </c>
      <c r="B129" s="74" t="s">
        <v>28382</v>
      </c>
      <c r="C129" s="58" t="s">
        <v>28</v>
      </c>
      <c r="D129" s="75">
        <v>0.11</v>
      </c>
    </row>
    <row r="130" spans="1:4" ht="25.5">
      <c r="A130" s="58" t="s">
        <v>28383</v>
      </c>
      <c r="B130" s="74" t="s">
        <v>28384</v>
      </c>
      <c r="C130" s="58" t="s">
        <v>28</v>
      </c>
      <c r="D130" s="75">
        <v>0.09</v>
      </c>
    </row>
    <row r="131" spans="1:4" ht="25.5">
      <c r="A131" s="58" t="s">
        <v>28385</v>
      </c>
      <c r="B131" s="74" t="s">
        <v>28386</v>
      </c>
      <c r="C131" s="58" t="s">
        <v>28</v>
      </c>
      <c r="D131" s="75">
        <v>7.0000000000000007E-2</v>
      </c>
    </row>
    <row r="132" spans="1:4" ht="25.5">
      <c r="A132" s="58" t="s">
        <v>28387</v>
      </c>
      <c r="B132" s="74" t="s">
        <v>28388</v>
      </c>
      <c r="C132" s="58" t="s">
        <v>28</v>
      </c>
      <c r="D132" s="75">
        <v>0.05</v>
      </c>
    </row>
    <row r="133" spans="1:4" ht="25.5">
      <c r="A133" s="58" t="s">
        <v>28389</v>
      </c>
      <c r="B133" s="74" t="s">
        <v>28390</v>
      </c>
      <c r="C133" s="58" t="s">
        <v>28</v>
      </c>
      <c r="D133" s="75">
        <v>1.64</v>
      </c>
    </row>
    <row r="134" spans="1:4" ht="25.5">
      <c r="A134" s="58" t="s">
        <v>28391</v>
      </c>
      <c r="B134" s="74" t="s">
        <v>28392</v>
      </c>
      <c r="C134" s="58" t="s">
        <v>28</v>
      </c>
      <c r="D134" s="75">
        <v>1.44</v>
      </c>
    </row>
    <row r="135" spans="1:4" ht="25.5">
      <c r="A135" s="58" t="s">
        <v>28393</v>
      </c>
      <c r="B135" s="74" t="s">
        <v>28394</v>
      </c>
      <c r="C135" s="58" t="s">
        <v>28</v>
      </c>
      <c r="D135" s="75">
        <v>1.23</v>
      </c>
    </row>
    <row r="136" spans="1:4" ht="25.5">
      <c r="A136" s="58" t="s">
        <v>28395</v>
      </c>
      <c r="B136" s="74" t="s">
        <v>28396</v>
      </c>
      <c r="C136" s="58" t="s">
        <v>28</v>
      </c>
      <c r="D136" s="75">
        <v>1.02</v>
      </c>
    </row>
    <row r="137" spans="1:4" ht="25.5">
      <c r="A137" s="58" t="s">
        <v>28397</v>
      </c>
      <c r="B137" s="74" t="s">
        <v>28398</v>
      </c>
      <c r="C137" s="58" t="s">
        <v>28</v>
      </c>
      <c r="D137" s="75">
        <v>0.81</v>
      </c>
    </row>
    <row r="138" spans="1:4" ht="25.5">
      <c r="A138" s="58" t="s">
        <v>28399</v>
      </c>
      <c r="B138" s="74" t="s">
        <v>28400</v>
      </c>
      <c r="C138" s="58" t="s">
        <v>28</v>
      </c>
      <c r="D138" s="75">
        <v>0.61</v>
      </c>
    </row>
    <row r="139" spans="1:4" ht="25.5">
      <c r="A139" s="58" t="s">
        <v>28401</v>
      </c>
      <c r="B139" s="74" t="s">
        <v>28402</v>
      </c>
      <c r="C139" s="58" t="s">
        <v>28</v>
      </c>
      <c r="D139" s="75">
        <v>0.4</v>
      </c>
    </row>
    <row r="140" spans="1:4" ht="25.5">
      <c r="A140" s="58" t="s">
        <v>28403</v>
      </c>
      <c r="B140" s="74" t="s">
        <v>28404</v>
      </c>
      <c r="C140" s="58" t="s">
        <v>28</v>
      </c>
      <c r="D140" s="75">
        <v>1.34</v>
      </c>
    </row>
    <row r="141" spans="1:4" ht="25.5">
      <c r="A141" s="58" t="s">
        <v>28405</v>
      </c>
      <c r="B141" s="74" t="s">
        <v>28406</v>
      </c>
      <c r="C141" s="58" t="s">
        <v>28</v>
      </c>
      <c r="D141" s="75">
        <v>1.19</v>
      </c>
    </row>
    <row r="142" spans="1:4" ht="25.5">
      <c r="A142" s="58" t="s">
        <v>28407</v>
      </c>
      <c r="B142" s="74" t="s">
        <v>28408</v>
      </c>
      <c r="C142" s="58" t="s">
        <v>28</v>
      </c>
      <c r="D142" s="75">
        <v>1</v>
      </c>
    </row>
    <row r="143" spans="1:4" ht="25.5">
      <c r="A143" s="58" t="s">
        <v>28409</v>
      </c>
      <c r="B143" s="74" t="s">
        <v>28410</v>
      </c>
      <c r="C143" s="58" t="s">
        <v>28</v>
      </c>
      <c r="D143" s="75">
        <v>0.84</v>
      </c>
    </row>
    <row r="144" spans="1:4" ht="25.5">
      <c r="A144" s="58" t="s">
        <v>28411</v>
      </c>
      <c r="B144" s="74" t="s">
        <v>28412</v>
      </c>
      <c r="C144" s="58" t="s">
        <v>28</v>
      </c>
      <c r="D144" s="75">
        <v>0.68</v>
      </c>
    </row>
    <row r="145" spans="1:4" ht="25.5">
      <c r="A145" s="58" t="s">
        <v>28413</v>
      </c>
      <c r="B145" s="74" t="s">
        <v>28414</v>
      </c>
      <c r="C145" s="58" t="s">
        <v>28</v>
      </c>
      <c r="D145" s="75">
        <v>0.51</v>
      </c>
    </row>
    <row r="146" spans="1:4" ht="25.5">
      <c r="A146" s="58" t="s">
        <v>28415</v>
      </c>
      <c r="B146" s="74" t="s">
        <v>28416</v>
      </c>
      <c r="C146" s="58" t="s">
        <v>28</v>
      </c>
      <c r="D146" s="75">
        <v>0.34</v>
      </c>
    </row>
    <row r="147" spans="1:4" ht="25.5">
      <c r="A147" s="58" t="s">
        <v>28417</v>
      </c>
      <c r="B147" s="74" t="s">
        <v>28418</v>
      </c>
      <c r="C147" s="58" t="s">
        <v>28</v>
      </c>
      <c r="D147" s="75">
        <v>2.02</v>
      </c>
    </row>
    <row r="148" spans="1:4" ht="25.5">
      <c r="A148" s="58" t="s">
        <v>28419</v>
      </c>
      <c r="B148" s="74" t="s">
        <v>28420</v>
      </c>
      <c r="C148" s="58" t="s">
        <v>28</v>
      </c>
      <c r="D148" s="75">
        <v>1.75</v>
      </c>
    </row>
    <row r="149" spans="1:4" ht="25.5">
      <c r="A149" s="58" t="s">
        <v>28421</v>
      </c>
      <c r="B149" s="74" t="s">
        <v>28422</v>
      </c>
      <c r="C149" s="58" t="s">
        <v>28</v>
      </c>
      <c r="D149" s="75">
        <v>1.5</v>
      </c>
    </row>
    <row r="150" spans="1:4" ht="25.5">
      <c r="A150" s="58" t="s">
        <v>28423</v>
      </c>
      <c r="B150" s="74" t="s">
        <v>28410</v>
      </c>
      <c r="C150" s="58" t="s">
        <v>28</v>
      </c>
      <c r="D150" s="75">
        <v>1.26</v>
      </c>
    </row>
    <row r="151" spans="1:4" ht="25.5">
      <c r="A151" s="58" t="s">
        <v>28424</v>
      </c>
      <c r="B151" s="74" t="s">
        <v>28425</v>
      </c>
      <c r="C151" s="58" t="s">
        <v>28</v>
      </c>
      <c r="D151" s="75">
        <v>1</v>
      </c>
    </row>
    <row r="152" spans="1:4" ht="25.5">
      <c r="A152" s="58" t="s">
        <v>28426</v>
      </c>
      <c r="B152" s="74" t="s">
        <v>28427</v>
      </c>
      <c r="C152" s="58" t="s">
        <v>28</v>
      </c>
      <c r="D152" s="75">
        <v>0.75</v>
      </c>
    </row>
    <row r="153" spans="1:4" ht="25.5">
      <c r="A153" s="58" t="s">
        <v>28428</v>
      </c>
      <c r="B153" s="74" t="s">
        <v>28429</v>
      </c>
      <c r="C153" s="58" t="s">
        <v>28</v>
      </c>
      <c r="D153" s="75">
        <v>0.51</v>
      </c>
    </row>
    <row r="154" spans="1:4">
      <c r="A154" s="58" t="s">
        <v>28430</v>
      </c>
      <c r="B154" s="74" t="s">
        <v>28431</v>
      </c>
      <c r="C154" s="58" t="s">
        <v>28</v>
      </c>
      <c r="D154" s="75">
        <v>0.05</v>
      </c>
    </row>
    <row r="155" spans="1:4">
      <c r="A155" s="58" t="s">
        <v>28432</v>
      </c>
      <c r="B155" s="74" t="s">
        <v>28433</v>
      </c>
      <c r="C155" s="58" t="s">
        <v>28</v>
      </c>
      <c r="D155" s="75">
        <v>0.65</v>
      </c>
    </row>
    <row r="156" spans="1:4">
      <c r="A156" s="58" t="s">
        <v>28434</v>
      </c>
      <c r="B156" s="74" t="s">
        <v>28435</v>
      </c>
      <c r="C156" s="58" t="s">
        <v>28</v>
      </c>
      <c r="D156" s="75">
        <v>0.56999999999999995</v>
      </c>
    </row>
    <row r="157" spans="1:4">
      <c r="A157" s="58" t="s">
        <v>28436</v>
      </c>
      <c r="B157" s="74" t="s">
        <v>28437</v>
      </c>
      <c r="C157" s="58" t="s">
        <v>28</v>
      </c>
      <c r="D157" s="75">
        <v>0.49</v>
      </c>
    </row>
    <row r="158" spans="1:4">
      <c r="A158" s="58" t="s">
        <v>28438</v>
      </c>
      <c r="B158" s="74" t="s">
        <v>28439</v>
      </c>
      <c r="C158" s="58" t="s">
        <v>28</v>
      </c>
      <c r="D158" s="75">
        <v>0.41</v>
      </c>
    </row>
    <row r="159" spans="1:4">
      <c r="A159" s="58" t="s">
        <v>28440</v>
      </c>
      <c r="B159" s="74" t="s">
        <v>28441</v>
      </c>
      <c r="C159" s="58" t="s">
        <v>28</v>
      </c>
      <c r="D159" s="75">
        <v>0.33</v>
      </c>
    </row>
    <row r="160" spans="1:4">
      <c r="A160" s="58" t="s">
        <v>28442</v>
      </c>
      <c r="B160" s="74" t="s">
        <v>28443</v>
      </c>
      <c r="C160" s="58" t="s">
        <v>28</v>
      </c>
      <c r="D160" s="75">
        <v>0.24</v>
      </c>
    </row>
    <row r="161" spans="1:4">
      <c r="A161" s="58" t="s">
        <v>28444</v>
      </c>
      <c r="B161" s="74" t="s">
        <v>28445</v>
      </c>
      <c r="C161" s="58" t="s">
        <v>28</v>
      </c>
      <c r="D161" s="75">
        <v>0.16</v>
      </c>
    </row>
    <row r="162" spans="1:4">
      <c r="A162" s="58" t="s">
        <v>28446</v>
      </c>
      <c r="B162" s="74" t="s">
        <v>28447</v>
      </c>
      <c r="C162" s="58" t="s">
        <v>28</v>
      </c>
      <c r="D162" s="75">
        <v>0.48</v>
      </c>
    </row>
    <row r="163" spans="1:4">
      <c r="A163" s="58" t="s">
        <v>28448</v>
      </c>
      <c r="B163" s="74" t="s">
        <v>28449</v>
      </c>
      <c r="C163" s="58" t="s">
        <v>28</v>
      </c>
      <c r="D163" s="75">
        <v>0.43</v>
      </c>
    </row>
    <row r="164" spans="1:4">
      <c r="A164" s="58" t="s">
        <v>28450</v>
      </c>
      <c r="B164" s="74" t="s">
        <v>28451</v>
      </c>
      <c r="C164" s="58" t="s">
        <v>28</v>
      </c>
      <c r="D164" s="75">
        <v>0.38</v>
      </c>
    </row>
    <row r="165" spans="1:4">
      <c r="A165" s="58" t="s">
        <v>28452</v>
      </c>
      <c r="B165" s="74" t="s">
        <v>28453</v>
      </c>
      <c r="C165" s="58" t="s">
        <v>28</v>
      </c>
      <c r="D165" s="75">
        <v>0.28999999999999998</v>
      </c>
    </row>
    <row r="166" spans="1:4">
      <c r="A166" s="58" t="s">
        <v>28454</v>
      </c>
      <c r="B166" s="74" t="s">
        <v>28455</v>
      </c>
      <c r="C166" s="58" t="s">
        <v>28</v>
      </c>
      <c r="D166" s="75">
        <v>0.24</v>
      </c>
    </row>
    <row r="167" spans="1:4">
      <c r="A167" s="58" t="s">
        <v>28456</v>
      </c>
      <c r="B167" s="74" t="s">
        <v>28457</v>
      </c>
      <c r="C167" s="58" t="s">
        <v>28</v>
      </c>
      <c r="D167" s="75">
        <v>0.19</v>
      </c>
    </row>
    <row r="168" spans="1:4">
      <c r="A168" s="58" t="s">
        <v>28458</v>
      </c>
      <c r="B168" s="74" t="s">
        <v>28459</v>
      </c>
      <c r="C168" s="58" t="s">
        <v>28</v>
      </c>
      <c r="D168" s="75">
        <v>0.12</v>
      </c>
    </row>
    <row r="169" spans="1:4" ht="25.5">
      <c r="A169" s="58" t="s">
        <v>28460</v>
      </c>
      <c r="B169" s="74" t="s">
        <v>28461</v>
      </c>
      <c r="C169" s="58" t="s">
        <v>28</v>
      </c>
      <c r="D169" s="75">
        <v>0.41</v>
      </c>
    </row>
    <row r="170" spans="1:4" ht="25.5">
      <c r="A170" s="58" t="s">
        <v>28462</v>
      </c>
      <c r="B170" s="74" t="s">
        <v>28463</v>
      </c>
      <c r="C170" s="58" t="s">
        <v>28</v>
      </c>
      <c r="D170" s="75">
        <v>0.35</v>
      </c>
    </row>
    <row r="171" spans="1:4" ht="25.5">
      <c r="A171" s="58" t="s">
        <v>28464</v>
      </c>
      <c r="B171" s="74" t="s">
        <v>28465</v>
      </c>
      <c r="C171" s="58" t="s">
        <v>28</v>
      </c>
      <c r="D171" s="75">
        <v>0.31</v>
      </c>
    </row>
    <row r="172" spans="1:4" ht="25.5">
      <c r="A172" s="58" t="s">
        <v>28466</v>
      </c>
      <c r="B172" s="74" t="s">
        <v>28467</v>
      </c>
      <c r="C172" s="58" t="s">
        <v>28</v>
      </c>
      <c r="D172" s="75">
        <v>0.24</v>
      </c>
    </row>
    <row r="173" spans="1:4" ht="25.5">
      <c r="A173" s="58" t="s">
        <v>28468</v>
      </c>
      <c r="B173" s="74" t="s">
        <v>28469</v>
      </c>
      <c r="C173" s="58" t="s">
        <v>28</v>
      </c>
      <c r="D173" s="75">
        <v>0.19</v>
      </c>
    </row>
    <row r="174" spans="1:4" ht="25.5">
      <c r="A174" s="58" t="s">
        <v>28470</v>
      </c>
      <c r="B174" s="74" t="s">
        <v>28471</v>
      </c>
      <c r="C174" s="58" t="s">
        <v>28</v>
      </c>
      <c r="D174" s="75">
        <v>0.16</v>
      </c>
    </row>
    <row r="175" spans="1:4" ht="25.5">
      <c r="A175" s="58" t="s">
        <v>28472</v>
      </c>
      <c r="B175" s="74" t="s">
        <v>28473</v>
      </c>
      <c r="C175" s="58" t="s">
        <v>28</v>
      </c>
      <c r="D175" s="75">
        <v>0.1</v>
      </c>
    </row>
    <row r="176" spans="1:4" ht="25.5">
      <c r="A176" s="58" t="s">
        <v>28474</v>
      </c>
      <c r="B176" s="74" t="s">
        <v>28475</v>
      </c>
      <c r="C176" s="58" t="s">
        <v>28</v>
      </c>
      <c r="D176" s="75">
        <v>0.63</v>
      </c>
    </row>
    <row r="177" spans="1:4" ht="25.5">
      <c r="A177" s="58" t="s">
        <v>28476</v>
      </c>
      <c r="B177" s="74" t="s">
        <v>28477</v>
      </c>
      <c r="C177" s="58" t="s">
        <v>28</v>
      </c>
      <c r="D177" s="75">
        <v>0.53</v>
      </c>
    </row>
    <row r="178" spans="1:4" ht="25.5">
      <c r="A178" s="58" t="s">
        <v>28478</v>
      </c>
      <c r="B178" s="74" t="s">
        <v>28479</v>
      </c>
      <c r="C178" s="58" t="s">
        <v>28</v>
      </c>
      <c r="D178" s="75">
        <v>0.45</v>
      </c>
    </row>
    <row r="179" spans="1:4" ht="25.5">
      <c r="A179" s="58" t="s">
        <v>28480</v>
      </c>
      <c r="B179" s="74" t="s">
        <v>28481</v>
      </c>
      <c r="C179" s="58" t="s">
        <v>28</v>
      </c>
      <c r="D179" s="75">
        <v>0.38</v>
      </c>
    </row>
    <row r="180" spans="1:4" ht="25.5">
      <c r="A180" s="58" t="s">
        <v>28482</v>
      </c>
      <c r="B180" s="74" t="s">
        <v>28483</v>
      </c>
      <c r="C180" s="58" t="s">
        <v>28</v>
      </c>
      <c r="D180" s="75">
        <v>0.32</v>
      </c>
    </row>
    <row r="181" spans="1:4" ht="25.5">
      <c r="A181" s="58" t="s">
        <v>28484</v>
      </c>
      <c r="B181" s="74" t="s">
        <v>28485</v>
      </c>
      <c r="C181" s="58" t="s">
        <v>28</v>
      </c>
      <c r="D181" s="75">
        <v>0.23</v>
      </c>
    </row>
    <row r="182" spans="1:4" ht="25.5">
      <c r="A182" s="58" t="s">
        <v>28486</v>
      </c>
      <c r="B182" s="74" t="s">
        <v>28487</v>
      </c>
      <c r="C182" s="58" t="s">
        <v>28</v>
      </c>
      <c r="D182" s="75">
        <v>0.15</v>
      </c>
    </row>
    <row r="183" spans="1:4">
      <c r="A183" s="58" t="s">
        <v>28488</v>
      </c>
      <c r="B183" s="74" t="s">
        <v>28489</v>
      </c>
      <c r="D183" s="75"/>
    </row>
    <row r="184" spans="1:4">
      <c r="A184" s="58" t="s">
        <v>9611</v>
      </c>
      <c r="B184" s="74" t="s">
        <v>28490</v>
      </c>
      <c r="C184" s="58" t="s">
        <v>32</v>
      </c>
      <c r="D184" s="75">
        <v>121.84</v>
      </c>
    </row>
    <row r="185" spans="1:4">
      <c r="A185" s="58" t="s">
        <v>9612</v>
      </c>
      <c r="B185" s="74" t="s">
        <v>28491</v>
      </c>
      <c r="C185" s="58" t="s">
        <v>32</v>
      </c>
      <c r="D185" s="75">
        <v>156.25</v>
      </c>
    </row>
    <row r="186" spans="1:4" ht="25.5">
      <c r="A186" s="58" t="s">
        <v>9598</v>
      </c>
      <c r="B186" s="74" t="s">
        <v>9599</v>
      </c>
      <c r="C186" s="58" t="s">
        <v>28492</v>
      </c>
      <c r="D186" s="75">
        <v>3598.04</v>
      </c>
    </row>
    <row r="187" spans="1:4">
      <c r="A187" s="58" t="s">
        <v>9601</v>
      </c>
      <c r="B187" s="74" t="s">
        <v>9602</v>
      </c>
      <c r="C187" s="58" t="s">
        <v>28492</v>
      </c>
      <c r="D187" s="75">
        <v>1058.54</v>
      </c>
    </row>
    <row r="188" spans="1:4">
      <c r="A188" s="58" t="s">
        <v>9603</v>
      </c>
      <c r="B188" s="74" t="s">
        <v>9604</v>
      </c>
      <c r="C188" s="58" t="s">
        <v>28492</v>
      </c>
      <c r="D188" s="75">
        <v>1509.61</v>
      </c>
    </row>
    <row r="189" spans="1:4">
      <c r="A189" s="58" t="s">
        <v>9605</v>
      </c>
      <c r="B189" s="74" t="s">
        <v>9606</v>
      </c>
      <c r="C189" s="58" t="s">
        <v>28492</v>
      </c>
      <c r="D189" s="75">
        <v>1724.29</v>
      </c>
    </row>
    <row r="190" spans="1:4">
      <c r="A190" s="58" t="s">
        <v>9607</v>
      </c>
      <c r="B190" s="74" t="s">
        <v>9608</v>
      </c>
      <c r="C190" s="58" t="s">
        <v>28492</v>
      </c>
      <c r="D190" s="75">
        <v>1954.23</v>
      </c>
    </row>
    <row r="191" spans="1:4">
      <c r="A191" s="58" t="s">
        <v>9609</v>
      </c>
      <c r="B191" s="74" t="s">
        <v>9610</v>
      </c>
      <c r="C191" s="58" t="s">
        <v>28492</v>
      </c>
      <c r="D191" s="75">
        <v>347.06</v>
      </c>
    </row>
    <row r="192" spans="1:4">
      <c r="A192" s="58" t="s">
        <v>9615</v>
      </c>
      <c r="B192" s="74" t="s">
        <v>9616</v>
      </c>
      <c r="C192" s="58" t="s">
        <v>28492</v>
      </c>
      <c r="D192" s="75">
        <v>456.6</v>
      </c>
    </row>
    <row r="193" spans="1:4">
      <c r="A193" s="58" t="s">
        <v>9613</v>
      </c>
      <c r="B193" s="74" t="s">
        <v>9614</v>
      </c>
      <c r="C193" s="58" t="s">
        <v>28492</v>
      </c>
      <c r="D193" s="75">
        <v>738.42</v>
      </c>
    </row>
    <row r="194" spans="1:4">
      <c r="A194" s="58" t="s">
        <v>28488</v>
      </c>
      <c r="B194" s="74" t="s">
        <v>28493</v>
      </c>
      <c r="C194" s="58" t="s">
        <v>21715</v>
      </c>
      <c r="D194" s="75"/>
    </row>
    <row r="195" spans="1:4">
      <c r="A195" s="58" t="s">
        <v>9618</v>
      </c>
      <c r="B195" s="74" t="s">
        <v>9619</v>
      </c>
      <c r="C195" s="58" t="s">
        <v>28492</v>
      </c>
      <c r="D195" s="75">
        <v>25.12</v>
      </c>
    </row>
    <row r="196" spans="1:4">
      <c r="A196" s="58" t="s">
        <v>9620</v>
      </c>
      <c r="B196" s="74" t="s">
        <v>28494</v>
      </c>
      <c r="C196" s="58" t="s">
        <v>28492</v>
      </c>
      <c r="D196" s="75">
        <v>103.81</v>
      </c>
    </row>
    <row r="197" spans="1:4" ht="25.5">
      <c r="A197" s="58" t="s">
        <v>9621</v>
      </c>
      <c r="B197" s="74" t="s">
        <v>28495</v>
      </c>
      <c r="C197" s="58" t="s">
        <v>28492</v>
      </c>
      <c r="D197" s="75">
        <v>575.05999999999995</v>
      </c>
    </row>
    <row r="198" spans="1:4" ht="25.5">
      <c r="A198" s="58" t="s">
        <v>9622</v>
      </c>
      <c r="B198" s="74" t="s">
        <v>28496</v>
      </c>
      <c r="C198" s="58" t="s">
        <v>28492</v>
      </c>
      <c r="D198" s="75">
        <v>708.36</v>
      </c>
    </row>
    <row r="199" spans="1:4">
      <c r="A199" s="58" t="s">
        <v>9625</v>
      </c>
      <c r="B199" s="74" t="s">
        <v>9626</v>
      </c>
      <c r="C199" s="58" t="s">
        <v>28492</v>
      </c>
      <c r="D199" s="75">
        <v>237.96</v>
      </c>
    </row>
    <row r="200" spans="1:4">
      <c r="A200" s="58" t="s">
        <v>9623</v>
      </c>
      <c r="B200" s="74" t="s">
        <v>9624</v>
      </c>
      <c r="C200" s="58" t="s">
        <v>28492</v>
      </c>
      <c r="D200" s="75">
        <v>228.57</v>
      </c>
    </row>
    <row r="201" spans="1:4">
      <c r="A201" s="58" t="s">
        <v>40</v>
      </c>
      <c r="B201" s="74" t="s">
        <v>9627</v>
      </c>
      <c r="C201" s="58" t="s">
        <v>28492</v>
      </c>
      <c r="D201" s="75">
        <v>237.96</v>
      </c>
    </row>
    <row r="202" spans="1:4">
      <c r="A202" s="58" t="s">
        <v>9630</v>
      </c>
      <c r="B202" s="74" t="s">
        <v>9631</v>
      </c>
      <c r="C202" s="58" t="s">
        <v>28492</v>
      </c>
      <c r="D202" s="75">
        <v>271.62</v>
      </c>
    </row>
    <row r="203" spans="1:4">
      <c r="A203" s="58" t="s">
        <v>9632</v>
      </c>
      <c r="B203" s="74" t="s">
        <v>9633</v>
      </c>
      <c r="C203" s="58" t="s">
        <v>28492</v>
      </c>
      <c r="D203" s="75">
        <v>271.62</v>
      </c>
    </row>
    <row r="204" spans="1:4">
      <c r="A204" s="58" t="s">
        <v>9634</v>
      </c>
      <c r="B204" s="74" t="s">
        <v>28497</v>
      </c>
      <c r="C204" s="58" t="s">
        <v>28492</v>
      </c>
      <c r="D204" s="75">
        <v>251.62</v>
      </c>
    </row>
    <row r="205" spans="1:4">
      <c r="A205" s="58" t="s">
        <v>41</v>
      </c>
      <c r="B205" s="74" t="s">
        <v>28498</v>
      </c>
      <c r="C205" s="58" t="s">
        <v>28492</v>
      </c>
      <c r="D205" s="75">
        <v>116.61</v>
      </c>
    </row>
    <row r="206" spans="1:4">
      <c r="A206" s="58" t="s">
        <v>9628</v>
      </c>
      <c r="B206" s="74" t="s">
        <v>9629</v>
      </c>
      <c r="C206" s="58" t="s">
        <v>28492</v>
      </c>
      <c r="D206" s="75">
        <v>216.33</v>
      </c>
    </row>
    <row r="207" spans="1:4">
      <c r="A207" s="58" t="s">
        <v>9635</v>
      </c>
      <c r="B207" s="74" t="s">
        <v>9636</v>
      </c>
      <c r="C207" s="58" t="s">
        <v>28492</v>
      </c>
      <c r="D207" s="75">
        <v>236.4</v>
      </c>
    </row>
    <row r="208" spans="1:4">
      <c r="A208" s="58" t="s">
        <v>9645</v>
      </c>
      <c r="B208" s="74" t="s">
        <v>9646</v>
      </c>
      <c r="C208" s="58" t="s">
        <v>28492</v>
      </c>
      <c r="D208" s="75">
        <v>236.4</v>
      </c>
    </row>
    <row r="209" spans="1:4">
      <c r="A209" s="58" t="s">
        <v>9637</v>
      </c>
      <c r="B209" s="74" t="s">
        <v>9638</v>
      </c>
      <c r="C209" s="58" t="s">
        <v>28492</v>
      </c>
      <c r="D209" s="75">
        <v>676.4</v>
      </c>
    </row>
    <row r="210" spans="1:4">
      <c r="A210" s="58" t="s">
        <v>9639</v>
      </c>
      <c r="B210" s="74" t="s">
        <v>9640</v>
      </c>
      <c r="C210" s="58" t="s">
        <v>28492</v>
      </c>
      <c r="D210" s="75">
        <v>776.4</v>
      </c>
    </row>
    <row r="211" spans="1:4">
      <c r="A211" s="58" t="s">
        <v>9641</v>
      </c>
      <c r="B211" s="74" t="s">
        <v>9642</v>
      </c>
      <c r="C211" s="58" t="s">
        <v>28492</v>
      </c>
      <c r="D211" s="75">
        <v>736.4</v>
      </c>
    </row>
    <row r="212" spans="1:4">
      <c r="A212" s="58" t="s">
        <v>9643</v>
      </c>
      <c r="B212" s="74" t="s">
        <v>9644</v>
      </c>
      <c r="C212" s="58" t="s">
        <v>28492</v>
      </c>
      <c r="D212" s="75">
        <v>676.4</v>
      </c>
    </row>
    <row r="213" spans="1:4">
      <c r="A213" s="58" t="s">
        <v>9647</v>
      </c>
      <c r="B213" s="74" t="s">
        <v>9648</v>
      </c>
      <c r="C213" s="58" t="s">
        <v>28492</v>
      </c>
      <c r="D213" s="75">
        <v>40.03</v>
      </c>
    </row>
    <row r="214" spans="1:4">
      <c r="A214" s="58" t="s">
        <v>9649</v>
      </c>
      <c r="B214" s="74" t="s">
        <v>9650</v>
      </c>
      <c r="C214" s="58" t="s">
        <v>28492</v>
      </c>
      <c r="D214" s="75">
        <v>39.69</v>
      </c>
    </row>
    <row r="215" spans="1:4">
      <c r="A215" s="58" t="s">
        <v>9651</v>
      </c>
      <c r="B215" s="74" t="s">
        <v>9652</v>
      </c>
      <c r="C215" s="58" t="s">
        <v>28492</v>
      </c>
      <c r="D215" s="75">
        <v>26.16</v>
      </c>
    </row>
    <row r="216" spans="1:4">
      <c r="A216" s="58" t="s">
        <v>9659</v>
      </c>
      <c r="B216" s="74" t="s">
        <v>28499</v>
      </c>
      <c r="C216" s="58" t="s">
        <v>28492</v>
      </c>
      <c r="D216" s="75">
        <v>143.26</v>
      </c>
    </row>
    <row r="217" spans="1:4">
      <c r="A217" s="58" t="s">
        <v>9662</v>
      </c>
      <c r="B217" s="74" t="s">
        <v>28500</v>
      </c>
      <c r="C217" s="58" t="s">
        <v>28492</v>
      </c>
      <c r="D217" s="75">
        <v>35.950000000000003</v>
      </c>
    </row>
    <row r="218" spans="1:4">
      <c r="A218" s="58" t="s">
        <v>9617</v>
      </c>
      <c r="B218" s="74" t="s">
        <v>28501</v>
      </c>
      <c r="C218" s="58" t="s">
        <v>28492</v>
      </c>
      <c r="D218" s="75">
        <v>48.26</v>
      </c>
    </row>
    <row r="219" spans="1:4">
      <c r="A219" s="58" t="s">
        <v>9653</v>
      </c>
      <c r="B219" s="74" t="s">
        <v>9654</v>
      </c>
      <c r="C219" s="58" t="s">
        <v>28492</v>
      </c>
      <c r="D219" s="75">
        <v>143.41</v>
      </c>
    </row>
    <row r="220" spans="1:4">
      <c r="A220" s="58" t="s">
        <v>9655</v>
      </c>
      <c r="B220" s="74" t="s">
        <v>9656</v>
      </c>
      <c r="C220" s="58" t="s">
        <v>28492</v>
      </c>
      <c r="D220" s="75">
        <v>196.25</v>
      </c>
    </row>
    <row r="221" spans="1:4">
      <c r="A221" s="58" t="s">
        <v>9665</v>
      </c>
      <c r="B221" s="74" t="s">
        <v>9666</v>
      </c>
      <c r="C221" s="58" t="s">
        <v>28492</v>
      </c>
      <c r="D221" s="75">
        <v>50.9</v>
      </c>
    </row>
    <row r="222" spans="1:4">
      <c r="A222" s="58" t="s">
        <v>9657</v>
      </c>
      <c r="B222" s="74" t="s">
        <v>9658</v>
      </c>
      <c r="C222" s="58" t="s">
        <v>28492</v>
      </c>
      <c r="D222" s="75">
        <v>56.1</v>
      </c>
    </row>
    <row r="223" spans="1:4">
      <c r="A223" s="58" t="s">
        <v>9660</v>
      </c>
      <c r="B223" s="74" t="s">
        <v>9661</v>
      </c>
      <c r="C223" s="58" t="s">
        <v>28492</v>
      </c>
      <c r="D223" s="75">
        <v>46.13</v>
      </c>
    </row>
    <row r="224" spans="1:4">
      <c r="A224" s="58" t="s">
        <v>9663</v>
      </c>
      <c r="B224" s="74" t="s">
        <v>8031</v>
      </c>
      <c r="C224" s="58" t="s">
        <v>28492</v>
      </c>
      <c r="D224" s="75">
        <v>35.950000000000003</v>
      </c>
    </row>
    <row r="225" spans="1:4">
      <c r="A225" s="58" t="s">
        <v>9664</v>
      </c>
      <c r="B225" s="74" t="s">
        <v>28502</v>
      </c>
      <c r="C225" s="58" t="s">
        <v>28492</v>
      </c>
      <c r="D225" s="75">
        <v>157.77000000000001</v>
      </c>
    </row>
    <row r="226" spans="1:4">
      <c r="A226" s="58" t="s">
        <v>9667</v>
      </c>
      <c r="B226" s="74" t="s">
        <v>9668</v>
      </c>
      <c r="C226" s="58" t="s">
        <v>28492</v>
      </c>
      <c r="D226" s="75">
        <v>57.11</v>
      </c>
    </row>
    <row r="227" spans="1:4">
      <c r="A227" s="58" t="s">
        <v>9669</v>
      </c>
      <c r="B227" s="74" t="s">
        <v>9670</v>
      </c>
      <c r="C227" s="58" t="s">
        <v>28492</v>
      </c>
      <c r="D227" s="75">
        <v>43.36</v>
      </c>
    </row>
    <row r="228" spans="1:4">
      <c r="A228" s="58" t="s">
        <v>9672</v>
      </c>
      <c r="B228" s="74" t="s">
        <v>28503</v>
      </c>
      <c r="C228" s="58" t="s">
        <v>28492</v>
      </c>
      <c r="D228" s="75">
        <v>60.4</v>
      </c>
    </row>
    <row r="229" spans="1:4">
      <c r="A229" s="58" t="s">
        <v>9671</v>
      </c>
      <c r="B229" s="74" t="s">
        <v>28504</v>
      </c>
      <c r="C229" s="58" t="s">
        <v>28492</v>
      </c>
      <c r="D229" s="75">
        <v>49.54</v>
      </c>
    </row>
    <row r="230" spans="1:4">
      <c r="A230" s="58" t="s">
        <v>9673</v>
      </c>
      <c r="B230" s="74" t="s">
        <v>9674</v>
      </c>
      <c r="C230" s="58" t="s">
        <v>28492</v>
      </c>
      <c r="D230" s="75">
        <v>58.82</v>
      </c>
    </row>
    <row r="231" spans="1:4">
      <c r="A231" s="58" t="s">
        <v>28488</v>
      </c>
      <c r="B231" s="74" t="s">
        <v>28505</v>
      </c>
      <c r="C231" s="58" t="s">
        <v>21715</v>
      </c>
      <c r="D231" s="75"/>
    </row>
    <row r="232" spans="1:4" ht="25.5">
      <c r="A232" s="58" t="s">
        <v>9700</v>
      </c>
      <c r="B232" s="74" t="s">
        <v>28506</v>
      </c>
      <c r="C232" s="58" t="s">
        <v>28</v>
      </c>
      <c r="D232" s="75">
        <v>114.33</v>
      </c>
    </row>
    <row r="233" spans="1:4" ht="25.5">
      <c r="A233" s="58" t="s">
        <v>9701</v>
      </c>
      <c r="B233" s="74" t="s">
        <v>28507</v>
      </c>
      <c r="C233" s="58" t="s">
        <v>28</v>
      </c>
      <c r="D233" s="75">
        <v>136.94</v>
      </c>
    </row>
    <row r="234" spans="1:4" ht="25.5">
      <c r="A234" s="58" t="s">
        <v>9699</v>
      </c>
      <c r="B234" s="74" t="s">
        <v>28508</v>
      </c>
      <c r="C234" s="58" t="s">
        <v>28</v>
      </c>
      <c r="D234" s="75">
        <v>91.52</v>
      </c>
    </row>
    <row r="235" spans="1:4" ht="25.5">
      <c r="A235" s="58" t="s">
        <v>9706</v>
      </c>
      <c r="B235" s="74" t="s">
        <v>28509</v>
      </c>
      <c r="C235" s="58" t="s">
        <v>28</v>
      </c>
      <c r="D235" s="75">
        <v>75.39</v>
      </c>
    </row>
    <row r="236" spans="1:4" ht="25.5">
      <c r="A236" s="58" t="s">
        <v>9707</v>
      </c>
      <c r="B236" s="74" t="s">
        <v>28510</v>
      </c>
      <c r="C236" s="58" t="s">
        <v>28</v>
      </c>
      <c r="D236" s="75">
        <v>98.51</v>
      </c>
    </row>
    <row r="237" spans="1:4" ht="25.5">
      <c r="A237" s="58" t="s">
        <v>9705</v>
      </c>
      <c r="B237" s="74" t="s">
        <v>28511</v>
      </c>
      <c r="C237" s="58" t="s">
        <v>28</v>
      </c>
      <c r="D237" s="75">
        <v>52.07</v>
      </c>
    </row>
    <row r="238" spans="1:4" ht="25.5">
      <c r="A238" s="58" t="s">
        <v>9703</v>
      </c>
      <c r="B238" s="74" t="s">
        <v>28512</v>
      </c>
      <c r="C238" s="58" t="s">
        <v>28</v>
      </c>
      <c r="D238" s="75">
        <v>74.260000000000005</v>
      </c>
    </row>
    <row r="239" spans="1:4" ht="25.5">
      <c r="A239" s="58" t="s">
        <v>9704</v>
      </c>
      <c r="B239" s="74" t="s">
        <v>28513</v>
      </c>
      <c r="C239" s="58" t="s">
        <v>28</v>
      </c>
      <c r="D239" s="75">
        <v>96.87</v>
      </c>
    </row>
    <row r="240" spans="1:4" ht="38.25">
      <c r="A240" s="58" t="s">
        <v>9702</v>
      </c>
      <c r="B240" s="74" t="s">
        <v>28514</v>
      </c>
      <c r="C240" s="58" t="s">
        <v>28</v>
      </c>
      <c r="D240" s="75">
        <v>51.45</v>
      </c>
    </row>
    <row r="241" spans="1:4">
      <c r="A241" s="58" t="s">
        <v>9690</v>
      </c>
      <c r="B241" s="74" t="s">
        <v>9691</v>
      </c>
      <c r="C241" s="58" t="s">
        <v>28</v>
      </c>
      <c r="D241" s="75">
        <v>111.97</v>
      </c>
    </row>
    <row r="242" spans="1:4">
      <c r="A242" s="58" t="s">
        <v>9694</v>
      </c>
      <c r="B242" s="74" t="s">
        <v>9695</v>
      </c>
      <c r="C242" s="58" t="s">
        <v>28</v>
      </c>
      <c r="D242" s="75">
        <v>92.19</v>
      </c>
    </row>
    <row r="243" spans="1:4">
      <c r="A243" s="58" t="s">
        <v>9692</v>
      </c>
      <c r="B243" s="74" t="s">
        <v>9693</v>
      </c>
      <c r="C243" s="58" t="s">
        <v>28</v>
      </c>
      <c r="D243" s="75">
        <v>95.27</v>
      </c>
    </row>
    <row r="244" spans="1:4">
      <c r="A244" s="58" t="s">
        <v>9719</v>
      </c>
      <c r="B244" s="74" t="s">
        <v>9720</v>
      </c>
      <c r="C244" s="58" t="s">
        <v>28</v>
      </c>
      <c r="D244" s="75">
        <v>460.41</v>
      </c>
    </row>
    <row r="245" spans="1:4" ht="25.5">
      <c r="A245" s="58" t="s">
        <v>9679</v>
      </c>
      <c r="B245" s="74" t="s">
        <v>28515</v>
      </c>
      <c r="C245" s="58" t="s">
        <v>28</v>
      </c>
      <c r="D245" s="75">
        <v>40.450000000000003</v>
      </c>
    </row>
    <row r="246" spans="1:4" ht="25.5">
      <c r="A246" s="58" t="s">
        <v>9676</v>
      </c>
      <c r="B246" s="74" t="s">
        <v>28516</v>
      </c>
      <c r="C246" s="58" t="s">
        <v>28</v>
      </c>
      <c r="D246" s="75">
        <v>38.64</v>
      </c>
    </row>
    <row r="247" spans="1:4" ht="25.5">
      <c r="A247" s="58" t="s">
        <v>9680</v>
      </c>
      <c r="B247" s="74" t="s">
        <v>28517</v>
      </c>
      <c r="C247" s="58" t="s">
        <v>28</v>
      </c>
      <c r="D247" s="75">
        <v>47.9</v>
      </c>
    </row>
    <row r="248" spans="1:4" ht="25.5">
      <c r="A248" s="58" t="s">
        <v>9677</v>
      </c>
      <c r="B248" s="74" t="s">
        <v>28518</v>
      </c>
      <c r="C248" s="58" t="s">
        <v>28</v>
      </c>
      <c r="D248" s="75">
        <v>46.54</v>
      </c>
    </row>
    <row r="249" spans="1:4" ht="25.5">
      <c r="A249" s="58" t="s">
        <v>9678</v>
      </c>
      <c r="B249" s="74" t="s">
        <v>28519</v>
      </c>
      <c r="C249" s="58" t="s">
        <v>28</v>
      </c>
      <c r="D249" s="75">
        <v>34.19</v>
      </c>
    </row>
    <row r="250" spans="1:4">
      <c r="A250" s="58" t="s">
        <v>9675</v>
      </c>
      <c r="B250" s="74" t="s">
        <v>28520</v>
      </c>
      <c r="C250" s="58" t="s">
        <v>28</v>
      </c>
      <c r="D250" s="75">
        <v>32.94</v>
      </c>
    </row>
    <row r="251" spans="1:4" ht="25.5">
      <c r="A251" s="58" t="s">
        <v>9687</v>
      </c>
      <c r="B251" s="74" t="s">
        <v>28521</v>
      </c>
      <c r="C251" s="58" t="s">
        <v>28</v>
      </c>
      <c r="D251" s="75">
        <v>47.61</v>
      </c>
    </row>
    <row r="252" spans="1:4" ht="25.5">
      <c r="A252" s="58" t="s">
        <v>9688</v>
      </c>
      <c r="B252" s="74" t="s">
        <v>28522</v>
      </c>
      <c r="C252" s="58" t="s">
        <v>28</v>
      </c>
      <c r="D252" s="75">
        <v>74.75</v>
      </c>
    </row>
    <row r="253" spans="1:4" ht="25.5">
      <c r="A253" s="58" t="s">
        <v>9689</v>
      </c>
      <c r="B253" s="74" t="s">
        <v>28523</v>
      </c>
      <c r="C253" s="58" t="s">
        <v>28</v>
      </c>
      <c r="D253" s="75">
        <v>94.09</v>
      </c>
    </row>
    <row r="254" spans="1:4" ht="25.5">
      <c r="A254" s="58" t="s">
        <v>9717</v>
      </c>
      <c r="B254" s="74" t="s">
        <v>28524</v>
      </c>
      <c r="C254" s="58" t="s">
        <v>28</v>
      </c>
      <c r="D254" s="75">
        <v>39.1</v>
      </c>
    </row>
    <row r="255" spans="1:4" ht="25.5">
      <c r="A255" s="58" t="s">
        <v>9718</v>
      </c>
      <c r="B255" s="74" t="s">
        <v>28525</v>
      </c>
      <c r="C255" s="58" t="s">
        <v>28</v>
      </c>
      <c r="D255" s="75">
        <v>38.89</v>
      </c>
    </row>
    <row r="256" spans="1:4" ht="25.5">
      <c r="A256" s="58" t="s">
        <v>9716</v>
      </c>
      <c r="B256" s="74" t="s">
        <v>28526</v>
      </c>
      <c r="C256" s="58" t="s">
        <v>28</v>
      </c>
      <c r="D256" s="75">
        <v>29.87</v>
      </c>
    </row>
    <row r="257" spans="1:4" ht="25.5">
      <c r="A257" s="58" t="s">
        <v>9709</v>
      </c>
      <c r="B257" s="74" t="s">
        <v>28527</v>
      </c>
      <c r="C257" s="58" t="s">
        <v>28</v>
      </c>
      <c r="D257" s="75">
        <v>79.58</v>
      </c>
    </row>
    <row r="258" spans="1:4" ht="25.5">
      <c r="A258" s="58" t="s">
        <v>9710</v>
      </c>
      <c r="B258" s="74" t="s">
        <v>28528</v>
      </c>
      <c r="C258" s="58" t="s">
        <v>28</v>
      </c>
      <c r="D258" s="75">
        <v>146.13999999999999</v>
      </c>
    </row>
    <row r="259" spans="1:4" ht="25.5">
      <c r="A259" s="58" t="s">
        <v>9708</v>
      </c>
      <c r="B259" s="74" t="s">
        <v>28529</v>
      </c>
      <c r="C259" s="58" t="s">
        <v>28</v>
      </c>
      <c r="D259" s="75">
        <v>48.27</v>
      </c>
    </row>
    <row r="260" spans="1:4" ht="25.5">
      <c r="A260" s="58" t="s">
        <v>9714</v>
      </c>
      <c r="B260" s="74" t="s">
        <v>28530</v>
      </c>
      <c r="C260" s="58" t="s">
        <v>28</v>
      </c>
      <c r="D260" s="75">
        <v>51.89</v>
      </c>
    </row>
    <row r="261" spans="1:4" ht="25.5">
      <c r="A261" s="58" t="s">
        <v>9712</v>
      </c>
      <c r="B261" s="74" t="s">
        <v>28531</v>
      </c>
      <c r="C261" s="58" t="s">
        <v>28</v>
      </c>
      <c r="D261" s="75">
        <v>49.88</v>
      </c>
    </row>
    <row r="262" spans="1:4" ht="25.5">
      <c r="A262" s="58" t="s">
        <v>9715</v>
      </c>
      <c r="B262" s="74" t="s">
        <v>28532</v>
      </c>
      <c r="C262" s="58" t="s">
        <v>28</v>
      </c>
      <c r="D262" s="75">
        <v>88.69</v>
      </c>
    </row>
    <row r="263" spans="1:4" ht="25.5">
      <c r="A263" s="58" t="s">
        <v>9713</v>
      </c>
      <c r="B263" s="74" t="s">
        <v>28533</v>
      </c>
      <c r="C263" s="58" t="s">
        <v>28</v>
      </c>
      <c r="D263" s="75">
        <v>84.94</v>
      </c>
    </row>
    <row r="264" spans="1:4" ht="25.5">
      <c r="A264" s="58" t="s">
        <v>9711</v>
      </c>
      <c r="B264" s="74" t="s">
        <v>28534</v>
      </c>
      <c r="C264" s="58" t="s">
        <v>28</v>
      </c>
      <c r="D264" s="75">
        <v>38.04</v>
      </c>
    </row>
    <row r="265" spans="1:4" ht="25.5">
      <c r="A265" s="58" t="s">
        <v>9685</v>
      </c>
      <c r="B265" s="74" t="s">
        <v>28535</v>
      </c>
      <c r="C265" s="58" t="s">
        <v>28</v>
      </c>
      <c r="D265" s="75">
        <v>42.26</v>
      </c>
    </row>
    <row r="266" spans="1:4" ht="25.5">
      <c r="A266" s="58" t="s">
        <v>9682</v>
      </c>
      <c r="B266" s="74" t="s">
        <v>28536</v>
      </c>
      <c r="C266" s="58" t="s">
        <v>28</v>
      </c>
      <c r="D266" s="75">
        <v>42.5</v>
      </c>
    </row>
    <row r="267" spans="1:4" ht="25.5">
      <c r="A267" s="58" t="s">
        <v>9686</v>
      </c>
      <c r="B267" s="74" t="s">
        <v>28537</v>
      </c>
      <c r="C267" s="58" t="s">
        <v>28</v>
      </c>
      <c r="D267" s="75">
        <v>49.22</v>
      </c>
    </row>
    <row r="268" spans="1:4" ht="25.5">
      <c r="A268" s="58" t="s">
        <v>9683</v>
      </c>
      <c r="B268" s="74" t="s">
        <v>28538</v>
      </c>
      <c r="C268" s="58" t="s">
        <v>28</v>
      </c>
      <c r="D268" s="75">
        <v>50.67</v>
      </c>
    </row>
    <row r="269" spans="1:4" ht="25.5">
      <c r="A269" s="58" t="s">
        <v>9684</v>
      </c>
      <c r="B269" s="74" t="s">
        <v>28539</v>
      </c>
      <c r="C269" s="58" t="s">
        <v>28</v>
      </c>
      <c r="D269" s="75">
        <v>34.86</v>
      </c>
    </row>
    <row r="270" spans="1:4" ht="25.5">
      <c r="A270" s="58" t="s">
        <v>9681</v>
      </c>
      <c r="B270" s="74" t="s">
        <v>28540</v>
      </c>
      <c r="C270" s="58" t="s">
        <v>28</v>
      </c>
      <c r="D270" s="75">
        <v>34.130000000000003</v>
      </c>
    </row>
    <row r="271" spans="1:4">
      <c r="A271" s="58" t="s">
        <v>9723</v>
      </c>
      <c r="B271" s="74" t="s">
        <v>9724</v>
      </c>
      <c r="C271" s="58" t="s">
        <v>28</v>
      </c>
      <c r="D271" s="75">
        <v>795.57</v>
      </c>
    </row>
    <row r="272" spans="1:4">
      <c r="A272" s="58" t="s">
        <v>9721</v>
      </c>
      <c r="B272" s="74" t="s">
        <v>9722</v>
      </c>
      <c r="C272" s="58" t="s">
        <v>28</v>
      </c>
      <c r="D272" s="75">
        <v>772.04</v>
      </c>
    </row>
    <row r="273" spans="1:4" ht="25.5">
      <c r="A273" s="58" t="s">
        <v>9697</v>
      </c>
      <c r="B273" s="74" t="s">
        <v>28541</v>
      </c>
      <c r="C273" s="58" t="s">
        <v>28</v>
      </c>
      <c r="D273" s="75">
        <v>84.42</v>
      </c>
    </row>
    <row r="274" spans="1:4" ht="38.25">
      <c r="A274" s="58" t="s">
        <v>9696</v>
      </c>
      <c r="B274" s="74" t="s">
        <v>28542</v>
      </c>
      <c r="C274" s="58" t="s">
        <v>28</v>
      </c>
      <c r="D274" s="75">
        <v>73.680000000000007</v>
      </c>
    </row>
    <row r="275" spans="1:4" ht="38.25">
      <c r="A275" s="58" t="s">
        <v>9698</v>
      </c>
      <c r="B275" s="74" t="s">
        <v>28543</v>
      </c>
      <c r="C275" s="58" t="s">
        <v>28</v>
      </c>
      <c r="D275" s="75">
        <v>95.16</v>
      </c>
    </row>
    <row r="276" spans="1:4">
      <c r="A276" s="58" t="s">
        <v>28488</v>
      </c>
      <c r="B276" s="74" t="s">
        <v>28544</v>
      </c>
      <c r="C276" s="58" t="s">
        <v>21715</v>
      </c>
      <c r="D276" s="75"/>
    </row>
    <row r="277" spans="1:4">
      <c r="A277" s="58" t="s">
        <v>9728</v>
      </c>
      <c r="B277" s="74" t="s">
        <v>9729</v>
      </c>
      <c r="C277" s="58" t="s">
        <v>32</v>
      </c>
      <c r="D277" s="75">
        <v>241.64</v>
      </c>
    </row>
    <row r="278" spans="1:4">
      <c r="A278" s="58" t="s">
        <v>9726</v>
      </c>
      <c r="B278" s="74" t="s">
        <v>9727</v>
      </c>
      <c r="C278" s="58" t="s">
        <v>32</v>
      </c>
      <c r="D278" s="75">
        <v>276.23</v>
      </c>
    </row>
    <row r="279" spans="1:4">
      <c r="A279" s="58" t="s">
        <v>9732</v>
      </c>
      <c r="B279" s="74" t="s">
        <v>9733</v>
      </c>
      <c r="C279" s="58" t="s">
        <v>32</v>
      </c>
      <c r="D279" s="75">
        <v>183.29</v>
      </c>
    </row>
    <row r="280" spans="1:4">
      <c r="A280" s="58" t="s">
        <v>9730</v>
      </c>
      <c r="B280" s="74" t="s">
        <v>9731</v>
      </c>
      <c r="C280" s="58" t="s">
        <v>32</v>
      </c>
      <c r="D280" s="75">
        <v>185.62</v>
      </c>
    </row>
    <row r="281" spans="1:4">
      <c r="A281" s="58" t="s">
        <v>9737</v>
      </c>
      <c r="B281" s="74" t="s">
        <v>9738</v>
      </c>
      <c r="C281" s="58" t="s">
        <v>28</v>
      </c>
      <c r="D281" s="75">
        <v>7.99</v>
      </c>
    </row>
    <row r="282" spans="1:4">
      <c r="A282" s="58" t="s">
        <v>9734</v>
      </c>
      <c r="B282" s="74" t="s">
        <v>28545</v>
      </c>
      <c r="C282" s="58" t="s">
        <v>28546</v>
      </c>
      <c r="D282" s="75">
        <v>40.97</v>
      </c>
    </row>
    <row r="283" spans="1:4">
      <c r="A283" s="58" t="s">
        <v>9725</v>
      </c>
      <c r="B283" s="74" t="s">
        <v>28547</v>
      </c>
      <c r="C283" s="58" t="s">
        <v>28</v>
      </c>
      <c r="D283" s="75">
        <v>6.23</v>
      </c>
    </row>
    <row r="284" spans="1:4" ht="25.5">
      <c r="A284" s="58" t="s">
        <v>28488</v>
      </c>
      <c r="B284" s="74" t="s">
        <v>28548</v>
      </c>
      <c r="C284" s="58" t="s">
        <v>9595</v>
      </c>
      <c r="D284" s="75">
        <v>3.75</v>
      </c>
    </row>
    <row r="285" spans="1:4" ht="25.5">
      <c r="A285" s="58" t="s">
        <v>28488</v>
      </c>
      <c r="B285" s="74" t="s">
        <v>28549</v>
      </c>
      <c r="C285" s="58" t="s">
        <v>4456</v>
      </c>
      <c r="D285" s="75">
        <v>12</v>
      </c>
    </row>
    <row r="286" spans="1:4" ht="25.5">
      <c r="A286" s="58" t="s">
        <v>9736</v>
      </c>
      <c r="B286" s="74" t="s">
        <v>28550</v>
      </c>
      <c r="C286" s="58" t="s">
        <v>28</v>
      </c>
      <c r="D286" s="75">
        <v>6.03</v>
      </c>
    </row>
    <row r="287" spans="1:4" ht="25.5">
      <c r="A287" s="58" t="s">
        <v>9735</v>
      </c>
      <c r="B287" s="74" t="s">
        <v>28551</v>
      </c>
      <c r="C287" s="58" t="s">
        <v>28</v>
      </c>
      <c r="D287" s="75">
        <v>10.57</v>
      </c>
    </row>
    <row r="288" spans="1:4">
      <c r="A288" s="58" t="s">
        <v>28488</v>
      </c>
      <c r="B288" s="74" t="s">
        <v>28552</v>
      </c>
      <c r="C288" s="58" t="s">
        <v>32</v>
      </c>
      <c r="D288" s="75">
        <v>6.81</v>
      </c>
    </row>
    <row r="289" spans="1:4">
      <c r="A289" s="58" t="s">
        <v>9741</v>
      </c>
      <c r="B289" s="74" t="s">
        <v>28553</v>
      </c>
      <c r="C289" s="58" t="s">
        <v>28</v>
      </c>
      <c r="D289" s="75">
        <v>4.3099999999999996</v>
      </c>
    </row>
    <row r="290" spans="1:4">
      <c r="A290" s="58" t="s">
        <v>9739</v>
      </c>
      <c r="B290" s="74" t="s">
        <v>9740</v>
      </c>
      <c r="C290" s="58" t="s">
        <v>28</v>
      </c>
      <c r="D290" s="75">
        <v>6.15</v>
      </c>
    </row>
    <row r="291" spans="1:4">
      <c r="A291" s="58" t="s">
        <v>28488</v>
      </c>
      <c r="B291" s="74" t="s">
        <v>28554</v>
      </c>
      <c r="C291" s="58" t="s">
        <v>21715</v>
      </c>
      <c r="D291" s="75"/>
    </row>
    <row r="292" spans="1:4">
      <c r="A292" s="58" t="s">
        <v>9742</v>
      </c>
      <c r="B292" s="74" t="s">
        <v>28555</v>
      </c>
      <c r="C292" s="58" t="s">
        <v>28492</v>
      </c>
      <c r="D292" s="75">
        <v>293.74</v>
      </c>
    </row>
    <row r="293" spans="1:4">
      <c r="A293" s="58" t="s">
        <v>9743</v>
      </c>
      <c r="B293" s="74" t="s">
        <v>9744</v>
      </c>
      <c r="C293" s="58" t="s">
        <v>28492</v>
      </c>
      <c r="D293" s="75">
        <v>2173.6</v>
      </c>
    </row>
    <row r="294" spans="1:4">
      <c r="A294" s="58" t="s">
        <v>9749</v>
      </c>
      <c r="B294" s="74" t="s">
        <v>28556</v>
      </c>
      <c r="C294" s="58" t="s">
        <v>28492</v>
      </c>
      <c r="D294" s="75">
        <v>57.41</v>
      </c>
    </row>
    <row r="295" spans="1:4">
      <c r="A295" s="58" t="s">
        <v>9751</v>
      </c>
      <c r="B295" s="74" t="s">
        <v>28557</v>
      </c>
      <c r="C295" s="58" t="s">
        <v>28492</v>
      </c>
      <c r="D295" s="75">
        <v>126.53</v>
      </c>
    </row>
    <row r="296" spans="1:4">
      <c r="A296" s="58" t="s">
        <v>9750</v>
      </c>
      <c r="B296" s="74" t="s">
        <v>28558</v>
      </c>
      <c r="C296" s="58" t="s">
        <v>28492</v>
      </c>
      <c r="D296" s="75">
        <v>99.43</v>
      </c>
    </row>
    <row r="297" spans="1:4">
      <c r="A297" s="58" t="s">
        <v>9747</v>
      </c>
      <c r="B297" s="74" t="s">
        <v>28559</v>
      </c>
      <c r="C297" s="58" t="s">
        <v>28492</v>
      </c>
      <c r="D297" s="75">
        <v>34.54</v>
      </c>
    </row>
    <row r="298" spans="1:4">
      <c r="A298" s="58" t="s">
        <v>9752</v>
      </c>
      <c r="B298" s="74" t="s">
        <v>28560</v>
      </c>
      <c r="C298" s="58" t="s">
        <v>28492</v>
      </c>
      <c r="D298" s="75">
        <v>199</v>
      </c>
    </row>
    <row r="299" spans="1:4">
      <c r="A299" s="58" t="s">
        <v>9748</v>
      </c>
      <c r="B299" s="74" t="s">
        <v>28561</v>
      </c>
      <c r="C299" s="58" t="s">
        <v>28492</v>
      </c>
      <c r="D299" s="75">
        <v>44.18</v>
      </c>
    </row>
    <row r="300" spans="1:4">
      <c r="A300" s="58" t="s">
        <v>9755</v>
      </c>
      <c r="B300" s="74" t="s">
        <v>28562</v>
      </c>
      <c r="C300" s="58" t="s">
        <v>28492</v>
      </c>
      <c r="D300" s="75">
        <v>444.36</v>
      </c>
    </row>
    <row r="301" spans="1:4">
      <c r="A301" s="58" t="s">
        <v>9754</v>
      </c>
      <c r="B301" s="74" t="s">
        <v>28563</v>
      </c>
      <c r="C301" s="58" t="s">
        <v>28492</v>
      </c>
      <c r="D301" s="75">
        <v>351.36</v>
      </c>
    </row>
    <row r="302" spans="1:4">
      <c r="A302" s="58" t="s">
        <v>9746</v>
      </c>
      <c r="B302" s="74" t="s">
        <v>28564</v>
      </c>
      <c r="C302" s="58" t="s">
        <v>28492</v>
      </c>
      <c r="D302" s="75">
        <v>92.67</v>
      </c>
    </row>
    <row r="303" spans="1:4">
      <c r="A303" s="58" t="s">
        <v>9745</v>
      </c>
      <c r="B303" s="74" t="s">
        <v>28565</v>
      </c>
      <c r="C303" s="58" t="s">
        <v>28492</v>
      </c>
      <c r="D303" s="75">
        <v>92.67</v>
      </c>
    </row>
    <row r="304" spans="1:4">
      <c r="A304" s="58" t="s">
        <v>9753</v>
      </c>
      <c r="B304" s="74" t="s">
        <v>28566</v>
      </c>
      <c r="C304" s="58" t="s">
        <v>28492</v>
      </c>
      <c r="D304" s="75">
        <v>309.72000000000003</v>
      </c>
    </row>
    <row r="305" spans="1:4">
      <c r="A305" s="58" t="s">
        <v>9756</v>
      </c>
      <c r="B305" s="74" t="s">
        <v>28567</v>
      </c>
      <c r="C305" s="58" t="s">
        <v>28492</v>
      </c>
      <c r="D305" s="75">
        <v>25.65</v>
      </c>
    </row>
    <row r="306" spans="1:4">
      <c r="A306" s="58" t="s">
        <v>9775</v>
      </c>
      <c r="B306" s="74" t="s">
        <v>28568</v>
      </c>
      <c r="C306" s="58" t="s">
        <v>28492</v>
      </c>
      <c r="D306" s="75">
        <v>914.54</v>
      </c>
    </row>
    <row r="307" spans="1:4">
      <c r="A307" s="58" t="s">
        <v>9777</v>
      </c>
      <c r="B307" s="74" t="s">
        <v>28569</v>
      </c>
      <c r="C307" s="58" t="s">
        <v>28492</v>
      </c>
      <c r="D307" s="75">
        <v>1538.54</v>
      </c>
    </row>
    <row r="308" spans="1:4">
      <c r="A308" s="58" t="s">
        <v>9776</v>
      </c>
      <c r="B308" s="74" t="s">
        <v>28570</v>
      </c>
      <c r="C308" s="58" t="s">
        <v>28492</v>
      </c>
      <c r="D308" s="75">
        <v>1303.54</v>
      </c>
    </row>
    <row r="309" spans="1:4">
      <c r="A309" s="58" t="s">
        <v>9773</v>
      </c>
      <c r="B309" s="74" t="s">
        <v>28571</v>
      </c>
      <c r="C309" s="58" t="s">
        <v>28492</v>
      </c>
      <c r="D309" s="75">
        <v>602.54</v>
      </c>
    </row>
    <row r="310" spans="1:4">
      <c r="A310" s="58" t="s">
        <v>9778</v>
      </c>
      <c r="B310" s="74" t="s">
        <v>28572</v>
      </c>
      <c r="C310" s="58" t="s">
        <v>28492</v>
      </c>
      <c r="D310" s="75">
        <v>2222.56</v>
      </c>
    </row>
    <row r="311" spans="1:4">
      <c r="A311" s="58" t="s">
        <v>9779</v>
      </c>
      <c r="B311" s="74" t="s">
        <v>28573</v>
      </c>
      <c r="C311" s="58" t="s">
        <v>28492</v>
      </c>
      <c r="D311" s="75">
        <v>4802.1099999999997</v>
      </c>
    </row>
    <row r="312" spans="1:4">
      <c r="A312" s="58" t="s">
        <v>9774</v>
      </c>
      <c r="B312" s="74" t="s">
        <v>28574</v>
      </c>
      <c r="C312" s="58" t="s">
        <v>28492</v>
      </c>
      <c r="D312" s="75">
        <v>762.54</v>
      </c>
    </row>
    <row r="313" spans="1:4">
      <c r="A313" s="58" t="s">
        <v>9761</v>
      </c>
      <c r="B313" s="74" t="s">
        <v>28575</v>
      </c>
      <c r="C313" s="58" t="s">
        <v>28492</v>
      </c>
      <c r="D313" s="75">
        <v>95.5</v>
      </c>
    </row>
    <row r="314" spans="1:4">
      <c r="A314" s="58" t="s">
        <v>9763</v>
      </c>
      <c r="B314" s="74" t="s">
        <v>28576</v>
      </c>
      <c r="C314" s="58" t="s">
        <v>28492</v>
      </c>
      <c r="D314" s="75">
        <v>160.82</v>
      </c>
    </row>
    <row r="315" spans="1:4">
      <c r="A315" s="58" t="s">
        <v>9762</v>
      </c>
      <c r="B315" s="74" t="s">
        <v>28577</v>
      </c>
      <c r="C315" s="58" t="s">
        <v>28492</v>
      </c>
      <c r="D315" s="75">
        <v>136.49</v>
      </c>
    </row>
    <row r="316" spans="1:4">
      <c r="A316" s="58" t="s">
        <v>9759</v>
      </c>
      <c r="B316" s="74" t="s">
        <v>28578</v>
      </c>
      <c r="C316" s="58" t="s">
        <v>28492</v>
      </c>
      <c r="D316" s="75">
        <v>50.5</v>
      </c>
    </row>
    <row r="317" spans="1:4">
      <c r="A317" s="58" t="s">
        <v>9764</v>
      </c>
      <c r="B317" s="74" t="s">
        <v>28579</v>
      </c>
      <c r="C317" s="58" t="s">
        <v>28492</v>
      </c>
      <c r="D317" s="75">
        <v>269.52</v>
      </c>
    </row>
    <row r="318" spans="1:4">
      <c r="A318" s="58" t="s">
        <v>9765</v>
      </c>
      <c r="B318" s="74" t="s">
        <v>28580</v>
      </c>
      <c r="C318" s="58" t="s">
        <v>28492</v>
      </c>
      <c r="D318" s="75">
        <v>286.95</v>
      </c>
    </row>
    <row r="319" spans="1:4">
      <c r="A319" s="58" t="s">
        <v>9760</v>
      </c>
      <c r="B319" s="74" t="s">
        <v>28581</v>
      </c>
      <c r="C319" s="58" t="s">
        <v>28492</v>
      </c>
      <c r="D319" s="75">
        <v>65.5</v>
      </c>
    </row>
    <row r="320" spans="1:4">
      <c r="A320" s="58" t="s">
        <v>9768</v>
      </c>
      <c r="B320" s="74" t="s">
        <v>28582</v>
      </c>
      <c r="C320" s="58" t="s">
        <v>28492</v>
      </c>
      <c r="D320" s="75">
        <v>53.69</v>
      </c>
    </row>
    <row r="321" spans="1:4">
      <c r="A321" s="58" t="s">
        <v>9770</v>
      </c>
      <c r="B321" s="74" t="s">
        <v>28583</v>
      </c>
      <c r="C321" s="58" t="s">
        <v>28492</v>
      </c>
      <c r="D321" s="75">
        <v>107.67</v>
      </c>
    </row>
    <row r="322" spans="1:4">
      <c r="A322" s="58" t="s">
        <v>9769</v>
      </c>
      <c r="B322" s="74" t="s">
        <v>28584</v>
      </c>
      <c r="C322" s="58" t="s">
        <v>28492</v>
      </c>
      <c r="D322" s="75">
        <v>96.44</v>
      </c>
    </row>
    <row r="323" spans="1:4">
      <c r="A323" s="58" t="s">
        <v>9766</v>
      </c>
      <c r="B323" s="74" t="s">
        <v>28585</v>
      </c>
      <c r="C323" s="58" t="s">
        <v>28492</v>
      </c>
      <c r="D323" s="75">
        <v>41.13</v>
      </c>
    </row>
    <row r="324" spans="1:4">
      <c r="A324" s="58" t="s">
        <v>9771</v>
      </c>
      <c r="B324" s="74" t="s">
        <v>28586</v>
      </c>
      <c r="C324" s="58" t="s">
        <v>28492</v>
      </c>
      <c r="D324" s="75">
        <v>146.51</v>
      </c>
    </row>
    <row r="325" spans="1:4">
      <c r="A325" s="58" t="s">
        <v>9772</v>
      </c>
      <c r="B325" s="74" t="s">
        <v>28587</v>
      </c>
      <c r="C325" s="58" t="s">
        <v>28492</v>
      </c>
      <c r="D325" s="75">
        <v>229.38</v>
      </c>
    </row>
    <row r="326" spans="1:4">
      <c r="A326" s="58" t="s">
        <v>9767</v>
      </c>
      <c r="B326" s="74" t="s">
        <v>28588</v>
      </c>
      <c r="C326" s="58" t="s">
        <v>28492</v>
      </c>
      <c r="D326" s="75">
        <v>43.93</v>
      </c>
    </row>
    <row r="327" spans="1:4">
      <c r="A327" s="58" t="s">
        <v>9758</v>
      </c>
      <c r="B327" s="74" t="s">
        <v>28589</v>
      </c>
      <c r="C327" s="58" t="s">
        <v>28492</v>
      </c>
      <c r="D327" s="75">
        <v>212.56</v>
      </c>
    </row>
    <row r="328" spans="1:4">
      <c r="A328" s="58" t="s">
        <v>9757</v>
      </c>
      <c r="B328" s="74" t="s">
        <v>28590</v>
      </c>
      <c r="C328" s="58" t="s">
        <v>28492</v>
      </c>
      <c r="D328" s="75">
        <v>157.56</v>
      </c>
    </row>
    <row r="329" spans="1:4">
      <c r="A329" s="58" t="s">
        <v>28488</v>
      </c>
      <c r="B329" s="74" t="s">
        <v>28591</v>
      </c>
      <c r="C329" s="58" t="s">
        <v>21715</v>
      </c>
      <c r="D329" s="75"/>
    </row>
    <row r="330" spans="1:4" ht="25.5">
      <c r="A330" s="58" t="s">
        <v>9783</v>
      </c>
      <c r="B330" s="74" t="s">
        <v>28592</v>
      </c>
      <c r="C330" s="58" t="s">
        <v>33</v>
      </c>
      <c r="D330" s="75">
        <v>9.15</v>
      </c>
    </row>
    <row r="331" spans="1:4" ht="25.5">
      <c r="A331" s="58" t="s">
        <v>9784</v>
      </c>
      <c r="B331" s="74" t="s">
        <v>9785</v>
      </c>
      <c r="C331" s="58" t="s">
        <v>33</v>
      </c>
      <c r="D331" s="75">
        <v>8.6300000000000008</v>
      </c>
    </row>
    <row r="332" spans="1:4">
      <c r="A332" s="58" t="s">
        <v>9781</v>
      </c>
      <c r="B332" s="74" t="s">
        <v>28593</v>
      </c>
      <c r="C332" s="58" t="s">
        <v>33</v>
      </c>
      <c r="D332" s="75">
        <v>6.83</v>
      </c>
    </row>
    <row r="333" spans="1:4">
      <c r="A333" s="58" t="s">
        <v>9780</v>
      </c>
      <c r="B333" s="74" t="s">
        <v>28594</v>
      </c>
      <c r="C333" s="58" t="s">
        <v>33</v>
      </c>
      <c r="D333" s="75">
        <v>7.41</v>
      </c>
    </row>
    <row r="334" spans="1:4">
      <c r="A334" s="58" t="s">
        <v>92</v>
      </c>
      <c r="B334" s="74" t="s">
        <v>28595</v>
      </c>
      <c r="C334" s="58" t="s">
        <v>33</v>
      </c>
      <c r="D334" s="75">
        <v>7.3</v>
      </c>
    </row>
    <row r="335" spans="1:4">
      <c r="A335" s="58" t="s">
        <v>9782</v>
      </c>
      <c r="B335" s="74" t="s">
        <v>28596</v>
      </c>
      <c r="C335" s="58" t="s">
        <v>33</v>
      </c>
      <c r="D335" s="75">
        <v>7.22</v>
      </c>
    </row>
    <row r="336" spans="1:4">
      <c r="A336" s="58" t="s">
        <v>28488</v>
      </c>
      <c r="B336" s="74" t="s">
        <v>28597</v>
      </c>
      <c r="C336" s="58" t="s">
        <v>21715</v>
      </c>
      <c r="D336" s="75"/>
    </row>
    <row r="337" spans="1:4">
      <c r="A337" s="58" t="s">
        <v>9787</v>
      </c>
      <c r="B337" s="74" t="s">
        <v>9788</v>
      </c>
      <c r="C337" s="58" t="s">
        <v>28</v>
      </c>
      <c r="D337" s="75">
        <v>1062.28</v>
      </c>
    </row>
    <row r="338" spans="1:4">
      <c r="A338" s="58" t="s">
        <v>9789</v>
      </c>
      <c r="B338" s="74" t="s">
        <v>9790</v>
      </c>
      <c r="C338" s="58" t="s">
        <v>28</v>
      </c>
      <c r="D338" s="75">
        <v>192.92</v>
      </c>
    </row>
    <row r="339" spans="1:4">
      <c r="A339" s="58" t="s">
        <v>9791</v>
      </c>
      <c r="B339" s="74" t="s">
        <v>9792</v>
      </c>
      <c r="C339" s="58" t="s">
        <v>28</v>
      </c>
      <c r="D339" s="75">
        <v>209.38</v>
      </c>
    </row>
    <row r="340" spans="1:4">
      <c r="A340" s="58" t="s">
        <v>9795</v>
      </c>
      <c r="B340" s="74" t="s">
        <v>9796</v>
      </c>
      <c r="C340" s="58" t="s">
        <v>28</v>
      </c>
      <c r="D340" s="75">
        <v>199.18</v>
      </c>
    </row>
    <row r="341" spans="1:4">
      <c r="A341" s="58" t="s">
        <v>9801</v>
      </c>
      <c r="B341" s="74" t="s">
        <v>9802</v>
      </c>
      <c r="C341" s="58" t="s">
        <v>28</v>
      </c>
      <c r="D341" s="75">
        <v>289.55</v>
      </c>
    </row>
    <row r="342" spans="1:4">
      <c r="A342" s="58" t="s">
        <v>9799</v>
      </c>
      <c r="B342" s="74" t="s">
        <v>9800</v>
      </c>
      <c r="C342" s="58" t="s">
        <v>28</v>
      </c>
      <c r="D342" s="75">
        <v>309.05</v>
      </c>
    </row>
    <row r="343" spans="1:4">
      <c r="A343" s="58" t="s">
        <v>9805</v>
      </c>
      <c r="B343" s="74" t="s">
        <v>9806</v>
      </c>
      <c r="C343" s="58" t="s">
        <v>28</v>
      </c>
      <c r="D343" s="75">
        <v>404.38</v>
      </c>
    </row>
    <row r="344" spans="1:4">
      <c r="A344" s="58" t="s">
        <v>9803</v>
      </c>
      <c r="B344" s="74" t="s">
        <v>9804</v>
      </c>
      <c r="C344" s="58" t="s">
        <v>28</v>
      </c>
      <c r="D344" s="75">
        <v>416.17</v>
      </c>
    </row>
    <row r="345" spans="1:4">
      <c r="A345" s="58" t="s">
        <v>9793</v>
      </c>
      <c r="B345" s="74" t="s">
        <v>9794</v>
      </c>
      <c r="C345" s="58" t="s">
        <v>28</v>
      </c>
      <c r="D345" s="75">
        <v>186.07</v>
      </c>
    </row>
    <row r="346" spans="1:4">
      <c r="A346" s="58" t="s">
        <v>9797</v>
      </c>
      <c r="B346" s="74" t="s">
        <v>9798</v>
      </c>
      <c r="C346" s="58" t="s">
        <v>28492</v>
      </c>
      <c r="D346" s="75">
        <v>52.5</v>
      </c>
    </row>
    <row r="347" spans="1:4">
      <c r="A347" s="58" t="s">
        <v>9809</v>
      </c>
      <c r="B347" s="74" t="s">
        <v>9810</v>
      </c>
      <c r="C347" s="58" t="s">
        <v>32</v>
      </c>
      <c r="D347" s="75">
        <v>29.6</v>
      </c>
    </row>
    <row r="348" spans="1:4">
      <c r="A348" s="58" t="s">
        <v>9807</v>
      </c>
      <c r="B348" s="74" t="s">
        <v>9808</v>
      </c>
      <c r="C348" s="58" t="s">
        <v>32</v>
      </c>
      <c r="D348" s="75">
        <v>22.64</v>
      </c>
    </row>
    <row r="349" spans="1:4">
      <c r="A349" s="58" t="s">
        <v>9813</v>
      </c>
      <c r="B349" s="74" t="s">
        <v>9814</v>
      </c>
      <c r="C349" s="58" t="s">
        <v>32</v>
      </c>
      <c r="D349" s="75">
        <v>30.09</v>
      </c>
    </row>
    <row r="350" spans="1:4">
      <c r="A350" s="58" t="s">
        <v>9811</v>
      </c>
      <c r="B350" s="74" t="s">
        <v>9812</v>
      </c>
      <c r="C350" s="58" t="s">
        <v>32</v>
      </c>
      <c r="D350" s="75">
        <v>23.1</v>
      </c>
    </row>
    <row r="351" spans="1:4">
      <c r="A351" s="58" t="s">
        <v>9815</v>
      </c>
      <c r="B351" s="74" t="s">
        <v>9816</v>
      </c>
      <c r="C351" s="58" t="s">
        <v>32</v>
      </c>
      <c r="D351" s="75">
        <v>10.09</v>
      </c>
    </row>
    <row r="352" spans="1:4">
      <c r="A352" s="58" t="s">
        <v>9817</v>
      </c>
      <c r="B352" s="74" t="s">
        <v>9818</v>
      </c>
      <c r="C352" s="58" t="s">
        <v>32</v>
      </c>
      <c r="D352" s="75">
        <v>10.220000000000001</v>
      </c>
    </row>
    <row r="353" spans="1:4">
      <c r="A353" s="58" t="s">
        <v>28488</v>
      </c>
      <c r="B353" s="74" t="s">
        <v>28598</v>
      </c>
      <c r="C353" s="58" t="s">
        <v>21715</v>
      </c>
      <c r="D353" s="75"/>
    </row>
    <row r="354" spans="1:4">
      <c r="A354" s="58" t="s">
        <v>9826</v>
      </c>
      <c r="B354" s="74" t="s">
        <v>9827</v>
      </c>
      <c r="C354" s="58" t="s">
        <v>28492</v>
      </c>
      <c r="D354" s="75">
        <v>146.84</v>
      </c>
    </row>
    <row r="355" spans="1:4">
      <c r="A355" s="58" t="s">
        <v>9828</v>
      </c>
      <c r="B355" s="74" t="s">
        <v>9829</v>
      </c>
      <c r="C355" s="58" t="s">
        <v>28492</v>
      </c>
      <c r="D355" s="75">
        <v>314.94</v>
      </c>
    </row>
    <row r="356" spans="1:4">
      <c r="A356" s="58" t="s">
        <v>9830</v>
      </c>
      <c r="B356" s="74" t="s">
        <v>9831</v>
      </c>
      <c r="C356" s="58" t="s">
        <v>28492</v>
      </c>
      <c r="D356" s="75">
        <v>350.37</v>
      </c>
    </row>
    <row r="357" spans="1:4">
      <c r="A357" s="58" t="s">
        <v>9824</v>
      </c>
      <c r="B357" s="74" t="s">
        <v>9825</v>
      </c>
      <c r="C357" s="58" t="s">
        <v>28492</v>
      </c>
      <c r="D357" s="75">
        <v>31.14</v>
      </c>
    </row>
    <row r="358" spans="1:4">
      <c r="A358" s="58" t="s">
        <v>9822</v>
      </c>
      <c r="B358" s="74" t="s">
        <v>9823</v>
      </c>
      <c r="C358" s="58" t="s">
        <v>32</v>
      </c>
      <c r="D358" s="75">
        <v>91.52</v>
      </c>
    </row>
    <row r="359" spans="1:4">
      <c r="A359" s="58" t="s">
        <v>9820</v>
      </c>
      <c r="B359" s="74" t="s">
        <v>9821</v>
      </c>
      <c r="C359" s="58" t="s">
        <v>32</v>
      </c>
      <c r="D359" s="75">
        <v>131.71</v>
      </c>
    </row>
    <row r="360" spans="1:4">
      <c r="A360" s="58" t="s">
        <v>9832</v>
      </c>
      <c r="B360" s="74" t="s">
        <v>9833</v>
      </c>
      <c r="C360" s="58" t="s">
        <v>30</v>
      </c>
      <c r="D360" s="75">
        <v>463.19</v>
      </c>
    </row>
    <row r="361" spans="1:4" ht="25.5">
      <c r="A361" s="58" t="s">
        <v>9834</v>
      </c>
      <c r="B361" s="74" t="s">
        <v>9835</v>
      </c>
      <c r="C361" s="58" t="s">
        <v>30</v>
      </c>
      <c r="D361" s="75">
        <v>703.65</v>
      </c>
    </row>
    <row r="362" spans="1:4">
      <c r="A362" s="58" t="s">
        <v>28488</v>
      </c>
      <c r="B362" s="74" t="s">
        <v>28599</v>
      </c>
      <c r="C362" s="58" t="s">
        <v>21715</v>
      </c>
      <c r="D362" s="75"/>
    </row>
    <row r="363" spans="1:4">
      <c r="A363" s="58" t="s">
        <v>9836</v>
      </c>
      <c r="B363" s="74" t="s">
        <v>9839</v>
      </c>
      <c r="C363" s="58" t="s">
        <v>28492</v>
      </c>
      <c r="D363" s="75">
        <v>60.64</v>
      </c>
    </row>
    <row r="364" spans="1:4">
      <c r="A364" s="58" t="s">
        <v>9838</v>
      </c>
      <c r="B364" s="74" t="s">
        <v>9837</v>
      </c>
      <c r="C364" s="58" t="s">
        <v>28492</v>
      </c>
      <c r="D364" s="75">
        <v>60.64</v>
      </c>
    </row>
    <row r="365" spans="1:4" ht="25.5">
      <c r="A365" s="58" t="s">
        <v>9842</v>
      </c>
      <c r="B365" s="74" t="s">
        <v>9843</v>
      </c>
      <c r="C365" s="58" t="s">
        <v>32</v>
      </c>
      <c r="D365" s="75">
        <v>4.8600000000000003</v>
      </c>
    </row>
    <row r="366" spans="1:4">
      <c r="A366" s="58" t="s">
        <v>9840</v>
      </c>
      <c r="B366" s="74" t="s">
        <v>9841</v>
      </c>
      <c r="C366" s="58" t="s">
        <v>32</v>
      </c>
      <c r="D366" s="75">
        <v>4.2</v>
      </c>
    </row>
    <row r="367" spans="1:4">
      <c r="A367" s="58" t="s">
        <v>9846</v>
      </c>
      <c r="B367" s="74" t="s">
        <v>9847</v>
      </c>
      <c r="C367" s="58" t="s">
        <v>32</v>
      </c>
      <c r="D367" s="75">
        <v>12.02</v>
      </c>
    </row>
    <row r="368" spans="1:4">
      <c r="A368" s="58" t="s">
        <v>9844</v>
      </c>
      <c r="B368" s="74" t="s">
        <v>9845</v>
      </c>
      <c r="C368" s="58" t="s">
        <v>32</v>
      </c>
      <c r="D368" s="75">
        <v>4.8899999999999997</v>
      </c>
    </row>
    <row r="369" spans="1:4">
      <c r="A369" s="58" t="s">
        <v>9848</v>
      </c>
      <c r="B369" s="74" t="s">
        <v>9849</v>
      </c>
      <c r="C369" s="58" t="s">
        <v>28492</v>
      </c>
      <c r="D369" s="75">
        <v>13.37</v>
      </c>
    </row>
    <row r="370" spans="1:4">
      <c r="A370" s="58" t="s">
        <v>9850</v>
      </c>
      <c r="B370" s="74" t="s">
        <v>28600</v>
      </c>
      <c r="C370" s="58" t="s">
        <v>28492</v>
      </c>
      <c r="D370" s="75">
        <v>13.37</v>
      </c>
    </row>
    <row r="371" spans="1:4" ht="25.5">
      <c r="A371" s="58" t="s">
        <v>9853</v>
      </c>
      <c r="B371" s="74" t="s">
        <v>9854</v>
      </c>
      <c r="C371" s="58" t="s">
        <v>30</v>
      </c>
      <c r="D371" s="75">
        <v>29.25</v>
      </c>
    </row>
    <row r="372" spans="1:4">
      <c r="A372" s="58" t="s">
        <v>9851</v>
      </c>
      <c r="B372" s="74" t="s">
        <v>9852</v>
      </c>
      <c r="C372" s="58" t="s">
        <v>30</v>
      </c>
      <c r="D372" s="75">
        <v>18.16</v>
      </c>
    </row>
    <row r="373" spans="1:4">
      <c r="A373" s="58" t="s">
        <v>9855</v>
      </c>
      <c r="B373" s="74" t="s">
        <v>9856</v>
      </c>
      <c r="C373" s="58" t="s">
        <v>28492</v>
      </c>
      <c r="D373" s="75">
        <v>685.05</v>
      </c>
    </row>
    <row r="374" spans="1:4">
      <c r="A374" s="58" t="s">
        <v>9864</v>
      </c>
      <c r="B374" s="74" t="s">
        <v>9865</v>
      </c>
      <c r="C374" s="58" t="s">
        <v>30</v>
      </c>
      <c r="D374" s="75">
        <v>362.67</v>
      </c>
    </row>
    <row r="375" spans="1:4">
      <c r="A375" s="58" t="s">
        <v>9866</v>
      </c>
      <c r="B375" s="74" t="s">
        <v>9867</v>
      </c>
      <c r="C375" s="58" t="s">
        <v>30</v>
      </c>
      <c r="D375" s="75">
        <v>117.96</v>
      </c>
    </row>
    <row r="376" spans="1:4">
      <c r="A376" s="58" t="s">
        <v>9857</v>
      </c>
      <c r="B376" s="74" t="s">
        <v>9858</v>
      </c>
      <c r="C376" s="58" t="s">
        <v>30</v>
      </c>
      <c r="D376" s="75">
        <v>26.34</v>
      </c>
    </row>
    <row r="377" spans="1:4">
      <c r="A377" s="58" t="s">
        <v>9859</v>
      </c>
      <c r="B377" s="74" t="s">
        <v>9860</v>
      </c>
      <c r="C377" s="58" t="s">
        <v>30</v>
      </c>
      <c r="D377" s="75">
        <v>1201.1500000000001</v>
      </c>
    </row>
    <row r="378" spans="1:4">
      <c r="A378" s="58" t="s">
        <v>9861</v>
      </c>
      <c r="B378" s="74" t="s">
        <v>9862</v>
      </c>
      <c r="C378" s="58" t="s">
        <v>30</v>
      </c>
      <c r="D378" s="75">
        <v>1591.54</v>
      </c>
    </row>
    <row r="379" spans="1:4">
      <c r="A379" s="58" t="s">
        <v>9863</v>
      </c>
      <c r="B379" s="74" t="s">
        <v>28601</v>
      </c>
      <c r="C379" s="58" t="s">
        <v>243</v>
      </c>
      <c r="D379" s="75">
        <v>68.3</v>
      </c>
    </row>
    <row r="380" spans="1:4">
      <c r="A380" s="58" t="s">
        <v>9868</v>
      </c>
      <c r="B380" s="74" t="s">
        <v>9869</v>
      </c>
      <c r="C380" s="58" t="s">
        <v>30</v>
      </c>
      <c r="D380" s="75">
        <v>9.16</v>
      </c>
    </row>
    <row r="381" spans="1:4">
      <c r="A381" s="58" t="s">
        <v>9874</v>
      </c>
      <c r="B381" s="74" t="s">
        <v>9875</v>
      </c>
      <c r="C381" s="58" t="s">
        <v>30</v>
      </c>
      <c r="D381" s="75">
        <v>66.2</v>
      </c>
    </row>
    <row r="382" spans="1:4">
      <c r="A382" s="58" t="s">
        <v>9876</v>
      </c>
      <c r="B382" s="74" t="s">
        <v>9877</v>
      </c>
      <c r="C382" s="58" t="s">
        <v>30</v>
      </c>
      <c r="D382" s="75">
        <v>114.06</v>
      </c>
    </row>
    <row r="383" spans="1:4">
      <c r="A383" s="58" t="s">
        <v>9878</v>
      </c>
      <c r="B383" s="74" t="s">
        <v>9879</v>
      </c>
      <c r="C383" s="58" t="s">
        <v>30</v>
      </c>
      <c r="D383" s="75">
        <v>50.98</v>
      </c>
    </row>
    <row r="384" spans="1:4">
      <c r="A384" s="58" t="s">
        <v>9870</v>
      </c>
      <c r="B384" s="74" t="s">
        <v>9871</v>
      </c>
      <c r="C384" s="58" t="s">
        <v>28492</v>
      </c>
      <c r="D384" s="75">
        <v>31.14</v>
      </c>
    </row>
    <row r="385" spans="1:4">
      <c r="A385" s="58" t="s">
        <v>9872</v>
      </c>
      <c r="B385" s="74" t="s">
        <v>9873</v>
      </c>
      <c r="C385" s="58" t="s">
        <v>30</v>
      </c>
      <c r="D385" s="75">
        <v>37.68</v>
      </c>
    </row>
    <row r="386" spans="1:4">
      <c r="A386" s="58" t="s">
        <v>28488</v>
      </c>
      <c r="B386" s="74" t="s">
        <v>28602</v>
      </c>
      <c r="C386" s="58" t="s">
        <v>21715</v>
      </c>
      <c r="D386" s="75"/>
    </row>
    <row r="387" spans="1:4" ht="25.5">
      <c r="A387" s="58" t="s">
        <v>9880</v>
      </c>
      <c r="B387" s="74" t="s">
        <v>9881</v>
      </c>
      <c r="C387" s="58" t="s">
        <v>32</v>
      </c>
      <c r="D387" s="75">
        <v>33.86</v>
      </c>
    </row>
    <row r="388" spans="1:4" ht="25.5">
      <c r="A388" s="58" t="s">
        <v>9882</v>
      </c>
      <c r="B388" s="74" t="s">
        <v>9883</v>
      </c>
      <c r="C388" s="58" t="s">
        <v>32</v>
      </c>
      <c r="D388" s="75">
        <v>45.43</v>
      </c>
    </row>
    <row r="389" spans="1:4" ht="25.5">
      <c r="A389" s="58" t="s">
        <v>9884</v>
      </c>
      <c r="B389" s="74" t="s">
        <v>9885</v>
      </c>
      <c r="C389" s="58" t="s">
        <v>32</v>
      </c>
      <c r="D389" s="75">
        <v>167.06</v>
      </c>
    </row>
    <row r="390" spans="1:4">
      <c r="A390" s="58" t="s">
        <v>28488</v>
      </c>
      <c r="B390" s="74" t="s">
        <v>28603</v>
      </c>
      <c r="C390" s="58" t="s">
        <v>21715</v>
      </c>
      <c r="D390" s="75"/>
    </row>
    <row r="391" spans="1:4" ht="25.5">
      <c r="A391" s="58" t="s">
        <v>9893</v>
      </c>
      <c r="B391" s="74" t="s">
        <v>28604</v>
      </c>
      <c r="C391" s="58" t="s">
        <v>32</v>
      </c>
      <c r="D391" s="75">
        <v>11.53</v>
      </c>
    </row>
    <row r="392" spans="1:4" ht="25.5">
      <c r="A392" s="58" t="s">
        <v>9892</v>
      </c>
      <c r="B392" s="74" t="s">
        <v>28605</v>
      </c>
      <c r="C392" s="58" t="s">
        <v>32</v>
      </c>
      <c r="D392" s="75">
        <v>10.220000000000001</v>
      </c>
    </row>
    <row r="393" spans="1:4" ht="25.5">
      <c r="A393" s="58" t="s">
        <v>9890</v>
      </c>
      <c r="B393" s="74" t="s">
        <v>28606</v>
      </c>
      <c r="C393" s="58" t="s">
        <v>32</v>
      </c>
      <c r="D393" s="75">
        <v>11.54</v>
      </c>
    </row>
    <row r="394" spans="1:4" ht="25.5">
      <c r="A394" s="58" t="s">
        <v>9887</v>
      </c>
      <c r="B394" s="74" t="s">
        <v>28607</v>
      </c>
      <c r="C394" s="58" t="s">
        <v>32</v>
      </c>
      <c r="D394" s="75">
        <v>10.96</v>
      </c>
    </row>
    <row r="395" spans="1:4" ht="25.5">
      <c r="A395" s="58" t="s">
        <v>9891</v>
      </c>
      <c r="B395" s="74" t="s">
        <v>28608</v>
      </c>
      <c r="C395" s="58" t="s">
        <v>32</v>
      </c>
      <c r="D395" s="75">
        <v>14.51</v>
      </c>
    </row>
    <row r="396" spans="1:4" ht="25.5">
      <c r="A396" s="58" t="s">
        <v>9888</v>
      </c>
      <c r="B396" s="74" t="s">
        <v>28609</v>
      </c>
      <c r="C396" s="58" t="s">
        <v>32</v>
      </c>
      <c r="D396" s="75">
        <v>11.9</v>
      </c>
    </row>
    <row r="397" spans="1:4" ht="25.5">
      <c r="A397" s="58" t="s">
        <v>9889</v>
      </c>
      <c r="B397" s="74" t="s">
        <v>28610</v>
      </c>
      <c r="C397" s="58" t="s">
        <v>32</v>
      </c>
      <c r="D397" s="75">
        <v>9.11</v>
      </c>
    </row>
    <row r="398" spans="1:4" ht="25.5">
      <c r="A398" s="58" t="s">
        <v>9886</v>
      </c>
      <c r="B398" s="74" t="s">
        <v>28611</v>
      </c>
      <c r="C398" s="58" t="s">
        <v>32</v>
      </c>
      <c r="D398" s="75">
        <v>8.92</v>
      </c>
    </row>
    <row r="399" spans="1:4">
      <c r="A399" s="58" t="s">
        <v>9897</v>
      </c>
      <c r="B399" s="74" t="s">
        <v>9898</v>
      </c>
      <c r="C399" s="58" t="s">
        <v>29</v>
      </c>
      <c r="D399" s="75">
        <v>1386.94</v>
      </c>
    </row>
    <row r="400" spans="1:4">
      <c r="A400" s="58" t="s">
        <v>28488</v>
      </c>
      <c r="B400" s="74" t="s">
        <v>28612</v>
      </c>
      <c r="C400" s="58" t="s">
        <v>32</v>
      </c>
      <c r="D400" s="75">
        <v>4.01</v>
      </c>
    </row>
    <row r="401" spans="1:4">
      <c r="A401" s="58" t="s">
        <v>9894</v>
      </c>
      <c r="B401" s="74" t="s">
        <v>28613</v>
      </c>
      <c r="C401" s="58" t="s">
        <v>32</v>
      </c>
      <c r="D401" s="75">
        <v>5.63</v>
      </c>
    </row>
    <row r="402" spans="1:4">
      <c r="A402" s="58" t="s">
        <v>9895</v>
      </c>
      <c r="B402" s="74" t="s">
        <v>9896</v>
      </c>
      <c r="C402" s="58" t="s">
        <v>29</v>
      </c>
      <c r="D402" s="75">
        <v>1386.94</v>
      </c>
    </row>
    <row r="403" spans="1:4">
      <c r="A403" s="58" t="s">
        <v>28488</v>
      </c>
      <c r="B403" s="74" t="s">
        <v>28614</v>
      </c>
      <c r="C403" s="58" t="s">
        <v>21715</v>
      </c>
      <c r="D403" s="75"/>
    </row>
    <row r="404" spans="1:4">
      <c r="A404" s="58" t="s">
        <v>9927</v>
      </c>
      <c r="B404" s="74" t="s">
        <v>9928</v>
      </c>
      <c r="C404" s="58" t="s">
        <v>32</v>
      </c>
      <c r="D404" s="75">
        <v>11.32</v>
      </c>
    </row>
    <row r="405" spans="1:4">
      <c r="A405" s="58" t="s">
        <v>9941</v>
      </c>
      <c r="B405" s="74" t="s">
        <v>9942</v>
      </c>
      <c r="C405" s="58" t="s">
        <v>28</v>
      </c>
      <c r="D405" s="75">
        <v>71.3</v>
      </c>
    </row>
    <row r="406" spans="1:4">
      <c r="A406" s="58" t="s">
        <v>9939</v>
      </c>
      <c r="B406" s="74" t="s">
        <v>9940</v>
      </c>
      <c r="C406" s="58" t="s">
        <v>28</v>
      </c>
      <c r="D406" s="75">
        <v>55.04</v>
      </c>
    </row>
    <row r="407" spans="1:4">
      <c r="A407" s="58" t="s">
        <v>9937</v>
      </c>
      <c r="B407" s="74" t="s">
        <v>9938</v>
      </c>
      <c r="C407" s="58" t="s">
        <v>28</v>
      </c>
      <c r="D407" s="75">
        <v>45.82</v>
      </c>
    </row>
    <row r="408" spans="1:4">
      <c r="A408" s="58" t="s">
        <v>9945</v>
      </c>
      <c r="B408" s="74" t="s">
        <v>9946</v>
      </c>
      <c r="C408" s="58" t="s">
        <v>28</v>
      </c>
      <c r="D408" s="75">
        <v>27.24</v>
      </c>
    </row>
    <row r="409" spans="1:4">
      <c r="A409" s="58" t="s">
        <v>9947</v>
      </c>
      <c r="B409" s="74" t="s">
        <v>9948</v>
      </c>
      <c r="C409" s="58" t="s">
        <v>28</v>
      </c>
      <c r="D409" s="75">
        <v>25.85</v>
      </c>
    </row>
    <row r="410" spans="1:4">
      <c r="A410" s="58" t="s">
        <v>9949</v>
      </c>
      <c r="B410" s="74" t="s">
        <v>9950</v>
      </c>
      <c r="C410" s="58" t="s">
        <v>28</v>
      </c>
      <c r="D410" s="75">
        <v>33.479999999999997</v>
      </c>
    </row>
    <row r="411" spans="1:4">
      <c r="A411" s="58" t="s">
        <v>9951</v>
      </c>
      <c r="B411" s="74" t="s">
        <v>9952</v>
      </c>
      <c r="C411" s="58" t="s">
        <v>28</v>
      </c>
      <c r="D411" s="75">
        <v>76.41</v>
      </c>
    </row>
    <row r="412" spans="1:4">
      <c r="A412" s="58" t="s">
        <v>9953</v>
      </c>
      <c r="B412" s="74" t="s">
        <v>9954</v>
      </c>
      <c r="C412" s="58" t="s">
        <v>28</v>
      </c>
      <c r="D412" s="75">
        <v>71.2</v>
      </c>
    </row>
    <row r="413" spans="1:4">
      <c r="A413" s="58" t="s">
        <v>9957</v>
      </c>
      <c r="B413" s="74" t="s">
        <v>9958</v>
      </c>
      <c r="C413" s="58" t="s">
        <v>28</v>
      </c>
      <c r="D413" s="75">
        <v>99.48</v>
      </c>
    </row>
    <row r="414" spans="1:4" ht="38.25">
      <c r="A414" s="58" t="s">
        <v>9956</v>
      </c>
      <c r="B414" s="74" t="s">
        <v>28615</v>
      </c>
      <c r="C414" s="58" t="s">
        <v>28</v>
      </c>
      <c r="D414" s="75">
        <v>115.22</v>
      </c>
    </row>
    <row r="415" spans="1:4" ht="25.5">
      <c r="A415" s="58" t="s">
        <v>9955</v>
      </c>
      <c r="B415" s="74" t="s">
        <v>28616</v>
      </c>
      <c r="C415" s="58" t="s">
        <v>28</v>
      </c>
      <c r="D415" s="75">
        <v>46.22</v>
      </c>
    </row>
    <row r="416" spans="1:4" ht="25.5">
      <c r="A416" s="58" t="s">
        <v>9961</v>
      </c>
      <c r="B416" s="74" t="s">
        <v>9962</v>
      </c>
      <c r="C416" s="58" t="s">
        <v>28</v>
      </c>
      <c r="D416" s="75">
        <v>50.35</v>
      </c>
    </row>
    <row r="417" spans="1:4" ht="25.5">
      <c r="A417" s="58" t="s">
        <v>9959</v>
      </c>
      <c r="B417" s="74" t="s">
        <v>9960</v>
      </c>
      <c r="C417" s="58" t="s">
        <v>28</v>
      </c>
      <c r="D417" s="75">
        <v>53.02</v>
      </c>
    </row>
    <row r="418" spans="1:4">
      <c r="A418" s="58" t="s">
        <v>9899</v>
      </c>
      <c r="B418" s="74" t="s">
        <v>9900</v>
      </c>
      <c r="C418" s="58" t="s">
        <v>32</v>
      </c>
      <c r="D418" s="75">
        <v>23.32</v>
      </c>
    </row>
    <row r="419" spans="1:4">
      <c r="A419" s="58" t="s">
        <v>9905</v>
      </c>
      <c r="B419" s="74" t="s">
        <v>9906</v>
      </c>
      <c r="C419" s="58" t="s">
        <v>32</v>
      </c>
      <c r="D419" s="75">
        <v>49.67</v>
      </c>
    </row>
    <row r="420" spans="1:4">
      <c r="A420" s="58" t="s">
        <v>9907</v>
      </c>
      <c r="B420" s="74" t="s">
        <v>9908</v>
      </c>
      <c r="C420" s="58" t="s">
        <v>32</v>
      </c>
      <c r="D420" s="75">
        <v>73.849999999999994</v>
      </c>
    </row>
    <row r="421" spans="1:4">
      <c r="A421" s="58" t="s">
        <v>9903</v>
      </c>
      <c r="B421" s="74" t="s">
        <v>9904</v>
      </c>
      <c r="C421" s="58" t="s">
        <v>32</v>
      </c>
      <c r="D421" s="75">
        <v>31</v>
      </c>
    </row>
    <row r="422" spans="1:4">
      <c r="A422" s="58" t="s">
        <v>9909</v>
      </c>
      <c r="B422" s="74" t="s">
        <v>9910</v>
      </c>
      <c r="C422" s="58" t="s">
        <v>32</v>
      </c>
      <c r="D422" s="75">
        <v>43.09</v>
      </c>
    </row>
    <row r="423" spans="1:4">
      <c r="A423" s="58" t="s">
        <v>9931</v>
      </c>
      <c r="B423" s="74" t="s">
        <v>9932</v>
      </c>
      <c r="C423" s="58" t="s">
        <v>32</v>
      </c>
      <c r="D423" s="75">
        <v>17.62</v>
      </c>
    </row>
    <row r="424" spans="1:4">
      <c r="A424" s="58" t="s">
        <v>9933</v>
      </c>
      <c r="B424" s="74" t="s">
        <v>9934</v>
      </c>
      <c r="C424" s="58" t="s">
        <v>32</v>
      </c>
      <c r="D424" s="75">
        <v>21.19</v>
      </c>
    </row>
    <row r="425" spans="1:4">
      <c r="A425" s="58" t="s">
        <v>9935</v>
      </c>
      <c r="B425" s="74" t="s">
        <v>9936</v>
      </c>
      <c r="C425" s="58" t="s">
        <v>32</v>
      </c>
      <c r="D425" s="75">
        <v>31.65</v>
      </c>
    </row>
    <row r="426" spans="1:4">
      <c r="A426" s="58" t="s">
        <v>9963</v>
      </c>
      <c r="B426" s="74" t="s">
        <v>28617</v>
      </c>
      <c r="C426" s="58" t="s">
        <v>28</v>
      </c>
      <c r="D426" s="75">
        <v>11.78</v>
      </c>
    </row>
    <row r="427" spans="1:4">
      <c r="A427" s="58" t="s">
        <v>9901</v>
      </c>
      <c r="B427" s="74" t="s">
        <v>9902</v>
      </c>
      <c r="C427" s="58" t="s">
        <v>32</v>
      </c>
      <c r="D427" s="75">
        <v>39.83</v>
      </c>
    </row>
    <row r="428" spans="1:4" ht="25.5">
      <c r="A428" s="58" t="s">
        <v>9911</v>
      </c>
      <c r="B428" s="74" t="s">
        <v>9912</v>
      </c>
      <c r="C428" s="58" t="s">
        <v>32</v>
      </c>
      <c r="D428" s="75">
        <v>10.19</v>
      </c>
    </row>
    <row r="429" spans="1:4">
      <c r="A429" s="58" t="s">
        <v>9915</v>
      </c>
      <c r="B429" s="74" t="s">
        <v>9916</v>
      </c>
      <c r="C429" s="58" t="s">
        <v>28</v>
      </c>
      <c r="D429" s="75">
        <v>67.7</v>
      </c>
    </row>
    <row r="430" spans="1:4">
      <c r="A430" s="58" t="s">
        <v>9917</v>
      </c>
      <c r="B430" s="74" t="s">
        <v>9918</v>
      </c>
      <c r="C430" s="58" t="s">
        <v>28</v>
      </c>
      <c r="D430" s="75">
        <v>22.15</v>
      </c>
    </row>
    <row r="431" spans="1:4">
      <c r="A431" s="58" t="s">
        <v>9919</v>
      </c>
      <c r="B431" s="74" t="s">
        <v>9920</v>
      </c>
      <c r="C431" s="58" t="s">
        <v>28</v>
      </c>
      <c r="D431" s="75">
        <v>20.92</v>
      </c>
    </row>
    <row r="432" spans="1:4">
      <c r="A432" s="58" t="s">
        <v>9913</v>
      </c>
      <c r="B432" s="74" t="s">
        <v>9914</v>
      </c>
      <c r="C432" s="58" t="s">
        <v>28</v>
      </c>
      <c r="D432" s="75">
        <v>119.78</v>
      </c>
    </row>
    <row r="433" spans="1:4">
      <c r="A433" s="58" t="s">
        <v>9923</v>
      </c>
      <c r="B433" s="74" t="s">
        <v>9924</v>
      </c>
      <c r="C433" s="58" t="s">
        <v>32</v>
      </c>
      <c r="D433" s="75">
        <v>32.42</v>
      </c>
    </row>
    <row r="434" spans="1:4">
      <c r="A434" s="58" t="s">
        <v>9921</v>
      </c>
      <c r="B434" s="74" t="s">
        <v>9922</v>
      </c>
      <c r="C434" s="58" t="s">
        <v>32</v>
      </c>
      <c r="D434" s="75">
        <v>39.200000000000003</v>
      </c>
    </row>
    <row r="435" spans="1:4">
      <c r="A435" s="58" t="s">
        <v>9925</v>
      </c>
      <c r="B435" s="74" t="s">
        <v>9926</v>
      </c>
      <c r="C435" s="58" t="s">
        <v>32</v>
      </c>
      <c r="D435" s="75">
        <v>22.48</v>
      </c>
    </row>
    <row r="436" spans="1:4">
      <c r="A436" s="58" t="s">
        <v>9929</v>
      </c>
      <c r="B436" s="74" t="s">
        <v>9930</v>
      </c>
      <c r="C436" s="58" t="s">
        <v>32</v>
      </c>
      <c r="D436" s="75">
        <v>7.99</v>
      </c>
    </row>
    <row r="437" spans="1:4">
      <c r="A437" s="58" t="s">
        <v>9943</v>
      </c>
      <c r="B437" s="74" t="s">
        <v>9944</v>
      </c>
      <c r="C437" s="58" t="s">
        <v>28</v>
      </c>
      <c r="D437" s="75">
        <v>19.190000000000001</v>
      </c>
    </row>
    <row r="438" spans="1:4">
      <c r="A438" s="58" t="s">
        <v>28488</v>
      </c>
      <c r="B438" s="74" t="s">
        <v>28618</v>
      </c>
      <c r="C438" s="58" t="s">
        <v>21715</v>
      </c>
      <c r="D438" s="75"/>
    </row>
    <row r="439" spans="1:4">
      <c r="A439" s="58" t="s">
        <v>9966</v>
      </c>
      <c r="B439" s="74" t="s">
        <v>9967</v>
      </c>
      <c r="C439" s="58" t="s">
        <v>29</v>
      </c>
      <c r="D439" s="75">
        <v>90.57</v>
      </c>
    </row>
    <row r="440" spans="1:4">
      <c r="A440" s="58" t="s">
        <v>9964</v>
      </c>
      <c r="B440" s="74" t="s">
        <v>9965</v>
      </c>
      <c r="C440" s="58" t="s">
        <v>29</v>
      </c>
      <c r="D440" s="75">
        <v>83.02</v>
      </c>
    </row>
    <row r="441" spans="1:4">
      <c r="A441" s="58" t="s">
        <v>10065</v>
      </c>
      <c r="B441" s="74" t="s">
        <v>10066</v>
      </c>
      <c r="C441" s="58" t="s">
        <v>28</v>
      </c>
      <c r="D441" s="75">
        <v>13.58</v>
      </c>
    </row>
    <row r="442" spans="1:4">
      <c r="A442" s="58" t="s">
        <v>9980</v>
      </c>
      <c r="B442" s="74" t="s">
        <v>9981</v>
      </c>
      <c r="C442" s="58" t="s">
        <v>29</v>
      </c>
      <c r="D442" s="75">
        <v>57.71</v>
      </c>
    </row>
    <row r="443" spans="1:4">
      <c r="A443" s="58" t="s">
        <v>9984</v>
      </c>
      <c r="B443" s="74" t="s">
        <v>9985</v>
      </c>
      <c r="C443" s="58" t="s">
        <v>29</v>
      </c>
      <c r="D443" s="75">
        <v>134.09</v>
      </c>
    </row>
    <row r="444" spans="1:4">
      <c r="A444" s="58" t="s">
        <v>9976</v>
      </c>
      <c r="B444" s="74" t="s">
        <v>9977</v>
      </c>
      <c r="C444" s="58" t="s">
        <v>29</v>
      </c>
      <c r="D444" s="75">
        <v>241.53</v>
      </c>
    </row>
    <row r="445" spans="1:4">
      <c r="A445" s="58" t="s">
        <v>9978</v>
      </c>
      <c r="B445" s="74" t="s">
        <v>9979</v>
      </c>
      <c r="C445" s="58" t="s">
        <v>29</v>
      </c>
      <c r="D445" s="75">
        <v>34.049999999999997</v>
      </c>
    </row>
    <row r="446" spans="1:4">
      <c r="A446" s="58" t="s">
        <v>9982</v>
      </c>
      <c r="B446" s="74" t="s">
        <v>9983</v>
      </c>
      <c r="C446" s="58" t="s">
        <v>29</v>
      </c>
      <c r="D446" s="75">
        <v>72.44</v>
      </c>
    </row>
    <row r="447" spans="1:4">
      <c r="A447" s="58" t="s">
        <v>9974</v>
      </c>
      <c r="B447" s="74" t="s">
        <v>9975</v>
      </c>
      <c r="C447" s="58" t="s">
        <v>29</v>
      </c>
      <c r="D447" s="75">
        <v>196.24</v>
      </c>
    </row>
    <row r="448" spans="1:4">
      <c r="A448" s="58" t="s">
        <v>9988</v>
      </c>
      <c r="B448" s="74" t="s">
        <v>9989</v>
      </c>
      <c r="C448" s="58" t="s">
        <v>28</v>
      </c>
      <c r="D448" s="75">
        <v>102.63</v>
      </c>
    </row>
    <row r="449" spans="1:4">
      <c r="A449" s="58" t="s">
        <v>9998</v>
      </c>
      <c r="B449" s="74" t="s">
        <v>9999</v>
      </c>
      <c r="C449" s="58" t="s">
        <v>28</v>
      </c>
      <c r="D449" s="75">
        <v>12.06</v>
      </c>
    </row>
    <row r="450" spans="1:4">
      <c r="A450" s="58" t="s">
        <v>10000</v>
      </c>
      <c r="B450" s="74" t="s">
        <v>10001</v>
      </c>
      <c r="C450" s="58" t="s">
        <v>28</v>
      </c>
      <c r="D450" s="75">
        <v>15.09</v>
      </c>
    </row>
    <row r="451" spans="1:4">
      <c r="A451" s="58" t="s">
        <v>9996</v>
      </c>
      <c r="B451" s="74" t="s">
        <v>9997</v>
      </c>
      <c r="C451" s="58" t="s">
        <v>28</v>
      </c>
      <c r="D451" s="75">
        <v>15.09</v>
      </c>
    </row>
    <row r="452" spans="1:4">
      <c r="A452" s="58" t="s">
        <v>9994</v>
      </c>
      <c r="B452" s="74" t="s">
        <v>9995</v>
      </c>
      <c r="C452" s="58" t="s">
        <v>28</v>
      </c>
      <c r="D452" s="75">
        <v>34.770000000000003</v>
      </c>
    </row>
    <row r="453" spans="1:4">
      <c r="A453" s="58" t="s">
        <v>10006</v>
      </c>
      <c r="B453" s="74" t="s">
        <v>10007</v>
      </c>
      <c r="C453" s="58" t="s">
        <v>28</v>
      </c>
      <c r="D453" s="75">
        <v>15.29</v>
      </c>
    </row>
    <row r="454" spans="1:4">
      <c r="A454" s="58" t="s">
        <v>10008</v>
      </c>
      <c r="B454" s="74" t="s">
        <v>10009</v>
      </c>
      <c r="C454" s="58" t="s">
        <v>28</v>
      </c>
      <c r="D454" s="75">
        <v>18.46</v>
      </c>
    </row>
    <row r="455" spans="1:4">
      <c r="A455" s="58" t="s">
        <v>10002</v>
      </c>
      <c r="B455" s="74" t="s">
        <v>10003</v>
      </c>
      <c r="C455" s="58" t="s">
        <v>28</v>
      </c>
      <c r="D455" s="75">
        <v>13.3</v>
      </c>
    </row>
    <row r="456" spans="1:4">
      <c r="A456" s="58" t="s">
        <v>10004</v>
      </c>
      <c r="B456" s="74" t="s">
        <v>10005</v>
      </c>
      <c r="C456" s="58" t="s">
        <v>28</v>
      </c>
      <c r="D456" s="75">
        <v>13.3</v>
      </c>
    </row>
    <row r="457" spans="1:4">
      <c r="A457" s="58" t="s">
        <v>10097</v>
      </c>
      <c r="B457" s="74" t="s">
        <v>10098</v>
      </c>
      <c r="C457" s="58" t="s">
        <v>28</v>
      </c>
      <c r="D457" s="75">
        <v>9.0500000000000007</v>
      </c>
    </row>
    <row r="458" spans="1:4">
      <c r="A458" s="58" t="s">
        <v>10020</v>
      </c>
      <c r="B458" s="74" t="s">
        <v>10021</v>
      </c>
      <c r="C458" s="58" t="s">
        <v>28</v>
      </c>
      <c r="D458" s="75">
        <v>12.83</v>
      </c>
    </row>
    <row r="459" spans="1:4">
      <c r="A459" s="58" t="s">
        <v>10018</v>
      </c>
      <c r="B459" s="74" t="s">
        <v>10019</v>
      </c>
      <c r="C459" s="58" t="s">
        <v>28</v>
      </c>
      <c r="D459" s="75">
        <v>13.58</v>
      </c>
    </row>
    <row r="460" spans="1:4">
      <c r="A460" s="58" t="s">
        <v>10016</v>
      </c>
      <c r="B460" s="74" t="s">
        <v>10017</v>
      </c>
      <c r="C460" s="58" t="s">
        <v>28</v>
      </c>
      <c r="D460" s="75">
        <v>23.25</v>
      </c>
    </row>
    <row r="461" spans="1:4">
      <c r="A461" s="58" t="s">
        <v>10014</v>
      </c>
      <c r="B461" s="74" t="s">
        <v>10015</v>
      </c>
      <c r="C461" s="58" t="s">
        <v>28</v>
      </c>
      <c r="D461" s="75">
        <v>7.54</v>
      </c>
    </row>
    <row r="462" spans="1:4">
      <c r="A462" s="58" t="s">
        <v>10012</v>
      </c>
      <c r="B462" s="74" t="s">
        <v>10013</v>
      </c>
      <c r="C462" s="58" t="s">
        <v>28</v>
      </c>
      <c r="D462" s="75">
        <v>13.58</v>
      </c>
    </row>
    <row r="463" spans="1:4">
      <c r="A463" s="58" t="s">
        <v>10022</v>
      </c>
      <c r="B463" s="74" t="s">
        <v>10023</v>
      </c>
      <c r="C463" s="58" t="s">
        <v>28</v>
      </c>
      <c r="D463" s="75">
        <v>13.58</v>
      </c>
    </row>
    <row r="464" spans="1:4">
      <c r="A464" s="58" t="s">
        <v>10067</v>
      </c>
      <c r="B464" s="74" t="s">
        <v>10068</v>
      </c>
      <c r="C464" s="58" t="s">
        <v>28</v>
      </c>
      <c r="D464" s="75">
        <v>11.87</v>
      </c>
    </row>
    <row r="465" spans="1:4">
      <c r="A465" s="58" t="s">
        <v>10061</v>
      </c>
      <c r="B465" s="74" t="s">
        <v>10062</v>
      </c>
      <c r="C465" s="58" t="s">
        <v>28</v>
      </c>
      <c r="D465" s="75">
        <v>6.88</v>
      </c>
    </row>
    <row r="466" spans="1:4">
      <c r="A466" s="58" t="s">
        <v>10063</v>
      </c>
      <c r="B466" s="74" t="s">
        <v>10064</v>
      </c>
      <c r="C466" s="58" t="s">
        <v>28</v>
      </c>
      <c r="D466" s="75">
        <v>21.13</v>
      </c>
    </row>
    <row r="467" spans="1:4">
      <c r="A467" s="58" t="s">
        <v>10046</v>
      </c>
      <c r="B467" s="74" t="s">
        <v>10047</v>
      </c>
      <c r="C467" s="58" t="s">
        <v>28</v>
      </c>
      <c r="D467" s="75">
        <v>10.56</v>
      </c>
    </row>
    <row r="468" spans="1:4">
      <c r="A468" s="58" t="s">
        <v>10048</v>
      </c>
      <c r="B468" s="74" t="s">
        <v>10047</v>
      </c>
      <c r="C468" s="58" t="s">
        <v>28</v>
      </c>
      <c r="D468" s="75">
        <v>10.56</v>
      </c>
    </row>
    <row r="469" spans="1:4">
      <c r="A469" s="58" t="s">
        <v>10071</v>
      </c>
      <c r="B469" s="74" t="s">
        <v>10072</v>
      </c>
      <c r="C469" s="58" t="s">
        <v>28</v>
      </c>
      <c r="D469" s="75">
        <v>10.56</v>
      </c>
    </row>
    <row r="470" spans="1:4">
      <c r="A470" s="58" t="s">
        <v>10052</v>
      </c>
      <c r="B470" s="74" t="s">
        <v>10053</v>
      </c>
      <c r="C470" s="58" t="s">
        <v>28</v>
      </c>
      <c r="D470" s="75">
        <v>10.71</v>
      </c>
    </row>
    <row r="471" spans="1:4">
      <c r="A471" s="58" t="s">
        <v>10051</v>
      </c>
      <c r="B471" s="74" t="s">
        <v>28619</v>
      </c>
      <c r="C471" s="58" t="s">
        <v>28</v>
      </c>
      <c r="D471" s="75">
        <v>12.06</v>
      </c>
    </row>
    <row r="472" spans="1:4">
      <c r="A472" s="58" t="s">
        <v>10057</v>
      </c>
      <c r="B472" s="74" t="s">
        <v>28620</v>
      </c>
      <c r="C472" s="58" t="s">
        <v>28</v>
      </c>
      <c r="D472" s="75">
        <v>15.57</v>
      </c>
    </row>
    <row r="473" spans="1:4">
      <c r="A473" s="58" t="s">
        <v>10054</v>
      </c>
      <c r="B473" s="74" t="s">
        <v>28621</v>
      </c>
      <c r="C473" s="58" t="s">
        <v>28</v>
      </c>
      <c r="D473" s="75">
        <v>18.11</v>
      </c>
    </row>
    <row r="474" spans="1:4">
      <c r="A474" s="58" t="s">
        <v>10060</v>
      </c>
      <c r="B474" s="74" t="s">
        <v>28622</v>
      </c>
      <c r="C474" s="58" t="s">
        <v>28</v>
      </c>
      <c r="D474" s="75">
        <v>13.58</v>
      </c>
    </row>
    <row r="475" spans="1:4">
      <c r="A475" s="58" t="s">
        <v>10058</v>
      </c>
      <c r="B475" s="74" t="s">
        <v>10059</v>
      </c>
      <c r="C475" s="58" t="s">
        <v>28</v>
      </c>
      <c r="D475" s="75">
        <v>15.09</v>
      </c>
    </row>
    <row r="476" spans="1:4">
      <c r="A476" s="58" t="s">
        <v>10055</v>
      </c>
      <c r="B476" s="74" t="s">
        <v>10056</v>
      </c>
      <c r="C476" s="58" t="s">
        <v>28</v>
      </c>
      <c r="D476" s="75">
        <v>6.03</v>
      </c>
    </row>
    <row r="477" spans="1:4">
      <c r="A477" s="58" t="s">
        <v>10091</v>
      </c>
      <c r="B477" s="74" t="s">
        <v>10092</v>
      </c>
      <c r="C477" s="58" t="s">
        <v>28</v>
      </c>
      <c r="D477" s="75">
        <v>10.56</v>
      </c>
    </row>
    <row r="478" spans="1:4">
      <c r="A478" s="58" t="s">
        <v>10073</v>
      </c>
      <c r="B478" s="74" t="s">
        <v>10074</v>
      </c>
      <c r="C478" s="58" t="s">
        <v>28</v>
      </c>
      <c r="D478" s="75">
        <v>7.34</v>
      </c>
    </row>
    <row r="479" spans="1:4">
      <c r="A479" s="58" t="s">
        <v>10093</v>
      </c>
      <c r="B479" s="74" t="s">
        <v>10094</v>
      </c>
      <c r="C479" s="58" t="s">
        <v>28</v>
      </c>
      <c r="D479" s="75">
        <v>12.06</v>
      </c>
    </row>
    <row r="480" spans="1:4">
      <c r="A480" s="58" t="s">
        <v>10095</v>
      </c>
      <c r="B480" s="74" t="s">
        <v>10096</v>
      </c>
      <c r="C480" s="58" t="s">
        <v>28</v>
      </c>
      <c r="D480" s="75">
        <v>18.11</v>
      </c>
    </row>
    <row r="481" spans="1:4">
      <c r="A481" s="58" t="s">
        <v>10099</v>
      </c>
      <c r="B481" s="74" t="s">
        <v>10100</v>
      </c>
      <c r="C481" s="58" t="s">
        <v>32</v>
      </c>
      <c r="D481" s="75">
        <v>1.81</v>
      </c>
    </row>
    <row r="482" spans="1:4">
      <c r="A482" s="58" t="s">
        <v>10103</v>
      </c>
      <c r="B482" s="74" t="s">
        <v>10104</v>
      </c>
      <c r="C482" s="58" t="s">
        <v>28</v>
      </c>
      <c r="D482" s="75">
        <v>12.06</v>
      </c>
    </row>
    <row r="483" spans="1:4">
      <c r="A483" s="58" t="s">
        <v>10069</v>
      </c>
      <c r="B483" s="74" t="s">
        <v>10070</v>
      </c>
      <c r="C483" s="58" t="s">
        <v>28</v>
      </c>
      <c r="D483" s="75">
        <v>10.56</v>
      </c>
    </row>
    <row r="484" spans="1:4">
      <c r="A484" s="58" t="s">
        <v>10087</v>
      </c>
      <c r="B484" s="74" t="s">
        <v>10088</v>
      </c>
      <c r="C484" s="58" t="s">
        <v>32</v>
      </c>
      <c r="D484" s="75">
        <v>6.03</v>
      </c>
    </row>
    <row r="485" spans="1:4">
      <c r="A485" s="58" t="s">
        <v>11337</v>
      </c>
      <c r="B485" s="74" t="s">
        <v>11338</v>
      </c>
      <c r="C485" s="58" t="s">
        <v>28492</v>
      </c>
      <c r="D485" s="75">
        <v>49.2</v>
      </c>
    </row>
    <row r="486" spans="1:4">
      <c r="A486" s="58" t="s">
        <v>13839</v>
      </c>
      <c r="B486" s="74" t="s">
        <v>13840</v>
      </c>
      <c r="C486" s="58" t="s">
        <v>32</v>
      </c>
      <c r="D486" s="75">
        <v>35.97</v>
      </c>
    </row>
    <row r="487" spans="1:4">
      <c r="A487" s="58" t="s">
        <v>251</v>
      </c>
      <c r="B487" s="74" t="s">
        <v>253</v>
      </c>
      <c r="C487" s="58" t="s">
        <v>28</v>
      </c>
      <c r="D487" s="75">
        <v>9.0500000000000007</v>
      </c>
    </row>
    <row r="488" spans="1:4">
      <c r="A488" s="58" t="s">
        <v>10081</v>
      </c>
      <c r="B488" s="74" t="s">
        <v>10082</v>
      </c>
      <c r="C488" s="58" t="s">
        <v>30</v>
      </c>
      <c r="D488" s="75">
        <v>2.2000000000000002</v>
      </c>
    </row>
    <row r="489" spans="1:4">
      <c r="A489" s="58" t="s">
        <v>9968</v>
      </c>
      <c r="B489" s="74" t="s">
        <v>9969</v>
      </c>
      <c r="C489" s="58" t="s">
        <v>28</v>
      </c>
      <c r="D489" s="75">
        <v>34.770000000000003</v>
      </c>
    </row>
    <row r="490" spans="1:4">
      <c r="A490" s="58" t="s">
        <v>9970</v>
      </c>
      <c r="B490" s="74" t="s">
        <v>9971</v>
      </c>
      <c r="C490" s="58" t="s">
        <v>32</v>
      </c>
      <c r="D490" s="75">
        <v>6.03</v>
      </c>
    </row>
    <row r="491" spans="1:4">
      <c r="A491" s="58" t="s">
        <v>9972</v>
      </c>
      <c r="B491" s="74" t="s">
        <v>9973</v>
      </c>
      <c r="C491" s="58" t="s">
        <v>28</v>
      </c>
      <c r="D491" s="75">
        <v>12.06</v>
      </c>
    </row>
    <row r="492" spans="1:4">
      <c r="A492" s="58" t="s">
        <v>9992</v>
      </c>
      <c r="B492" s="74" t="s">
        <v>9993</v>
      </c>
      <c r="C492" s="58" t="s">
        <v>32</v>
      </c>
      <c r="D492" s="75">
        <v>1.85</v>
      </c>
    </row>
    <row r="493" spans="1:4">
      <c r="A493" s="58" t="s">
        <v>9990</v>
      </c>
      <c r="B493" s="74" t="s">
        <v>9991</v>
      </c>
      <c r="C493" s="58" t="s">
        <v>32</v>
      </c>
      <c r="D493" s="75">
        <v>1.85</v>
      </c>
    </row>
    <row r="494" spans="1:4">
      <c r="A494" s="58" t="s">
        <v>9986</v>
      </c>
      <c r="B494" s="74" t="s">
        <v>9987</v>
      </c>
      <c r="C494" s="58" t="s">
        <v>32</v>
      </c>
      <c r="D494" s="75">
        <v>3.76</v>
      </c>
    </row>
    <row r="495" spans="1:4">
      <c r="A495" s="58" t="s">
        <v>10010</v>
      </c>
      <c r="B495" s="74" t="s">
        <v>10011</v>
      </c>
      <c r="C495" s="58" t="s">
        <v>28492</v>
      </c>
      <c r="D495" s="75">
        <v>10.81</v>
      </c>
    </row>
    <row r="496" spans="1:4">
      <c r="A496" s="58" t="s">
        <v>10077</v>
      </c>
      <c r="B496" s="74" t="s">
        <v>10078</v>
      </c>
      <c r="C496" s="58" t="s">
        <v>28</v>
      </c>
      <c r="D496" s="75">
        <v>6.03</v>
      </c>
    </row>
    <row r="497" spans="1:4">
      <c r="A497" s="58" t="s">
        <v>10024</v>
      </c>
      <c r="B497" s="74" t="s">
        <v>10025</v>
      </c>
      <c r="C497" s="58" t="s">
        <v>28</v>
      </c>
      <c r="D497" s="75">
        <v>30.9</v>
      </c>
    </row>
    <row r="498" spans="1:4">
      <c r="A498" s="58" t="s">
        <v>10026</v>
      </c>
      <c r="B498" s="74" t="s">
        <v>10027</v>
      </c>
      <c r="C498" s="58" t="s">
        <v>28492</v>
      </c>
      <c r="D498" s="75">
        <v>31.81</v>
      </c>
    </row>
    <row r="499" spans="1:4">
      <c r="A499" s="58" t="s">
        <v>10028</v>
      </c>
      <c r="B499" s="74" t="s">
        <v>10029</v>
      </c>
      <c r="C499" s="58" t="s">
        <v>28492</v>
      </c>
      <c r="D499" s="75">
        <v>50.53</v>
      </c>
    </row>
    <row r="500" spans="1:4">
      <c r="A500" s="58" t="s">
        <v>10030</v>
      </c>
      <c r="B500" s="74" t="s">
        <v>10031</v>
      </c>
      <c r="C500" s="58" t="s">
        <v>28492</v>
      </c>
      <c r="D500" s="75">
        <v>12.72</v>
      </c>
    </row>
    <row r="501" spans="1:4">
      <c r="A501" s="58" t="s">
        <v>10032</v>
      </c>
      <c r="B501" s="74" t="s">
        <v>10033</v>
      </c>
      <c r="C501" s="58" t="s">
        <v>28492</v>
      </c>
      <c r="D501" s="75">
        <v>7.94</v>
      </c>
    </row>
    <row r="502" spans="1:4">
      <c r="A502" s="58" t="s">
        <v>10079</v>
      </c>
      <c r="B502" s="74" t="s">
        <v>10080</v>
      </c>
      <c r="C502" s="58" t="s">
        <v>28492</v>
      </c>
      <c r="D502" s="75">
        <v>10.43</v>
      </c>
    </row>
    <row r="503" spans="1:4">
      <c r="A503" s="58" t="s">
        <v>10040</v>
      </c>
      <c r="B503" s="74" t="s">
        <v>10041</v>
      </c>
      <c r="C503" s="58" t="s">
        <v>32</v>
      </c>
      <c r="D503" s="75">
        <v>18.86</v>
      </c>
    </row>
    <row r="504" spans="1:4">
      <c r="A504" s="58" t="s">
        <v>10038</v>
      </c>
      <c r="B504" s="74" t="s">
        <v>10039</v>
      </c>
      <c r="C504" s="58" t="s">
        <v>32</v>
      </c>
      <c r="D504" s="75">
        <v>7.54</v>
      </c>
    </row>
    <row r="505" spans="1:4">
      <c r="A505" s="58" t="s">
        <v>10034</v>
      </c>
      <c r="B505" s="74" t="s">
        <v>10035</v>
      </c>
      <c r="C505" s="58" t="s">
        <v>28492</v>
      </c>
      <c r="D505" s="75">
        <v>11.78</v>
      </c>
    </row>
    <row r="506" spans="1:4">
      <c r="A506" s="58" t="s">
        <v>10036</v>
      </c>
      <c r="B506" s="74" t="s">
        <v>10037</v>
      </c>
      <c r="C506" s="58" t="s">
        <v>28492</v>
      </c>
      <c r="D506" s="75">
        <v>12.37</v>
      </c>
    </row>
    <row r="507" spans="1:4">
      <c r="A507" s="58" t="s">
        <v>10042</v>
      </c>
      <c r="B507" s="74" t="s">
        <v>10043</v>
      </c>
      <c r="C507" s="58" t="s">
        <v>28492</v>
      </c>
      <c r="D507" s="75">
        <v>79.52</v>
      </c>
    </row>
    <row r="508" spans="1:4">
      <c r="A508" s="58" t="s">
        <v>10044</v>
      </c>
      <c r="B508" s="74" t="s">
        <v>10045</v>
      </c>
      <c r="C508" s="58" t="s">
        <v>28492</v>
      </c>
      <c r="D508" s="75">
        <v>63.18</v>
      </c>
    </row>
    <row r="509" spans="1:4">
      <c r="A509" s="58" t="s">
        <v>10075</v>
      </c>
      <c r="B509" s="74" t="s">
        <v>10076</v>
      </c>
      <c r="C509" s="58" t="s">
        <v>28</v>
      </c>
      <c r="D509" s="75">
        <v>9.0500000000000007</v>
      </c>
    </row>
    <row r="510" spans="1:4">
      <c r="A510" s="58" t="s">
        <v>10083</v>
      </c>
      <c r="B510" s="74" t="s">
        <v>10084</v>
      </c>
      <c r="C510" s="58" t="s">
        <v>28</v>
      </c>
      <c r="D510" s="75">
        <v>12.83</v>
      </c>
    </row>
    <row r="511" spans="1:4">
      <c r="A511" s="58" t="s">
        <v>10085</v>
      </c>
      <c r="B511" s="74" t="s">
        <v>10086</v>
      </c>
      <c r="C511" s="58" t="s">
        <v>28</v>
      </c>
      <c r="D511" s="75">
        <v>19.32</v>
      </c>
    </row>
    <row r="512" spans="1:4">
      <c r="A512" s="58" t="s">
        <v>10101</v>
      </c>
      <c r="B512" s="74" t="s">
        <v>10102</v>
      </c>
      <c r="C512" s="58" t="s">
        <v>32</v>
      </c>
      <c r="D512" s="75">
        <v>4.22</v>
      </c>
    </row>
    <row r="513" spans="1:4">
      <c r="A513" s="58" t="s">
        <v>10115</v>
      </c>
      <c r="B513" s="74" t="s">
        <v>10116</v>
      </c>
      <c r="C513" s="58" t="s">
        <v>28</v>
      </c>
      <c r="D513" s="75">
        <v>9.0500000000000007</v>
      </c>
    </row>
    <row r="514" spans="1:4">
      <c r="A514" s="58" t="s">
        <v>10117</v>
      </c>
      <c r="B514" s="74" t="s">
        <v>10118</v>
      </c>
      <c r="C514" s="58" t="s">
        <v>28</v>
      </c>
      <c r="D514" s="75">
        <v>15.09</v>
      </c>
    </row>
    <row r="515" spans="1:4">
      <c r="A515" s="58" t="s">
        <v>10107</v>
      </c>
      <c r="B515" s="74" t="s">
        <v>10108</v>
      </c>
      <c r="C515" s="58" t="s">
        <v>28</v>
      </c>
      <c r="D515" s="75">
        <v>4.92</v>
      </c>
    </row>
    <row r="516" spans="1:4">
      <c r="A516" s="58" t="s">
        <v>10111</v>
      </c>
      <c r="B516" s="74" t="s">
        <v>10112</v>
      </c>
      <c r="C516" s="58" t="s">
        <v>28</v>
      </c>
      <c r="D516" s="75">
        <v>8.2899999999999991</v>
      </c>
    </row>
    <row r="517" spans="1:4">
      <c r="A517" s="58" t="s">
        <v>10113</v>
      </c>
      <c r="B517" s="74" t="s">
        <v>10114</v>
      </c>
      <c r="C517" s="58" t="s">
        <v>28</v>
      </c>
      <c r="D517" s="75">
        <v>9.8000000000000007</v>
      </c>
    </row>
    <row r="518" spans="1:4">
      <c r="A518" s="58" t="s">
        <v>10109</v>
      </c>
      <c r="B518" s="74" t="s">
        <v>10110</v>
      </c>
      <c r="C518" s="58" t="s">
        <v>28</v>
      </c>
      <c r="D518" s="75">
        <v>9.0500000000000007</v>
      </c>
    </row>
    <row r="519" spans="1:4">
      <c r="A519" s="58" t="s">
        <v>10049</v>
      </c>
      <c r="B519" s="74" t="s">
        <v>10050</v>
      </c>
      <c r="C519" s="58" t="s">
        <v>32</v>
      </c>
      <c r="D519" s="75">
        <v>5.3</v>
      </c>
    </row>
    <row r="520" spans="1:4">
      <c r="A520" s="58" t="s">
        <v>10105</v>
      </c>
      <c r="B520" s="74" t="s">
        <v>10106</v>
      </c>
      <c r="C520" s="58" t="s">
        <v>32</v>
      </c>
      <c r="D520" s="75">
        <v>5.7</v>
      </c>
    </row>
    <row r="521" spans="1:4">
      <c r="A521" s="58" t="s">
        <v>10119</v>
      </c>
      <c r="B521" s="74" t="s">
        <v>10120</v>
      </c>
      <c r="C521" s="58" t="s">
        <v>32</v>
      </c>
      <c r="D521" s="75">
        <v>11.06</v>
      </c>
    </row>
    <row r="522" spans="1:4">
      <c r="A522" s="58" t="s">
        <v>10089</v>
      </c>
      <c r="B522" s="74" t="s">
        <v>10090</v>
      </c>
      <c r="C522" s="58" t="s">
        <v>32</v>
      </c>
      <c r="D522" s="75">
        <v>11.06</v>
      </c>
    </row>
    <row r="523" spans="1:4">
      <c r="A523" s="58" t="s">
        <v>10121</v>
      </c>
      <c r="B523" s="74" t="s">
        <v>10122</v>
      </c>
      <c r="C523" s="58" t="s">
        <v>28</v>
      </c>
      <c r="D523" s="75">
        <v>1.98</v>
      </c>
    </row>
    <row r="524" spans="1:4">
      <c r="A524" s="58" t="s">
        <v>28488</v>
      </c>
      <c r="B524" s="74" t="s">
        <v>28623</v>
      </c>
      <c r="C524" s="58" t="s">
        <v>21715</v>
      </c>
      <c r="D524" s="75"/>
    </row>
    <row r="525" spans="1:4">
      <c r="A525" s="58" t="s">
        <v>10576</v>
      </c>
      <c r="B525" s="74" t="s">
        <v>10577</v>
      </c>
      <c r="C525" s="58" t="s">
        <v>28492</v>
      </c>
      <c r="D525" s="75">
        <v>114.21</v>
      </c>
    </row>
    <row r="526" spans="1:4">
      <c r="A526" s="58" t="s">
        <v>10131</v>
      </c>
      <c r="B526" s="74" t="s">
        <v>10132</v>
      </c>
      <c r="C526" s="58" t="s">
        <v>28</v>
      </c>
      <c r="D526" s="75">
        <v>246.56</v>
      </c>
    </row>
    <row r="527" spans="1:4">
      <c r="A527" s="58" t="s">
        <v>10137</v>
      </c>
      <c r="B527" s="74" t="s">
        <v>10138</v>
      </c>
      <c r="C527" s="58" t="s">
        <v>28</v>
      </c>
      <c r="D527" s="75">
        <v>176.06</v>
      </c>
    </row>
    <row r="528" spans="1:4">
      <c r="A528" s="58" t="s">
        <v>10133</v>
      </c>
      <c r="B528" s="74" t="s">
        <v>10134</v>
      </c>
      <c r="C528" s="58" t="s">
        <v>28</v>
      </c>
      <c r="D528" s="75">
        <v>533.95000000000005</v>
      </c>
    </row>
    <row r="529" spans="1:4">
      <c r="A529" s="58" t="s">
        <v>10129</v>
      </c>
      <c r="B529" s="74" t="s">
        <v>10130</v>
      </c>
      <c r="C529" s="58" t="s">
        <v>28</v>
      </c>
      <c r="D529" s="75">
        <v>470.75</v>
      </c>
    </row>
    <row r="530" spans="1:4">
      <c r="A530" s="58" t="s">
        <v>10135</v>
      </c>
      <c r="B530" s="74" t="s">
        <v>10136</v>
      </c>
      <c r="C530" s="58" t="s">
        <v>28</v>
      </c>
      <c r="D530" s="75">
        <v>358.68</v>
      </c>
    </row>
    <row r="531" spans="1:4">
      <c r="A531" s="58" t="s">
        <v>28488</v>
      </c>
      <c r="B531" s="74" t="s">
        <v>28624</v>
      </c>
      <c r="C531" s="58" t="s">
        <v>21715</v>
      </c>
      <c r="D531" s="75"/>
    </row>
    <row r="532" spans="1:4">
      <c r="A532" s="58" t="s">
        <v>10127</v>
      </c>
      <c r="B532" s="74" t="s">
        <v>10128</v>
      </c>
      <c r="C532" s="58" t="s">
        <v>30</v>
      </c>
      <c r="D532" s="75">
        <v>100</v>
      </c>
    </row>
    <row r="533" spans="1:4">
      <c r="A533" s="58" t="s">
        <v>10123</v>
      </c>
      <c r="B533" s="74" t="s">
        <v>10124</v>
      </c>
      <c r="C533" s="58" t="s">
        <v>28</v>
      </c>
      <c r="D533" s="75">
        <v>92.34</v>
      </c>
    </row>
    <row r="534" spans="1:4">
      <c r="A534" s="58" t="s">
        <v>10125</v>
      </c>
      <c r="B534" s="74" t="s">
        <v>10126</v>
      </c>
      <c r="C534" s="58" t="s">
        <v>28</v>
      </c>
      <c r="D534" s="75">
        <v>92.34</v>
      </c>
    </row>
    <row r="535" spans="1:4">
      <c r="A535" s="58" t="s">
        <v>11184</v>
      </c>
      <c r="B535" s="74" t="s">
        <v>11185</v>
      </c>
      <c r="C535" s="58" t="s">
        <v>28492</v>
      </c>
      <c r="D535" s="75">
        <v>1065.8900000000001</v>
      </c>
    </row>
    <row r="536" spans="1:4">
      <c r="A536" s="58" t="s">
        <v>28488</v>
      </c>
      <c r="B536" s="74" t="s">
        <v>28625</v>
      </c>
      <c r="C536" s="58" t="s">
        <v>21715</v>
      </c>
      <c r="D536" s="75"/>
    </row>
    <row r="537" spans="1:4">
      <c r="A537" s="58" t="s">
        <v>10255</v>
      </c>
      <c r="B537" s="74" t="s">
        <v>10256</v>
      </c>
      <c r="C537" s="58" t="s">
        <v>32</v>
      </c>
      <c r="D537" s="75">
        <v>4278.96</v>
      </c>
    </row>
    <row r="538" spans="1:4">
      <c r="A538" s="58" t="s">
        <v>10257</v>
      </c>
      <c r="B538" s="74" t="s">
        <v>10258</v>
      </c>
      <c r="C538" s="58" t="s">
        <v>32</v>
      </c>
      <c r="D538" s="75">
        <v>4444.67</v>
      </c>
    </row>
    <row r="539" spans="1:4">
      <c r="A539" s="58" t="s">
        <v>10259</v>
      </c>
      <c r="B539" s="74" t="s">
        <v>10260</v>
      </c>
      <c r="C539" s="58" t="s">
        <v>32</v>
      </c>
      <c r="D539" s="75">
        <v>4609.99</v>
      </c>
    </row>
    <row r="540" spans="1:4">
      <c r="A540" s="58" t="s">
        <v>10261</v>
      </c>
      <c r="B540" s="74" t="s">
        <v>10262</v>
      </c>
      <c r="C540" s="58" t="s">
        <v>32</v>
      </c>
      <c r="D540" s="75">
        <v>4779.04</v>
      </c>
    </row>
    <row r="541" spans="1:4">
      <c r="A541" s="58" t="s">
        <v>10263</v>
      </c>
      <c r="B541" s="74" t="s">
        <v>10264</v>
      </c>
      <c r="C541" s="58" t="s">
        <v>32</v>
      </c>
      <c r="D541" s="75">
        <v>6856.6</v>
      </c>
    </row>
    <row r="542" spans="1:4">
      <c r="A542" s="58" t="s">
        <v>10265</v>
      </c>
      <c r="B542" s="74" t="s">
        <v>10266</v>
      </c>
      <c r="C542" s="58" t="s">
        <v>32</v>
      </c>
      <c r="D542" s="75">
        <v>7068.62</v>
      </c>
    </row>
    <row r="543" spans="1:4">
      <c r="A543" s="58" t="s">
        <v>10267</v>
      </c>
      <c r="B543" s="74" t="s">
        <v>10268</v>
      </c>
      <c r="C543" s="58" t="s">
        <v>32</v>
      </c>
      <c r="D543" s="75">
        <v>7273.66</v>
      </c>
    </row>
    <row r="544" spans="1:4">
      <c r="A544" s="58" t="s">
        <v>10269</v>
      </c>
      <c r="B544" s="74" t="s">
        <v>10270</v>
      </c>
      <c r="C544" s="58" t="s">
        <v>32</v>
      </c>
      <c r="D544" s="75">
        <v>7498.01</v>
      </c>
    </row>
    <row r="545" spans="1:4">
      <c r="A545" s="58" t="s">
        <v>10271</v>
      </c>
      <c r="B545" s="74" t="s">
        <v>10272</v>
      </c>
      <c r="C545" s="58" t="s">
        <v>32</v>
      </c>
      <c r="D545" s="75">
        <v>7751.64</v>
      </c>
    </row>
    <row r="546" spans="1:4">
      <c r="A546" s="58" t="s">
        <v>10273</v>
      </c>
      <c r="B546" s="74" t="s">
        <v>10274</v>
      </c>
      <c r="C546" s="58" t="s">
        <v>32</v>
      </c>
      <c r="D546" s="75">
        <v>8016.82</v>
      </c>
    </row>
    <row r="547" spans="1:4">
      <c r="A547" s="58" t="s">
        <v>10275</v>
      </c>
      <c r="B547" s="74" t="s">
        <v>10276</v>
      </c>
      <c r="C547" s="58" t="s">
        <v>32</v>
      </c>
      <c r="D547" s="75">
        <v>8262.15</v>
      </c>
    </row>
    <row r="548" spans="1:4">
      <c r="A548" s="58" t="s">
        <v>10277</v>
      </c>
      <c r="B548" s="74" t="s">
        <v>10278</v>
      </c>
      <c r="C548" s="58" t="s">
        <v>32</v>
      </c>
      <c r="D548" s="75">
        <v>8577.84</v>
      </c>
    </row>
    <row r="549" spans="1:4">
      <c r="A549" s="58" t="s">
        <v>10279</v>
      </c>
      <c r="B549" s="74" t="s">
        <v>10280</v>
      </c>
      <c r="C549" s="58" t="s">
        <v>32</v>
      </c>
      <c r="D549" s="75">
        <v>8823.51</v>
      </c>
    </row>
    <row r="550" spans="1:4">
      <c r="A550" s="58" t="s">
        <v>10281</v>
      </c>
      <c r="B550" s="74" t="s">
        <v>10282</v>
      </c>
      <c r="C550" s="58" t="s">
        <v>32</v>
      </c>
      <c r="D550" s="75">
        <v>9088.16</v>
      </c>
    </row>
    <row r="551" spans="1:4">
      <c r="A551" s="58" t="s">
        <v>10283</v>
      </c>
      <c r="B551" s="74" t="s">
        <v>10284</v>
      </c>
      <c r="C551" s="58" t="s">
        <v>32</v>
      </c>
      <c r="D551" s="75">
        <v>9355.68</v>
      </c>
    </row>
    <row r="552" spans="1:4">
      <c r="A552" s="58" t="s">
        <v>10285</v>
      </c>
      <c r="B552" s="74" t="s">
        <v>10286</v>
      </c>
      <c r="C552" s="58" t="s">
        <v>32</v>
      </c>
      <c r="D552" s="75">
        <v>9578.3799999999992</v>
      </c>
    </row>
    <row r="553" spans="1:4">
      <c r="A553" s="58" t="s">
        <v>10287</v>
      </c>
      <c r="B553" s="74" t="s">
        <v>10288</v>
      </c>
      <c r="C553" s="58" t="s">
        <v>32</v>
      </c>
      <c r="D553" s="75">
        <v>9816.1</v>
      </c>
    </row>
    <row r="554" spans="1:4">
      <c r="A554" s="58" t="s">
        <v>10289</v>
      </c>
      <c r="B554" s="74" t="s">
        <v>10290</v>
      </c>
      <c r="C554" s="58" t="s">
        <v>32</v>
      </c>
      <c r="D554" s="75">
        <v>10037.75</v>
      </c>
    </row>
    <row r="555" spans="1:4">
      <c r="A555" s="58" t="s">
        <v>10291</v>
      </c>
      <c r="B555" s="74" t="s">
        <v>10292</v>
      </c>
      <c r="C555" s="58" t="s">
        <v>32</v>
      </c>
      <c r="D555" s="75">
        <v>10260.870000000001</v>
      </c>
    </row>
    <row r="556" spans="1:4">
      <c r="A556" s="58" t="s">
        <v>10150</v>
      </c>
      <c r="B556" s="74" t="s">
        <v>10151</v>
      </c>
      <c r="C556" s="58" t="s">
        <v>28492</v>
      </c>
      <c r="D556" s="75">
        <v>1044.01</v>
      </c>
    </row>
    <row r="557" spans="1:4">
      <c r="A557" s="58" t="s">
        <v>10152</v>
      </c>
      <c r="B557" s="74" t="s">
        <v>10153</v>
      </c>
      <c r="C557" s="58" t="s">
        <v>28492</v>
      </c>
      <c r="D557" s="75">
        <v>1407.3</v>
      </c>
    </row>
    <row r="558" spans="1:4">
      <c r="A558" s="58" t="s">
        <v>10154</v>
      </c>
      <c r="B558" s="74" t="s">
        <v>10155</v>
      </c>
      <c r="C558" s="58" t="s">
        <v>28492</v>
      </c>
      <c r="D558" s="75">
        <v>1499.04</v>
      </c>
    </row>
    <row r="559" spans="1:4">
      <c r="A559" s="58" t="s">
        <v>10156</v>
      </c>
      <c r="B559" s="74" t="s">
        <v>10157</v>
      </c>
      <c r="C559" s="58" t="s">
        <v>28492</v>
      </c>
      <c r="D559" s="75">
        <v>1855.15</v>
      </c>
    </row>
    <row r="560" spans="1:4">
      <c r="A560" s="58" t="s">
        <v>10158</v>
      </c>
      <c r="B560" s="74" t="s">
        <v>10159</v>
      </c>
      <c r="C560" s="58" t="s">
        <v>28492</v>
      </c>
      <c r="D560" s="75">
        <v>2072.6799999999998</v>
      </c>
    </row>
    <row r="561" spans="1:4">
      <c r="A561" s="58" t="s">
        <v>10140</v>
      </c>
      <c r="B561" s="74" t="s">
        <v>10141</v>
      </c>
      <c r="C561" s="58" t="s">
        <v>28492</v>
      </c>
      <c r="D561" s="75">
        <v>663.14</v>
      </c>
    </row>
    <row r="562" spans="1:4">
      <c r="A562" s="58" t="s">
        <v>10142</v>
      </c>
      <c r="B562" s="74" t="s">
        <v>10143</v>
      </c>
      <c r="C562" s="58" t="s">
        <v>28492</v>
      </c>
      <c r="D562" s="75">
        <v>739.21</v>
      </c>
    </row>
    <row r="563" spans="1:4">
      <c r="A563" s="58" t="s">
        <v>10144</v>
      </c>
      <c r="B563" s="74" t="s">
        <v>10145</v>
      </c>
      <c r="C563" s="58" t="s">
        <v>28492</v>
      </c>
      <c r="D563" s="75">
        <v>807.17</v>
      </c>
    </row>
    <row r="564" spans="1:4">
      <c r="A564" s="58" t="s">
        <v>10146</v>
      </c>
      <c r="B564" s="74" t="s">
        <v>10147</v>
      </c>
      <c r="C564" s="58" t="s">
        <v>28492</v>
      </c>
      <c r="D564" s="75">
        <v>878.03</v>
      </c>
    </row>
    <row r="565" spans="1:4">
      <c r="A565" s="58" t="s">
        <v>10148</v>
      </c>
      <c r="B565" s="74" t="s">
        <v>10149</v>
      </c>
      <c r="C565" s="58" t="s">
        <v>28492</v>
      </c>
      <c r="D565" s="75">
        <v>956.62</v>
      </c>
    </row>
    <row r="566" spans="1:4">
      <c r="A566" s="58" t="s">
        <v>10411</v>
      </c>
      <c r="B566" s="74" t="s">
        <v>10412</v>
      </c>
      <c r="C566" s="58" t="s">
        <v>28492</v>
      </c>
      <c r="D566" s="75">
        <v>15.72</v>
      </c>
    </row>
    <row r="567" spans="1:4">
      <c r="A567" s="58" t="s">
        <v>10162</v>
      </c>
      <c r="B567" s="74" t="s">
        <v>28626</v>
      </c>
      <c r="C567" s="58" t="s">
        <v>28492</v>
      </c>
      <c r="D567" s="75">
        <v>1351.18</v>
      </c>
    </row>
    <row r="568" spans="1:4" ht="25.5">
      <c r="A568" s="58" t="s">
        <v>10160</v>
      </c>
      <c r="B568" s="74" t="s">
        <v>28627</v>
      </c>
      <c r="C568" s="58" t="s">
        <v>28492</v>
      </c>
      <c r="D568" s="75">
        <v>1919.73</v>
      </c>
    </row>
    <row r="569" spans="1:4">
      <c r="A569" s="58" t="s">
        <v>10161</v>
      </c>
      <c r="B569" s="74" t="s">
        <v>28628</v>
      </c>
      <c r="C569" s="58" t="s">
        <v>28492</v>
      </c>
      <c r="D569" s="75">
        <v>770.47</v>
      </c>
    </row>
    <row r="570" spans="1:4">
      <c r="A570" s="58" t="s">
        <v>10210</v>
      </c>
      <c r="B570" s="74" t="s">
        <v>28629</v>
      </c>
      <c r="C570" s="58" t="s">
        <v>28492</v>
      </c>
      <c r="D570" s="75">
        <v>880.48</v>
      </c>
    </row>
    <row r="571" spans="1:4">
      <c r="A571" s="58" t="s">
        <v>10209</v>
      </c>
      <c r="B571" s="74" t="s">
        <v>28630</v>
      </c>
      <c r="C571" s="58" t="s">
        <v>28492</v>
      </c>
      <c r="D571" s="75">
        <v>375.82</v>
      </c>
    </row>
    <row r="572" spans="1:4">
      <c r="A572" s="58" t="s">
        <v>10194</v>
      </c>
      <c r="B572" s="74" t="s">
        <v>28631</v>
      </c>
      <c r="C572" s="58" t="s">
        <v>28492</v>
      </c>
      <c r="D572" s="75">
        <v>1000.35</v>
      </c>
    </row>
    <row r="573" spans="1:4">
      <c r="A573" s="58" t="s">
        <v>10195</v>
      </c>
      <c r="B573" s="74" t="s">
        <v>28632</v>
      </c>
      <c r="C573" s="58" t="s">
        <v>28492</v>
      </c>
      <c r="D573" s="75">
        <v>1393.74</v>
      </c>
    </row>
    <row r="574" spans="1:4">
      <c r="A574" s="58" t="s">
        <v>10196</v>
      </c>
      <c r="B574" s="74" t="s">
        <v>28633</v>
      </c>
      <c r="C574" s="58" t="s">
        <v>28492</v>
      </c>
      <c r="D574" s="75">
        <v>1057.6400000000001</v>
      </c>
    </row>
    <row r="575" spans="1:4">
      <c r="A575" s="58" t="s">
        <v>10199</v>
      </c>
      <c r="B575" s="74" t="s">
        <v>28634</v>
      </c>
      <c r="C575" s="58" t="s">
        <v>28492</v>
      </c>
      <c r="D575" s="75">
        <v>1267.81</v>
      </c>
    </row>
    <row r="576" spans="1:4">
      <c r="A576" s="58" t="s">
        <v>10200</v>
      </c>
      <c r="B576" s="74" t="s">
        <v>28635</v>
      </c>
      <c r="C576" s="58" t="s">
        <v>28492</v>
      </c>
      <c r="D576" s="75">
        <v>1758.04</v>
      </c>
    </row>
    <row r="577" spans="1:4">
      <c r="A577" s="58" t="s">
        <v>10201</v>
      </c>
      <c r="B577" s="74" t="s">
        <v>28636</v>
      </c>
      <c r="C577" s="58" t="s">
        <v>28492</v>
      </c>
      <c r="D577" s="75">
        <v>967.49</v>
      </c>
    </row>
    <row r="578" spans="1:4">
      <c r="A578" s="58" t="s">
        <v>10202</v>
      </c>
      <c r="B578" s="74" t="s">
        <v>28637</v>
      </c>
      <c r="C578" s="58" t="s">
        <v>28492</v>
      </c>
      <c r="D578" s="75">
        <v>1406.21</v>
      </c>
    </row>
    <row r="579" spans="1:4" ht="25.5">
      <c r="A579" s="58" t="s">
        <v>10203</v>
      </c>
      <c r="B579" s="74" t="s">
        <v>28638</v>
      </c>
      <c r="C579" s="58" t="s">
        <v>28492</v>
      </c>
      <c r="D579" s="75">
        <v>532.85</v>
      </c>
    </row>
    <row r="580" spans="1:4" ht="25.5">
      <c r="A580" s="58" t="s">
        <v>10204</v>
      </c>
      <c r="B580" s="74" t="s">
        <v>28639</v>
      </c>
      <c r="C580" s="58" t="s">
        <v>28492</v>
      </c>
      <c r="D580" s="75">
        <v>775.61</v>
      </c>
    </row>
    <row r="581" spans="1:4">
      <c r="A581" s="58" t="s">
        <v>10205</v>
      </c>
      <c r="B581" s="74" t="s">
        <v>28640</v>
      </c>
      <c r="C581" s="58" t="s">
        <v>28492</v>
      </c>
      <c r="D581" s="75">
        <v>977.32</v>
      </c>
    </row>
    <row r="582" spans="1:4">
      <c r="A582" s="58" t="s">
        <v>10206</v>
      </c>
      <c r="B582" s="74" t="s">
        <v>28641</v>
      </c>
      <c r="C582" s="58" t="s">
        <v>28492</v>
      </c>
      <c r="D582" s="75">
        <v>1394.53</v>
      </c>
    </row>
    <row r="583" spans="1:4">
      <c r="A583" s="58" t="s">
        <v>10207</v>
      </c>
      <c r="B583" s="74" t="s">
        <v>28642</v>
      </c>
      <c r="C583" s="58" t="s">
        <v>28492</v>
      </c>
      <c r="D583" s="75">
        <v>1235.0899999999999</v>
      </c>
    </row>
    <row r="584" spans="1:4">
      <c r="A584" s="58" t="s">
        <v>10208</v>
      </c>
      <c r="B584" s="74" t="s">
        <v>28643</v>
      </c>
      <c r="C584" s="58" t="s">
        <v>28492</v>
      </c>
      <c r="D584" s="75">
        <v>1749.14</v>
      </c>
    </row>
    <row r="585" spans="1:4">
      <c r="A585" s="58" t="s">
        <v>10192</v>
      </c>
      <c r="B585" s="74" t="s">
        <v>10193</v>
      </c>
      <c r="C585" s="58" t="s">
        <v>28492</v>
      </c>
      <c r="D585" s="75">
        <v>824.88</v>
      </c>
    </row>
    <row r="586" spans="1:4">
      <c r="A586" s="58" t="s">
        <v>10197</v>
      </c>
      <c r="B586" s="74" t="s">
        <v>10198</v>
      </c>
      <c r="C586" s="58" t="s">
        <v>28492</v>
      </c>
      <c r="D586" s="75">
        <v>1313.21</v>
      </c>
    </row>
    <row r="587" spans="1:4">
      <c r="A587" s="58" t="s">
        <v>10172</v>
      </c>
      <c r="B587" s="74" t="s">
        <v>10173</v>
      </c>
      <c r="C587" s="58" t="s">
        <v>32</v>
      </c>
      <c r="D587" s="75">
        <v>245.64</v>
      </c>
    </row>
    <row r="588" spans="1:4">
      <c r="A588" s="58" t="s">
        <v>10174</v>
      </c>
      <c r="B588" s="74" t="s">
        <v>10175</v>
      </c>
      <c r="C588" s="58" t="s">
        <v>32</v>
      </c>
      <c r="D588" s="75">
        <v>131.22999999999999</v>
      </c>
    </row>
    <row r="589" spans="1:4">
      <c r="A589" s="58" t="s">
        <v>10178</v>
      </c>
      <c r="B589" s="74" t="s">
        <v>10179</v>
      </c>
      <c r="C589" s="58" t="s">
        <v>32</v>
      </c>
      <c r="D589" s="75">
        <v>106.45</v>
      </c>
    </row>
    <row r="590" spans="1:4">
      <c r="A590" s="58" t="s">
        <v>10180</v>
      </c>
      <c r="B590" s="74" t="s">
        <v>10181</v>
      </c>
      <c r="C590" s="58" t="s">
        <v>32</v>
      </c>
      <c r="D590" s="75">
        <v>110.13</v>
      </c>
    </row>
    <row r="591" spans="1:4">
      <c r="A591" s="58" t="s">
        <v>10182</v>
      </c>
      <c r="B591" s="74" t="s">
        <v>10183</v>
      </c>
      <c r="C591" s="58" t="s">
        <v>32</v>
      </c>
      <c r="D591" s="75">
        <v>112.99</v>
      </c>
    </row>
    <row r="592" spans="1:4">
      <c r="A592" s="58" t="s">
        <v>10184</v>
      </c>
      <c r="B592" s="74" t="s">
        <v>10185</v>
      </c>
      <c r="C592" s="58" t="s">
        <v>32</v>
      </c>
      <c r="D592" s="75">
        <v>107.49</v>
      </c>
    </row>
    <row r="593" spans="1:4">
      <c r="A593" s="58" t="s">
        <v>10186</v>
      </c>
      <c r="B593" s="74" t="s">
        <v>10187</v>
      </c>
      <c r="C593" s="58" t="s">
        <v>32</v>
      </c>
      <c r="D593" s="75">
        <v>126.18</v>
      </c>
    </row>
    <row r="594" spans="1:4">
      <c r="A594" s="58" t="s">
        <v>10176</v>
      </c>
      <c r="B594" s="74" t="s">
        <v>10177</v>
      </c>
      <c r="C594" s="58" t="s">
        <v>32</v>
      </c>
      <c r="D594" s="75">
        <v>21.77</v>
      </c>
    </row>
    <row r="595" spans="1:4">
      <c r="A595" s="58" t="s">
        <v>10170</v>
      </c>
      <c r="B595" s="74" t="s">
        <v>10171</v>
      </c>
      <c r="C595" s="58" t="s">
        <v>32</v>
      </c>
      <c r="D595" s="75">
        <v>105.05</v>
      </c>
    </row>
    <row r="596" spans="1:4">
      <c r="A596" s="58" t="s">
        <v>10163</v>
      </c>
      <c r="B596" s="74" t="s">
        <v>28644</v>
      </c>
      <c r="C596" s="58" t="s">
        <v>32</v>
      </c>
      <c r="D596" s="75">
        <v>48.4</v>
      </c>
    </row>
    <row r="597" spans="1:4">
      <c r="A597" s="58" t="s">
        <v>10164</v>
      </c>
      <c r="B597" s="74" t="s">
        <v>28645</v>
      </c>
      <c r="C597" s="58" t="s">
        <v>32</v>
      </c>
      <c r="D597" s="75">
        <v>64.8</v>
      </c>
    </row>
    <row r="598" spans="1:4">
      <c r="A598" s="58" t="s">
        <v>10165</v>
      </c>
      <c r="B598" s="74" t="s">
        <v>28646</v>
      </c>
      <c r="C598" s="58" t="s">
        <v>32</v>
      </c>
      <c r="D598" s="75">
        <v>87.37</v>
      </c>
    </row>
    <row r="599" spans="1:4">
      <c r="A599" s="58" t="s">
        <v>10166</v>
      </c>
      <c r="B599" s="74" t="s">
        <v>28647</v>
      </c>
      <c r="C599" s="58" t="s">
        <v>32</v>
      </c>
      <c r="D599" s="75">
        <v>105</v>
      </c>
    </row>
    <row r="600" spans="1:4">
      <c r="A600" s="58" t="s">
        <v>10167</v>
      </c>
      <c r="B600" s="74" t="s">
        <v>28648</v>
      </c>
      <c r="C600" s="58" t="s">
        <v>32</v>
      </c>
      <c r="D600" s="75">
        <v>246.24</v>
      </c>
    </row>
    <row r="601" spans="1:4">
      <c r="A601" s="58" t="s">
        <v>10168</v>
      </c>
      <c r="B601" s="74" t="s">
        <v>28649</v>
      </c>
      <c r="C601" s="58" t="s">
        <v>32</v>
      </c>
      <c r="D601" s="75">
        <v>90.49</v>
      </c>
    </row>
    <row r="602" spans="1:4">
      <c r="A602" s="58" t="s">
        <v>10169</v>
      </c>
      <c r="B602" s="74" t="s">
        <v>28650</v>
      </c>
      <c r="C602" s="58" t="s">
        <v>32</v>
      </c>
      <c r="D602" s="75">
        <v>70.63</v>
      </c>
    </row>
    <row r="603" spans="1:4">
      <c r="A603" s="58" t="s">
        <v>10188</v>
      </c>
      <c r="B603" s="74" t="s">
        <v>28651</v>
      </c>
      <c r="C603" s="58" t="s">
        <v>32</v>
      </c>
      <c r="D603" s="75">
        <v>378.19</v>
      </c>
    </row>
    <row r="604" spans="1:4">
      <c r="A604" s="58" t="s">
        <v>10189</v>
      </c>
      <c r="B604" s="74" t="s">
        <v>28652</v>
      </c>
      <c r="C604" s="58" t="s">
        <v>32</v>
      </c>
      <c r="D604" s="75">
        <v>206.6</v>
      </c>
    </row>
    <row r="605" spans="1:4">
      <c r="A605" s="58" t="s">
        <v>10190</v>
      </c>
      <c r="B605" s="74" t="s">
        <v>10191</v>
      </c>
      <c r="C605" s="58" t="s">
        <v>29</v>
      </c>
      <c r="D605" s="75">
        <v>303.20999999999998</v>
      </c>
    </row>
    <row r="606" spans="1:4">
      <c r="A606" s="58" t="s">
        <v>10241</v>
      </c>
      <c r="B606" s="74" t="s">
        <v>10242</v>
      </c>
      <c r="C606" s="58" t="s">
        <v>32</v>
      </c>
      <c r="D606" s="75">
        <v>544.36</v>
      </c>
    </row>
    <row r="607" spans="1:4">
      <c r="A607" s="58" t="s">
        <v>10243</v>
      </c>
      <c r="B607" s="74" t="s">
        <v>10244</v>
      </c>
      <c r="C607" s="58" t="s">
        <v>32</v>
      </c>
      <c r="D607" s="75">
        <v>709.13</v>
      </c>
    </row>
    <row r="608" spans="1:4">
      <c r="A608" s="58" t="s">
        <v>10245</v>
      </c>
      <c r="B608" s="74" t="s">
        <v>10246</v>
      </c>
      <c r="C608" s="58" t="s">
        <v>32</v>
      </c>
      <c r="D608" s="75">
        <v>776.75</v>
      </c>
    </row>
    <row r="609" spans="1:4">
      <c r="A609" s="58" t="s">
        <v>10247</v>
      </c>
      <c r="B609" s="74" t="s">
        <v>10248</v>
      </c>
      <c r="C609" s="58" t="s">
        <v>32</v>
      </c>
      <c r="D609" s="75">
        <v>846.17</v>
      </c>
    </row>
    <row r="610" spans="1:4">
      <c r="A610" s="58" t="s">
        <v>10249</v>
      </c>
      <c r="B610" s="74" t="s">
        <v>10250</v>
      </c>
      <c r="C610" s="58" t="s">
        <v>32</v>
      </c>
      <c r="D610" s="75">
        <v>1239.5999999999999</v>
      </c>
    </row>
    <row r="611" spans="1:4">
      <c r="A611" s="58" t="s">
        <v>10231</v>
      </c>
      <c r="B611" s="74" t="s">
        <v>10232</v>
      </c>
      <c r="C611" s="58" t="s">
        <v>32</v>
      </c>
      <c r="D611" s="75">
        <v>271.20999999999998</v>
      </c>
    </row>
    <row r="612" spans="1:4">
      <c r="A612" s="58" t="s">
        <v>10233</v>
      </c>
      <c r="B612" s="74" t="s">
        <v>10234</v>
      </c>
      <c r="C612" s="58" t="s">
        <v>32</v>
      </c>
      <c r="D612" s="75">
        <v>324.97000000000003</v>
      </c>
    </row>
    <row r="613" spans="1:4">
      <c r="A613" s="58" t="s">
        <v>10235</v>
      </c>
      <c r="B613" s="74" t="s">
        <v>10236</v>
      </c>
      <c r="C613" s="58" t="s">
        <v>32</v>
      </c>
      <c r="D613" s="75">
        <v>376.2</v>
      </c>
    </row>
    <row r="614" spans="1:4">
      <c r="A614" s="58" t="s">
        <v>10237</v>
      </c>
      <c r="B614" s="74" t="s">
        <v>10238</v>
      </c>
      <c r="C614" s="58" t="s">
        <v>32</v>
      </c>
      <c r="D614" s="75">
        <v>433.54</v>
      </c>
    </row>
    <row r="615" spans="1:4">
      <c r="A615" s="58" t="s">
        <v>10239</v>
      </c>
      <c r="B615" s="74" t="s">
        <v>10240</v>
      </c>
      <c r="C615" s="58" t="s">
        <v>32</v>
      </c>
      <c r="D615" s="75">
        <v>487.75</v>
      </c>
    </row>
    <row r="616" spans="1:4">
      <c r="A616" s="58" t="s">
        <v>10221</v>
      </c>
      <c r="B616" s="74" t="s">
        <v>10222</v>
      </c>
      <c r="C616" s="58" t="s">
        <v>32</v>
      </c>
      <c r="D616" s="75">
        <v>702.19</v>
      </c>
    </row>
    <row r="617" spans="1:4">
      <c r="A617" s="58" t="s">
        <v>10223</v>
      </c>
      <c r="B617" s="74" t="s">
        <v>10224</v>
      </c>
      <c r="C617" s="58" t="s">
        <v>32</v>
      </c>
      <c r="D617" s="75">
        <v>880.32</v>
      </c>
    </row>
    <row r="618" spans="1:4">
      <c r="A618" s="58" t="s">
        <v>10225</v>
      </c>
      <c r="B618" s="74" t="s">
        <v>10226</v>
      </c>
      <c r="C618" s="58" t="s">
        <v>32</v>
      </c>
      <c r="D618" s="75">
        <v>951.09</v>
      </c>
    </row>
    <row r="619" spans="1:4">
      <c r="A619" s="58" t="s">
        <v>10227</v>
      </c>
      <c r="B619" s="74" t="s">
        <v>10228</v>
      </c>
      <c r="C619" s="58" t="s">
        <v>32</v>
      </c>
      <c r="D619" s="75">
        <v>1024.03</v>
      </c>
    </row>
    <row r="620" spans="1:4">
      <c r="A620" s="58" t="s">
        <v>10229</v>
      </c>
      <c r="B620" s="74" t="s">
        <v>10230</v>
      </c>
      <c r="C620" s="58" t="s">
        <v>32</v>
      </c>
      <c r="D620" s="75">
        <v>1368.57</v>
      </c>
    </row>
    <row r="621" spans="1:4">
      <c r="A621" s="58" t="s">
        <v>10211</v>
      </c>
      <c r="B621" s="74" t="s">
        <v>10212</v>
      </c>
      <c r="C621" s="58" t="s">
        <v>32</v>
      </c>
      <c r="D621" s="75">
        <v>407.24</v>
      </c>
    </row>
    <row r="622" spans="1:4">
      <c r="A622" s="58" t="s">
        <v>10213</v>
      </c>
      <c r="B622" s="74" t="s">
        <v>10214</v>
      </c>
      <c r="C622" s="58" t="s">
        <v>32</v>
      </c>
      <c r="D622" s="75">
        <v>464.53</v>
      </c>
    </row>
    <row r="623" spans="1:4">
      <c r="A623" s="58" t="s">
        <v>10215</v>
      </c>
      <c r="B623" s="74" t="s">
        <v>10216</v>
      </c>
      <c r="C623" s="58" t="s">
        <v>32</v>
      </c>
      <c r="D623" s="75">
        <v>520.1</v>
      </c>
    </row>
    <row r="624" spans="1:4">
      <c r="A624" s="58" t="s">
        <v>10217</v>
      </c>
      <c r="B624" s="74" t="s">
        <v>10218</v>
      </c>
      <c r="C624" s="58" t="s">
        <v>32</v>
      </c>
      <c r="D624" s="75">
        <v>580.37</v>
      </c>
    </row>
    <row r="625" spans="1:4">
      <c r="A625" s="58" t="s">
        <v>10219</v>
      </c>
      <c r="B625" s="74" t="s">
        <v>10220</v>
      </c>
      <c r="C625" s="58" t="s">
        <v>32</v>
      </c>
      <c r="D625" s="75">
        <v>638.91999999999996</v>
      </c>
    </row>
    <row r="626" spans="1:4">
      <c r="A626" s="58" t="s">
        <v>10251</v>
      </c>
      <c r="B626" s="74" t="s">
        <v>28653</v>
      </c>
      <c r="C626" s="58" t="s">
        <v>32</v>
      </c>
      <c r="D626" s="75">
        <v>83.17</v>
      </c>
    </row>
    <row r="627" spans="1:4">
      <c r="A627" s="58" t="s">
        <v>10252</v>
      </c>
      <c r="B627" s="74" t="s">
        <v>28654</v>
      </c>
      <c r="C627" s="58" t="s">
        <v>32</v>
      </c>
      <c r="D627" s="75">
        <v>101.65</v>
      </c>
    </row>
    <row r="628" spans="1:4">
      <c r="A628" s="58" t="s">
        <v>10253</v>
      </c>
      <c r="B628" s="74" t="s">
        <v>10254</v>
      </c>
      <c r="C628" s="58" t="s">
        <v>28</v>
      </c>
      <c r="D628" s="75">
        <v>24.81</v>
      </c>
    </row>
    <row r="629" spans="1:4">
      <c r="A629" s="58" t="s">
        <v>10384</v>
      </c>
      <c r="B629" s="74" t="s">
        <v>10385</v>
      </c>
      <c r="C629" s="58" t="s">
        <v>32</v>
      </c>
      <c r="D629" s="75">
        <v>334.93</v>
      </c>
    </row>
    <row r="630" spans="1:4">
      <c r="A630" s="58" t="s">
        <v>10386</v>
      </c>
      <c r="B630" s="74" t="s">
        <v>10387</v>
      </c>
      <c r="C630" s="58" t="s">
        <v>32</v>
      </c>
      <c r="D630" s="75">
        <v>451.48</v>
      </c>
    </row>
    <row r="631" spans="1:4">
      <c r="A631" s="58" t="s">
        <v>10388</v>
      </c>
      <c r="B631" s="74" t="s">
        <v>10389</v>
      </c>
      <c r="C631" s="58" t="s">
        <v>32</v>
      </c>
      <c r="D631" s="75">
        <v>684.45</v>
      </c>
    </row>
    <row r="632" spans="1:4">
      <c r="A632" s="58" t="s">
        <v>10374</v>
      </c>
      <c r="B632" s="74" t="s">
        <v>10375</v>
      </c>
      <c r="C632" s="58" t="s">
        <v>32</v>
      </c>
      <c r="D632" s="75">
        <v>44.45</v>
      </c>
    </row>
    <row r="633" spans="1:4">
      <c r="A633" s="58" t="s">
        <v>10376</v>
      </c>
      <c r="B633" s="74" t="s">
        <v>10377</v>
      </c>
      <c r="C633" s="58" t="s">
        <v>32</v>
      </c>
      <c r="D633" s="75">
        <v>75.56</v>
      </c>
    </row>
    <row r="634" spans="1:4">
      <c r="A634" s="58" t="s">
        <v>10378</v>
      </c>
      <c r="B634" s="74" t="s">
        <v>10379</v>
      </c>
      <c r="C634" s="58" t="s">
        <v>32</v>
      </c>
      <c r="D634" s="75">
        <v>104.14</v>
      </c>
    </row>
    <row r="635" spans="1:4">
      <c r="A635" s="58" t="s">
        <v>10380</v>
      </c>
      <c r="B635" s="74" t="s">
        <v>10381</v>
      </c>
      <c r="C635" s="58" t="s">
        <v>32</v>
      </c>
      <c r="D635" s="75">
        <v>143.80000000000001</v>
      </c>
    </row>
    <row r="636" spans="1:4">
      <c r="A636" s="58" t="s">
        <v>10382</v>
      </c>
      <c r="B636" s="74" t="s">
        <v>10383</v>
      </c>
      <c r="C636" s="58" t="s">
        <v>32</v>
      </c>
      <c r="D636" s="75">
        <v>236.73</v>
      </c>
    </row>
    <row r="637" spans="1:4">
      <c r="A637" s="58" t="s">
        <v>10366</v>
      </c>
      <c r="B637" s="74" t="s">
        <v>10367</v>
      </c>
      <c r="C637" s="58" t="s">
        <v>32</v>
      </c>
      <c r="D637" s="75">
        <v>56.35</v>
      </c>
    </row>
    <row r="638" spans="1:4">
      <c r="A638" s="58" t="s">
        <v>10368</v>
      </c>
      <c r="B638" s="74" t="s">
        <v>10369</v>
      </c>
      <c r="C638" s="58" t="s">
        <v>32</v>
      </c>
      <c r="D638" s="75">
        <v>84.63</v>
      </c>
    </row>
    <row r="639" spans="1:4">
      <c r="A639" s="58" t="s">
        <v>10370</v>
      </c>
      <c r="B639" s="74" t="s">
        <v>10371</v>
      </c>
      <c r="C639" s="58" t="s">
        <v>32</v>
      </c>
      <c r="D639" s="75">
        <v>116.48</v>
      </c>
    </row>
    <row r="640" spans="1:4">
      <c r="A640" s="58" t="s">
        <v>10372</v>
      </c>
      <c r="B640" s="74" t="s">
        <v>10373</v>
      </c>
      <c r="C640" s="58" t="s">
        <v>32</v>
      </c>
      <c r="D640" s="75">
        <v>146.94999999999999</v>
      </c>
    </row>
    <row r="641" spans="1:4">
      <c r="A641" s="58" t="s">
        <v>10393</v>
      </c>
      <c r="B641" s="74" t="s">
        <v>28655</v>
      </c>
      <c r="C641" s="58" t="s">
        <v>32</v>
      </c>
      <c r="D641" s="75">
        <v>15.49</v>
      </c>
    </row>
    <row r="642" spans="1:4">
      <c r="A642" s="58" t="s">
        <v>10392</v>
      </c>
      <c r="B642" s="74" t="s">
        <v>28656</v>
      </c>
      <c r="C642" s="58" t="s">
        <v>32</v>
      </c>
      <c r="D642" s="75">
        <v>11.02</v>
      </c>
    </row>
    <row r="643" spans="1:4">
      <c r="A643" s="58" t="s">
        <v>10394</v>
      </c>
      <c r="B643" s="74" t="s">
        <v>28657</v>
      </c>
      <c r="C643" s="58" t="s">
        <v>32</v>
      </c>
      <c r="D643" s="75">
        <v>18.59</v>
      </c>
    </row>
    <row r="644" spans="1:4" ht="25.5">
      <c r="A644" s="58" t="s">
        <v>10363</v>
      </c>
      <c r="B644" s="74" t="s">
        <v>28658</v>
      </c>
      <c r="C644" s="58" t="s">
        <v>32</v>
      </c>
      <c r="D644" s="75">
        <v>25.02</v>
      </c>
    </row>
    <row r="645" spans="1:4" ht="25.5">
      <c r="A645" s="58" t="s">
        <v>10364</v>
      </c>
      <c r="B645" s="74" t="s">
        <v>28659</v>
      </c>
      <c r="C645" s="58" t="s">
        <v>32</v>
      </c>
      <c r="D645" s="75">
        <v>34.46</v>
      </c>
    </row>
    <row r="646" spans="1:4" ht="25.5">
      <c r="A646" s="58" t="s">
        <v>10365</v>
      </c>
      <c r="B646" s="74" t="s">
        <v>28660</v>
      </c>
      <c r="C646" s="58" t="s">
        <v>32</v>
      </c>
      <c r="D646" s="75">
        <v>52.05</v>
      </c>
    </row>
    <row r="647" spans="1:4" ht="25.5">
      <c r="A647" s="58" t="s">
        <v>10361</v>
      </c>
      <c r="B647" s="74" t="s">
        <v>28661</v>
      </c>
      <c r="C647" s="58" t="s">
        <v>32</v>
      </c>
      <c r="D647" s="75">
        <v>17.21</v>
      </c>
    </row>
    <row r="648" spans="1:4" ht="25.5">
      <c r="A648" s="58" t="s">
        <v>10362</v>
      </c>
      <c r="B648" s="74" t="s">
        <v>28662</v>
      </c>
      <c r="C648" s="58" t="s">
        <v>32</v>
      </c>
      <c r="D648" s="75">
        <v>21.23</v>
      </c>
    </row>
    <row r="649" spans="1:4" ht="25.5">
      <c r="A649" s="58" t="s">
        <v>10358</v>
      </c>
      <c r="B649" s="74" t="s">
        <v>10359</v>
      </c>
      <c r="C649" s="58" t="s">
        <v>32</v>
      </c>
      <c r="D649" s="75">
        <v>26.98</v>
      </c>
    </row>
    <row r="650" spans="1:4">
      <c r="A650" s="58" t="s">
        <v>10356</v>
      </c>
      <c r="B650" s="74" t="s">
        <v>10357</v>
      </c>
      <c r="C650" s="58" t="s">
        <v>32</v>
      </c>
      <c r="D650" s="75">
        <v>62.54</v>
      </c>
    </row>
    <row r="651" spans="1:4">
      <c r="A651" s="58" t="s">
        <v>10303</v>
      </c>
      <c r="B651" s="74" t="s">
        <v>10304</v>
      </c>
      <c r="C651" s="58" t="s">
        <v>28492</v>
      </c>
      <c r="D651" s="75">
        <v>1704.18</v>
      </c>
    </row>
    <row r="652" spans="1:4">
      <c r="A652" s="58" t="s">
        <v>10305</v>
      </c>
      <c r="B652" s="74" t="s">
        <v>10306</v>
      </c>
      <c r="C652" s="58" t="s">
        <v>28492</v>
      </c>
      <c r="D652" s="75">
        <v>2044.35</v>
      </c>
    </row>
    <row r="653" spans="1:4">
      <c r="A653" s="58" t="s">
        <v>10307</v>
      </c>
      <c r="B653" s="74" t="s">
        <v>10308</v>
      </c>
      <c r="C653" s="58" t="s">
        <v>28492</v>
      </c>
      <c r="D653" s="75">
        <v>2200.27</v>
      </c>
    </row>
    <row r="654" spans="1:4">
      <c r="A654" s="58" t="s">
        <v>10309</v>
      </c>
      <c r="B654" s="74" t="s">
        <v>10310</v>
      </c>
      <c r="C654" s="58" t="s">
        <v>28492</v>
      </c>
      <c r="D654" s="75">
        <v>2387.59</v>
      </c>
    </row>
    <row r="655" spans="1:4">
      <c r="A655" s="58" t="s">
        <v>10311</v>
      </c>
      <c r="B655" s="74" t="s">
        <v>10312</v>
      </c>
      <c r="C655" s="58" t="s">
        <v>28492</v>
      </c>
      <c r="D655" s="75">
        <v>2766.54</v>
      </c>
    </row>
    <row r="656" spans="1:4">
      <c r="A656" s="58" t="s">
        <v>10293</v>
      </c>
      <c r="B656" s="74" t="s">
        <v>10294</v>
      </c>
      <c r="C656" s="58" t="s">
        <v>28492</v>
      </c>
      <c r="D656" s="75">
        <v>1148.0899999999999</v>
      </c>
    </row>
    <row r="657" spans="1:4">
      <c r="A657" s="58" t="s">
        <v>10295</v>
      </c>
      <c r="B657" s="74" t="s">
        <v>10296</v>
      </c>
      <c r="C657" s="58" t="s">
        <v>28492</v>
      </c>
      <c r="D657" s="75">
        <v>1210.6500000000001</v>
      </c>
    </row>
    <row r="658" spans="1:4">
      <c r="A658" s="58" t="s">
        <v>10297</v>
      </c>
      <c r="B658" s="74" t="s">
        <v>10298</v>
      </c>
      <c r="C658" s="58" t="s">
        <v>28492</v>
      </c>
      <c r="D658" s="75">
        <v>1263.22</v>
      </c>
    </row>
    <row r="659" spans="1:4">
      <c r="A659" s="58" t="s">
        <v>10300</v>
      </c>
      <c r="B659" s="74" t="s">
        <v>10299</v>
      </c>
      <c r="C659" s="58" t="s">
        <v>28492</v>
      </c>
      <c r="D659" s="75">
        <v>1423.7</v>
      </c>
    </row>
    <row r="660" spans="1:4">
      <c r="A660" s="58" t="s">
        <v>10301</v>
      </c>
      <c r="B660" s="74" t="s">
        <v>10302</v>
      </c>
      <c r="C660" s="58" t="s">
        <v>28492</v>
      </c>
      <c r="D660" s="75">
        <v>1561.03</v>
      </c>
    </row>
    <row r="661" spans="1:4">
      <c r="A661" s="58" t="s">
        <v>10323</v>
      </c>
      <c r="B661" s="74" t="s">
        <v>10324</v>
      </c>
      <c r="C661" s="58" t="s">
        <v>28492</v>
      </c>
      <c r="D661" s="75">
        <v>2109.41</v>
      </c>
    </row>
    <row r="662" spans="1:4">
      <c r="A662" s="58" t="s">
        <v>10325</v>
      </c>
      <c r="B662" s="74" t="s">
        <v>10326</v>
      </c>
      <c r="C662" s="58" t="s">
        <v>28492</v>
      </c>
      <c r="D662" s="75">
        <v>2296.9899999999998</v>
      </c>
    </row>
    <row r="663" spans="1:4">
      <c r="A663" s="58" t="s">
        <v>10327</v>
      </c>
      <c r="B663" s="74" t="s">
        <v>10328</v>
      </c>
      <c r="C663" s="58" t="s">
        <v>28492</v>
      </c>
      <c r="D663" s="75">
        <v>2482.9299999999998</v>
      </c>
    </row>
    <row r="664" spans="1:4">
      <c r="A664" s="58" t="s">
        <v>10329</v>
      </c>
      <c r="B664" s="74" t="s">
        <v>10330</v>
      </c>
      <c r="C664" s="58" t="s">
        <v>28492</v>
      </c>
      <c r="D664" s="75">
        <v>2685.22</v>
      </c>
    </row>
    <row r="665" spans="1:4">
      <c r="A665" s="58" t="s">
        <v>10331</v>
      </c>
      <c r="B665" s="74" t="s">
        <v>10332</v>
      </c>
      <c r="C665" s="58" t="s">
        <v>28492</v>
      </c>
      <c r="D665" s="75">
        <v>3112.49</v>
      </c>
    </row>
    <row r="666" spans="1:4">
      <c r="A666" s="58" t="s">
        <v>10313</v>
      </c>
      <c r="B666" s="74" t="s">
        <v>10314</v>
      </c>
      <c r="C666" s="58" t="s">
        <v>28492</v>
      </c>
      <c r="D666" s="75">
        <v>1414.79</v>
      </c>
    </row>
    <row r="667" spans="1:4">
      <c r="A667" s="58" t="s">
        <v>10315</v>
      </c>
      <c r="B667" s="74" t="s">
        <v>10316</v>
      </c>
      <c r="C667" s="58" t="s">
        <v>28492</v>
      </c>
      <c r="D667" s="75">
        <v>1541.76</v>
      </c>
    </row>
    <row r="668" spans="1:4">
      <c r="A668" s="58" t="s">
        <v>10317</v>
      </c>
      <c r="B668" s="74" t="s">
        <v>10318</v>
      </c>
      <c r="C668" s="58" t="s">
        <v>28492</v>
      </c>
      <c r="D668" s="75">
        <v>1609.61</v>
      </c>
    </row>
    <row r="669" spans="1:4">
      <c r="A669" s="58" t="s">
        <v>10319</v>
      </c>
      <c r="B669" s="74" t="s">
        <v>10320</v>
      </c>
      <c r="C669" s="58" t="s">
        <v>28492</v>
      </c>
      <c r="D669" s="75">
        <v>1670</v>
      </c>
    </row>
    <row r="670" spans="1:4">
      <c r="A670" s="58" t="s">
        <v>10321</v>
      </c>
      <c r="B670" s="74" t="s">
        <v>10322</v>
      </c>
      <c r="C670" s="58" t="s">
        <v>28492</v>
      </c>
      <c r="D670" s="75">
        <v>1903.5</v>
      </c>
    </row>
    <row r="671" spans="1:4">
      <c r="A671" s="58" t="s">
        <v>10343</v>
      </c>
      <c r="B671" s="74" t="s">
        <v>10344</v>
      </c>
      <c r="C671" s="58" t="s">
        <v>28492</v>
      </c>
      <c r="D671" s="75">
        <v>2421.09</v>
      </c>
    </row>
    <row r="672" spans="1:4">
      <c r="A672" s="58" t="s">
        <v>10345</v>
      </c>
      <c r="B672" s="74" t="s">
        <v>10346</v>
      </c>
      <c r="C672" s="58" t="s">
        <v>28492</v>
      </c>
      <c r="D672" s="75">
        <v>2623.72</v>
      </c>
    </row>
    <row r="673" spans="1:4">
      <c r="A673" s="58" t="s">
        <v>10347</v>
      </c>
      <c r="B673" s="74" t="s">
        <v>10348</v>
      </c>
      <c r="C673" s="58" t="s">
        <v>28492</v>
      </c>
      <c r="D673" s="75">
        <v>2824.7</v>
      </c>
    </row>
    <row r="674" spans="1:4">
      <c r="A674" s="58" t="s">
        <v>10349</v>
      </c>
      <c r="B674" s="74" t="s">
        <v>10350</v>
      </c>
      <c r="C674" s="58" t="s">
        <v>28492</v>
      </c>
      <c r="D674" s="75">
        <v>3042.04</v>
      </c>
    </row>
    <row r="675" spans="1:4">
      <c r="A675" s="58" t="s">
        <v>10351</v>
      </c>
      <c r="B675" s="74" t="s">
        <v>10352</v>
      </c>
      <c r="C675" s="58" t="s">
        <v>28492</v>
      </c>
      <c r="D675" s="75">
        <v>3499.4</v>
      </c>
    </row>
    <row r="676" spans="1:4">
      <c r="A676" s="58" t="s">
        <v>10333</v>
      </c>
      <c r="B676" s="74" t="s">
        <v>10334</v>
      </c>
      <c r="C676" s="58" t="s">
        <v>28492</v>
      </c>
      <c r="D676" s="75">
        <v>1746.67</v>
      </c>
    </row>
    <row r="677" spans="1:4">
      <c r="A677" s="58" t="s">
        <v>10335</v>
      </c>
      <c r="B677" s="74" t="s">
        <v>10336</v>
      </c>
      <c r="C677" s="58" t="s">
        <v>28492</v>
      </c>
      <c r="D677" s="75">
        <v>1817.85</v>
      </c>
    </row>
    <row r="678" spans="1:4">
      <c r="A678" s="58" t="s">
        <v>10337</v>
      </c>
      <c r="B678" s="74" t="s">
        <v>10338</v>
      </c>
      <c r="C678" s="58" t="s">
        <v>28492</v>
      </c>
      <c r="D678" s="75">
        <v>1885.68</v>
      </c>
    </row>
    <row r="679" spans="1:4">
      <c r="A679" s="58" t="s">
        <v>10339</v>
      </c>
      <c r="B679" s="74" t="s">
        <v>10340</v>
      </c>
      <c r="C679" s="58" t="s">
        <v>28492</v>
      </c>
      <c r="D679" s="75">
        <v>2031.48</v>
      </c>
    </row>
    <row r="680" spans="1:4">
      <c r="A680" s="58" t="s">
        <v>10341</v>
      </c>
      <c r="B680" s="74" t="s">
        <v>10342</v>
      </c>
      <c r="C680" s="58" t="s">
        <v>28492</v>
      </c>
      <c r="D680" s="75">
        <v>2200.13</v>
      </c>
    </row>
    <row r="681" spans="1:4">
      <c r="A681" s="58" t="s">
        <v>10353</v>
      </c>
      <c r="B681" s="74" t="s">
        <v>28663</v>
      </c>
      <c r="C681" s="58" t="s">
        <v>32</v>
      </c>
      <c r="D681" s="75">
        <v>17.53</v>
      </c>
    </row>
    <row r="682" spans="1:4">
      <c r="A682" s="58" t="s">
        <v>10354</v>
      </c>
      <c r="B682" s="74" t="s">
        <v>28664</v>
      </c>
      <c r="C682" s="58" t="s">
        <v>32</v>
      </c>
      <c r="D682" s="75">
        <v>18.75</v>
      </c>
    </row>
    <row r="683" spans="1:4">
      <c r="A683" s="58" t="s">
        <v>10355</v>
      </c>
      <c r="B683" s="74" t="s">
        <v>28665</v>
      </c>
      <c r="C683" s="58" t="s">
        <v>32</v>
      </c>
      <c r="D683" s="75">
        <v>19.22</v>
      </c>
    </row>
    <row r="684" spans="1:4">
      <c r="A684" s="58" t="s">
        <v>10360</v>
      </c>
      <c r="B684" s="74" t="s">
        <v>28666</v>
      </c>
      <c r="C684" s="58" t="s">
        <v>28492</v>
      </c>
      <c r="D684" s="75">
        <v>392.32</v>
      </c>
    </row>
    <row r="685" spans="1:4">
      <c r="A685" s="58" t="s">
        <v>10390</v>
      </c>
      <c r="B685" s="74" t="s">
        <v>10391</v>
      </c>
      <c r="C685" s="58" t="s">
        <v>32</v>
      </c>
      <c r="D685" s="75">
        <v>41.07</v>
      </c>
    </row>
    <row r="686" spans="1:4">
      <c r="A686" s="58" t="s">
        <v>10401</v>
      </c>
      <c r="B686" s="74" t="s">
        <v>28667</v>
      </c>
      <c r="C686" s="58" t="s">
        <v>28492</v>
      </c>
      <c r="D686" s="75">
        <v>443.34</v>
      </c>
    </row>
    <row r="687" spans="1:4">
      <c r="A687" s="58" t="s">
        <v>10395</v>
      </c>
      <c r="B687" s="74" t="s">
        <v>28668</v>
      </c>
      <c r="C687" s="58" t="s">
        <v>28492</v>
      </c>
      <c r="D687" s="75">
        <v>113.83</v>
      </c>
    </row>
    <row r="688" spans="1:4">
      <c r="A688" s="58" t="s">
        <v>10396</v>
      </c>
      <c r="B688" s="74" t="s">
        <v>28669</v>
      </c>
      <c r="C688" s="58" t="s">
        <v>28492</v>
      </c>
      <c r="D688" s="75">
        <v>155.16</v>
      </c>
    </row>
    <row r="689" spans="1:4">
      <c r="A689" s="58" t="s">
        <v>10397</v>
      </c>
      <c r="B689" s="74" t="s">
        <v>28670</v>
      </c>
      <c r="C689" s="58" t="s">
        <v>28492</v>
      </c>
      <c r="D689" s="75">
        <v>201.9</v>
      </c>
    </row>
    <row r="690" spans="1:4">
      <c r="A690" s="58" t="s">
        <v>10398</v>
      </c>
      <c r="B690" s="74" t="s">
        <v>28671</v>
      </c>
      <c r="C690" s="58" t="s">
        <v>28492</v>
      </c>
      <c r="D690" s="75">
        <v>254.09</v>
      </c>
    </row>
    <row r="691" spans="1:4">
      <c r="A691" s="58" t="s">
        <v>10399</v>
      </c>
      <c r="B691" s="74" t="s">
        <v>28672</v>
      </c>
      <c r="C691" s="58" t="s">
        <v>28492</v>
      </c>
      <c r="D691" s="75">
        <v>311.73</v>
      </c>
    </row>
    <row r="692" spans="1:4">
      <c r="A692" s="58" t="s">
        <v>10400</v>
      </c>
      <c r="B692" s="74" t="s">
        <v>28673</v>
      </c>
      <c r="C692" s="58" t="s">
        <v>28492</v>
      </c>
      <c r="D692" s="75">
        <v>374.8</v>
      </c>
    </row>
    <row r="693" spans="1:4">
      <c r="A693" s="58" t="s">
        <v>28488</v>
      </c>
      <c r="B693" s="74" t="s">
        <v>28674</v>
      </c>
      <c r="C693" s="58" t="s">
        <v>21715</v>
      </c>
      <c r="D693" s="75"/>
    </row>
    <row r="694" spans="1:4">
      <c r="A694" s="58" t="s">
        <v>10413</v>
      </c>
      <c r="B694" s="74" t="s">
        <v>10414</v>
      </c>
      <c r="C694" s="58" t="s">
        <v>28492</v>
      </c>
      <c r="D694" s="75">
        <v>2.71</v>
      </c>
    </row>
    <row r="695" spans="1:4">
      <c r="A695" s="58" t="s">
        <v>10512</v>
      </c>
      <c r="B695" s="74" t="s">
        <v>10513</v>
      </c>
      <c r="C695" s="58" t="s">
        <v>28492</v>
      </c>
      <c r="D695" s="75">
        <v>542.36</v>
      </c>
    </row>
    <row r="696" spans="1:4">
      <c r="A696" s="58" t="s">
        <v>10402</v>
      </c>
      <c r="B696" s="74" t="s">
        <v>10403</v>
      </c>
      <c r="C696" s="58" t="s">
        <v>28492</v>
      </c>
      <c r="D696" s="75">
        <v>2.5</v>
      </c>
    </row>
    <row r="697" spans="1:4">
      <c r="A697" s="58" t="s">
        <v>10404</v>
      </c>
      <c r="B697" s="74" t="s">
        <v>10405</v>
      </c>
      <c r="C697" s="58" t="s">
        <v>28492</v>
      </c>
      <c r="D697" s="75">
        <v>30.48</v>
      </c>
    </row>
    <row r="698" spans="1:4">
      <c r="A698" s="58" t="s">
        <v>11190</v>
      </c>
      <c r="B698" s="74" t="s">
        <v>11191</v>
      </c>
      <c r="C698" s="58" t="s">
        <v>28492</v>
      </c>
      <c r="D698" s="75">
        <v>30.48</v>
      </c>
    </row>
    <row r="699" spans="1:4">
      <c r="A699" s="58" t="s">
        <v>10406</v>
      </c>
      <c r="B699" s="74" t="s">
        <v>10407</v>
      </c>
      <c r="C699" s="58" t="s">
        <v>28492</v>
      </c>
      <c r="D699" s="75">
        <v>95.71</v>
      </c>
    </row>
    <row r="700" spans="1:4">
      <c r="A700" s="58" t="s">
        <v>11211</v>
      </c>
      <c r="B700" s="74" t="s">
        <v>11212</v>
      </c>
      <c r="C700" s="58" t="s">
        <v>28492</v>
      </c>
      <c r="D700" s="75">
        <v>13.72</v>
      </c>
    </row>
    <row r="701" spans="1:4">
      <c r="A701" s="58" t="s">
        <v>10502</v>
      </c>
      <c r="B701" s="74" t="s">
        <v>28675</v>
      </c>
      <c r="C701" s="58" t="s">
        <v>28492</v>
      </c>
      <c r="D701" s="75">
        <v>19.28</v>
      </c>
    </row>
    <row r="702" spans="1:4">
      <c r="A702" s="58" t="s">
        <v>10514</v>
      </c>
      <c r="B702" s="74" t="s">
        <v>10515</v>
      </c>
      <c r="C702" s="58" t="s">
        <v>28492</v>
      </c>
      <c r="D702" s="75">
        <v>3.53</v>
      </c>
    </row>
    <row r="703" spans="1:4">
      <c r="A703" s="58" t="s">
        <v>10518</v>
      </c>
      <c r="B703" s="74" t="s">
        <v>10519</v>
      </c>
      <c r="C703" s="58" t="s">
        <v>28492</v>
      </c>
      <c r="D703" s="75">
        <v>5.86</v>
      </c>
    </row>
    <row r="704" spans="1:4">
      <c r="A704" s="58" t="s">
        <v>10516</v>
      </c>
      <c r="B704" s="74" t="s">
        <v>10517</v>
      </c>
      <c r="C704" s="58" t="s">
        <v>28492</v>
      </c>
      <c r="D704" s="75">
        <v>4.71</v>
      </c>
    </row>
    <row r="705" spans="1:4" ht="25.5">
      <c r="A705" s="58" t="s">
        <v>10457</v>
      </c>
      <c r="B705" s="74" t="s">
        <v>28676</v>
      </c>
      <c r="C705" s="58" t="s">
        <v>32</v>
      </c>
      <c r="D705" s="75">
        <v>6.97</v>
      </c>
    </row>
    <row r="706" spans="1:4" ht="25.5">
      <c r="A706" s="58" t="s">
        <v>10464</v>
      </c>
      <c r="B706" s="74" t="s">
        <v>28677</v>
      </c>
      <c r="C706" s="58" t="s">
        <v>32</v>
      </c>
      <c r="D706" s="75">
        <v>58.02</v>
      </c>
    </row>
    <row r="707" spans="1:4" ht="25.5">
      <c r="A707" s="58" t="s">
        <v>10453</v>
      </c>
      <c r="B707" s="74" t="s">
        <v>28678</v>
      </c>
      <c r="C707" s="58" t="s">
        <v>32</v>
      </c>
      <c r="D707" s="75">
        <v>2.23</v>
      </c>
    </row>
    <row r="708" spans="1:4" ht="25.5">
      <c r="A708" s="58" t="s">
        <v>10465</v>
      </c>
      <c r="B708" s="74" t="s">
        <v>28679</v>
      </c>
      <c r="C708" s="58" t="s">
        <v>32</v>
      </c>
      <c r="D708" s="75">
        <v>78.89</v>
      </c>
    </row>
    <row r="709" spans="1:4" ht="25.5">
      <c r="A709" s="58" t="s">
        <v>10458</v>
      </c>
      <c r="B709" s="74" t="s">
        <v>28680</v>
      </c>
      <c r="C709" s="58" t="s">
        <v>32</v>
      </c>
      <c r="D709" s="75">
        <v>10.46</v>
      </c>
    </row>
    <row r="710" spans="1:4" ht="25.5">
      <c r="A710" s="58" t="s">
        <v>10466</v>
      </c>
      <c r="B710" s="74" t="s">
        <v>28681</v>
      </c>
      <c r="C710" s="58" t="s">
        <v>32</v>
      </c>
      <c r="D710" s="75">
        <v>85.85</v>
      </c>
    </row>
    <row r="711" spans="1:4" ht="25.5">
      <c r="A711" s="58" t="s">
        <v>10467</v>
      </c>
      <c r="B711" s="74" t="s">
        <v>28682</v>
      </c>
      <c r="C711" s="58" t="s">
        <v>32</v>
      </c>
      <c r="D711" s="75">
        <v>116.09</v>
      </c>
    </row>
    <row r="712" spans="1:4" ht="25.5">
      <c r="A712" s="58" t="s">
        <v>10454</v>
      </c>
      <c r="B712" s="74" t="s">
        <v>28683</v>
      </c>
      <c r="C712" s="58" t="s">
        <v>32</v>
      </c>
      <c r="D712" s="75">
        <v>3.01</v>
      </c>
    </row>
    <row r="713" spans="1:4" ht="25.5">
      <c r="A713" s="58" t="s">
        <v>10459</v>
      </c>
      <c r="B713" s="74" t="s">
        <v>28684</v>
      </c>
      <c r="C713" s="58" t="s">
        <v>32</v>
      </c>
      <c r="D713" s="75">
        <v>15.94</v>
      </c>
    </row>
    <row r="714" spans="1:4" ht="25.5">
      <c r="A714" s="58" t="s">
        <v>10468</v>
      </c>
      <c r="B714" s="74" t="s">
        <v>28685</v>
      </c>
      <c r="C714" s="58" t="s">
        <v>32</v>
      </c>
      <c r="D714" s="75">
        <v>134.83000000000001</v>
      </c>
    </row>
    <row r="715" spans="1:4" ht="25.5">
      <c r="A715" s="58" t="s">
        <v>10460</v>
      </c>
      <c r="B715" s="74" t="s">
        <v>28686</v>
      </c>
      <c r="C715" s="58" t="s">
        <v>32</v>
      </c>
      <c r="D715" s="75">
        <v>19.48</v>
      </c>
    </row>
    <row r="716" spans="1:4" ht="25.5">
      <c r="A716" s="58" t="s">
        <v>10455</v>
      </c>
      <c r="B716" s="74" t="s">
        <v>28687</v>
      </c>
      <c r="C716" s="58" t="s">
        <v>32</v>
      </c>
      <c r="D716" s="75">
        <v>3.99</v>
      </c>
    </row>
    <row r="717" spans="1:4" ht="25.5">
      <c r="A717" s="58" t="s">
        <v>10469</v>
      </c>
      <c r="B717" s="74" t="s">
        <v>28688</v>
      </c>
      <c r="C717" s="58" t="s">
        <v>32</v>
      </c>
      <c r="D717" s="75">
        <v>157.19999999999999</v>
      </c>
    </row>
    <row r="718" spans="1:4" ht="25.5">
      <c r="A718" s="58" t="s">
        <v>10461</v>
      </c>
      <c r="B718" s="74" t="s">
        <v>28689</v>
      </c>
      <c r="C718" s="58" t="s">
        <v>32</v>
      </c>
      <c r="D718" s="75">
        <v>25.36</v>
      </c>
    </row>
    <row r="719" spans="1:4" ht="25.5">
      <c r="A719" s="58" t="s">
        <v>10470</v>
      </c>
      <c r="B719" s="74" t="s">
        <v>28690</v>
      </c>
      <c r="C719" s="58" t="s">
        <v>32</v>
      </c>
      <c r="D719" s="75">
        <v>203.81</v>
      </c>
    </row>
    <row r="720" spans="1:4" ht="25.5">
      <c r="A720" s="58" t="s">
        <v>10456</v>
      </c>
      <c r="B720" s="74" t="s">
        <v>28691</v>
      </c>
      <c r="C720" s="58" t="s">
        <v>32</v>
      </c>
      <c r="D720" s="75">
        <v>5.37</v>
      </c>
    </row>
    <row r="721" spans="1:4" ht="25.5">
      <c r="A721" s="58" t="s">
        <v>10462</v>
      </c>
      <c r="B721" s="74" t="s">
        <v>28692</v>
      </c>
      <c r="C721" s="58" t="s">
        <v>32</v>
      </c>
      <c r="D721" s="75">
        <v>36.520000000000003</v>
      </c>
    </row>
    <row r="722" spans="1:4" ht="25.5">
      <c r="A722" s="58" t="s">
        <v>10463</v>
      </c>
      <c r="B722" s="74" t="s">
        <v>28693</v>
      </c>
      <c r="C722" s="58" t="s">
        <v>32</v>
      </c>
      <c r="D722" s="75">
        <v>50.32</v>
      </c>
    </row>
    <row r="723" spans="1:4" ht="25.5">
      <c r="A723" s="58" t="s">
        <v>10449</v>
      </c>
      <c r="B723" s="74" t="s">
        <v>28694</v>
      </c>
      <c r="C723" s="58" t="s">
        <v>32</v>
      </c>
      <c r="D723" s="75">
        <v>6.99</v>
      </c>
    </row>
    <row r="724" spans="1:4" ht="25.5">
      <c r="A724" s="58" t="s">
        <v>28488</v>
      </c>
      <c r="B724" s="74" t="s">
        <v>28695</v>
      </c>
      <c r="C724" s="58" t="s">
        <v>32</v>
      </c>
      <c r="D724" s="75">
        <v>7.61</v>
      </c>
    </row>
    <row r="725" spans="1:4" ht="25.5">
      <c r="A725" s="58" t="s">
        <v>28488</v>
      </c>
      <c r="B725" s="74" t="s">
        <v>28696</v>
      </c>
      <c r="C725" s="58" t="s">
        <v>32</v>
      </c>
      <c r="D725" s="75">
        <v>52.93</v>
      </c>
    </row>
    <row r="726" spans="1:4" ht="25.5">
      <c r="A726" s="58" t="s">
        <v>10445</v>
      </c>
      <c r="B726" s="74" t="s">
        <v>28697</v>
      </c>
      <c r="C726" s="58" t="s">
        <v>32</v>
      </c>
      <c r="D726" s="75">
        <v>1.62</v>
      </c>
    </row>
    <row r="727" spans="1:4" ht="25.5">
      <c r="A727" s="58" t="s">
        <v>28488</v>
      </c>
      <c r="B727" s="74" t="s">
        <v>28698</v>
      </c>
      <c r="C727" s="58" t="s">
        <v>32</v>
      </c>
      <c r="D727" s="75">
        <v>2.88</v>
      </c>
    </row>
    <row r="728" spans="1:4" ht="25.5">
      <c r="A728" s="58" t="s">
        <v>28488</v>
      </c>
      <c r="B728" s="74" t="s">
        <v>28699</v>
      </c>
      <c r="C728" s="58" t="s">
        <v>32</v>
      </c>
      <c r="D728" s="75">
        <v>66.19</v>
      </c>
    </row>
    <row r="729" spans="1:4" ht="25.5">
      <c r="A729" s="58" t="s">
        <v>10450</v>
      </c>
      <c r="B729" s="74" t="s">
        <v>28700</v>
      </c>
      <c r="C729" s="58" t="s">
        <v>32</v>
      </c>
      <c r="D729" s="75">
        <v>9.2200000000000006</v>
      </c>
    </row>
    <row r="730" spans="1:4" ht="25.5">
      <c r="A730" s="58" t="s">
        <v>28488</v>
      </c>
      <c r="B730" s="74" t="s">
        <v>28701</v>
      </c>
      <c r="C730" s="58" t="s">
        <v>32</v>
      </c>
      <c r="D730" s="75">
        <v>10.09</v>
      </c>
    </row>
    <row r="731" spans="1:4" ht="25.5">
      <c r="A731" s="58" t="s">
        <v>28488</v>
      </c>
      <c r="B731" s="74" t="s">
        <v>28702</v>
      </c>
      <c r="C731" s="58" t="s">
        <v>32</v>
      </c>
      <c r="D731" s="75">
        <v>78.88</v>
      </c>
    </row>
    <row r="732" spans="1:4" ht="25.5">
      <c r="A732" s="58" t="s">
        <v>28488</v>
      </c>
      <c r="B732" s="74" t="s">
        <v>28703</v>
      </c>
      <c r="C732" s="58" t="s">
        <v>32</v>
      </c>
      <c r="D732" s="75">
        <v>103.52</v>
      </c>
    </row>
    <row r="733" spans="1:4" ht="25.5">
      <c r="A733" s="58" t="s">
        <v>10446</v>
      </c>
      <c r="B733" s="74" t="s">
        <v>28704</v>
      </c>
      <c r="C733" s="58" t="s">
        <v>32</v>
      </c>
      <c r="D733" s="75">
        <v>2.2000000000000002</v>
      </c>
    </row>
    <row r="734" spans="1:4" ht="25.5">
      <c r="A734" s="58" t="s">
        <v>10451</v>
      </c>
      <c r="B734" s="74" t="s">
        <v>28705</v>
      </c>
      <c r="C734" s="58" t="s">
        <v>32</v>
      </c>
      <c r="D734" s="75">
        <v>12.25</v>
      </c>
    </row>
    <row r="735" spans="1:4" ht="25.5">
      <c r="A735" s="58" t="s">
        <v>28488</v>
      </c>
      <c r="B735" s="74" t="s">
        <v>28706</v>
      </c>
      <c r="C735" s="58" t="s">
        <v>32</v>
      </c>
      <c r="D735" s="75">
        <v>2.75</v>
      </c>
    </row>
    <row r="736" spans="1:4" ht="25.5">
      <c r="A736" s="58" t="s">
        <v>28488</v>
      </c>
      <c r="B736" s="74" t="s">
        <v>28707</v>
      </c>
      <c r="C736" s="58" t="s">
        <v>32</v>
      </c>
      <c r="D736" s="75">
        <v>13.84</v>
      </c>
    </row>
    <row r="737" spans="1:4" ht="25.5">
      <c r="A737" s="58" t="s">
        <v>10452</v>
      </c>
      <c r="B737" s="74" t="s">
        <v>28708</v>
      </c>
      <c r="C737" s="58" t="s">
        <v>32</v>
      </c>
      <c r="D737" s="75">
        <v>15.91</v>
      </c>
    </row>
    <row r="738" spans="1:4" ht="25.5">
      <c r="A738" s="58" t="s">
        <v>28488</v>
      </c>
      <c r="B738" s="74" t="s">
        <v>28709</v>
      </c>
      <c r="C738" s="58" t="s">
        <v>32</v>
      </c>
      <c r="D738" s="75">
        <v>17.82</v>
      </c>
    </row>
    <row r="739" spans="1:4" ht="25.5">
      <c r="A739" s="58" t="s">
        <v>10447</v>
      </c>
      <c r="B739" s="74" t="s">
        <v>28710</v>
      </c>
      <c r="C739" s="58" t="s">
        <v>32</v>
      </c>
      <c r="D739" s="75">
        <v>2.98</v>
      </c>
    </row>
    <row r="740" spans="1:4" ht="25.5">
      <c r="A740" s="58" t="s">
        <v>28488</v>
      </c>
      <c r="B740" s="74" t="s">
        <v>28711</v>
      </c>
      <c r="C740" s="58" t="s">
        <v>32</v>
      </c>
      <c r="D740" s="75">
        <v>3.6</v>
      </c>
    </row>
    <row r="741" spans="1:4" ht="25.5">
      <c r="A741" s="58" t="s">
        <v>28488</v>
      </c>
      <c r="B741" s="74" t="s">
        <v>28712</v>
      </c>
      <c r="C741" s="58" t="s">
        <v>32</v>
      </c>
      <c r="D741" s="75">
        <v>24.55</v>
      </c>
    </row>
    <row r="742" spans="1:4" ht="25.5">
      <c r="A742" s="58" t="s">
        <v>10448</v>
      </c>
      <c r="B742" s="74" t="s">
        <v>28713</v>
      </c>
      <c r="C742" s="58" t="s">
        <v>32</v>
      </c>
      <c r="D742" s="75">
        <v>4.08</v>
      </c>
    </row>
    <row r="743" spans="1:4" ht="25.5">
      <c r="A743" s="58" t="s">
        <v>28488</v>
      </c>
      <c r="B743" s="74" t="s">
        <v>28714</v>
      </c>
      <c r="C743" s="58" t="s">
        <v>32</v>
      </c>
      <c r="D743" s="75">
        <v>4.8499999999999996</v>
      </c>
    </row>
    <row r="744" spans="1:4" ht="25.5">
      <c r="A744" s="58" t="s">
        <v>28488</v>
      </c>
      <c r="B744" s="74" t="s">
        <v>28715</v>
      </c>
      <c r="C744" s="58" t="s">
        <v>32</v>
      </c>
      <c r="D744" s="75">
        <v>32.74</v>
      </c>
    </row>
    <row r="745" spans="1:4" ht="25.5">
      <c r="A745" s="58" t="s">
        <v>28488</v>
      </c>
      <c r="B745" s="74" t="s">
        <v>28716</v>
      </c>
      <c r="C745" s="58" t="s">
        <v>32</v>
      </c>
      <c r="D745" s="75">
        <v>42.24</v>
      </c>
    </row>
    <row r="746" spans="1:4">
      <c r="A746" s="58" t="s">
        <v>10651</v>
      </c>
      <c r="B746" s="74" t="s">
        <v>28717</v>
      </c>
      <c r="C746" s="58" t="s">
        <v>32</v>
      </c>
      <c r="D746" s="75">
        <v>6.82</v>
      </c>
    </row>
    <row r="747" spans="1:4">
      <c r="A747" s="58" t="s">
        <v>10652</v>
      </c>
      <c r="B747" s="74" t="s">
        <v>28718</v>
      </c>
      <c r="C747" s="58" t="s">
        <v>32</v>
      </c>
      <c r="D747" s="75">
        <v>10.11</v>
      </c>
    </row>
    <row r="748" spans="1:4">
      <c r="A748" s="58" t="s">
        <v>10653</v>
      </c>
      <c r="B748" s="74" t="s">
        <v>28719</v>
      </c>
      <c r="C748" s="58" t="s">
        <v>32</v>
      </c>
      <c r="D748" s="75">
        <v>13.79</v>
      </c>
    </row>
    <row r="749" spans="1:4">
      <c r="A749" s="58" t="s">
        <v>10654</v>
      </c>
      <c r="B749" s="74" t="s">
        <v>28720</v>
      </c>
      <c r="C749" s="58" t="s">
        <v>32</v>
      </c>
      <c r="D749" s="75">
        <v>19.149999999999999</v>
      </c>
    </row>
    <row r="750" spans="1:4">
      <c r="A750" s="58" t="s">
        <v>10655</v>
      </c>
      <c r="B750" s="74" t="s">
        <v>28721</v>
      </c>
      <c r="C750" s="58" t="s">
        <v>32</v>
      </c>
      <c r="D750" s="75">
        <v>25.65</v>
      </c>
    </row>
    <row r="751" spans="1:4">
      <c r="A751" s="58" t="s">
        <v>10650</v>
      </c>
      <c r="B751" s="74" t="s">
        <v>28722</v>
      </c>
      <c r="C751" s="58" t="s">
        <v>32</v>
      </c>
      <c r="D751" s="75">
        <v>5.44</v>
      </c>
    </row>
    <row r="752" spans="1:4">
      <c r="A752" s="58" t="s">
        <v>10656</v>
      </c>
      <c r="B752" s="74" t="s">
        <v>28723</v>
      </c>
      <c r="C752" s="58" t="s">
        <v>32</v>
      </c>
      <c r="D752" s="75">
        <v>34.58</v>
      </c>
    </row>
    <row r="753" spans="1:4">
      <c r="A753" s="58" t="s">
        <v>10657</v>
      </c>
      <c r="B753" s="74" t="s">
        <v>28724</v>
      </c>
      <c r="C753" s="58" t="s">
        <v>32</v>
      </c>
      <c r="D753" s="75">
        <v>47.62</v>
      </c>
    </row>
    <row r="754" spans="1:4">
      <c r="A754" s="58" t="s">
        <v>10425</v>
      </c>
      <c r="B754" s="74" t="s">
        <v>10426</v>
      </c>
      <c r="C754" s="58" t="s">
        <v>32</v>
      </c>
      <c r="D754" s="75">
        <v>14.69</v>
      </c>
    </row>
    <row r="755" spans="1:4">
      <c r="A755" s="58" t="s">
        <v>10427</v>
      </c>
      <c r="B755" s="74" t="s">
        <v>10428</v>
      </c>
      <c r="C755" s="58" t="s">
        <v>32</v>
      </c>
      <c r="D755" s="75">
        <v>14.88</v>
      </c>
    </row>
    <row r="756" spans="1:4">
      <c r="A756" s="58" t="s">
        <v>10429</v>
      </c>
      <c r="B756" s="74" t="s">
        <v>10430</v>
      </c>
      <c r="C756" s="58" t="s">
        <v>32</v>
      </c>
      <c r="D756" s="75">
        <v>15.02</v>
      </c>
    </row>
    <row r="757" spans="1:4">
      <c r="A757" s="58" t="s">
        <v>10431</v>
      </c>
      <c r="B757" s="74" t="s">
        <v>10432</v>
      </c>
      <c r="C757" s="58" t="s">
        <v>32</v>
      </c>
      <c r="D757" s="75">
        <v>15.21</v>
      </c>
    </row>
    <row r="758" spans="1:4">
      <c r="A758" s="58" t="s">
        <v>10433</v>
      </c>
      <c r="B758" s="74" t="s">
        <v>10434</v>
      </c>
      <c r="C758" s="58" t="s">
        <v>32</v>
      </c>
      <c r="D758" s="75">
        <v>15.48</v>
      </c>
    </row>
    <row r="759" spans="1:4">
      <c r="A759" s="58" t="s">
        <v>10415</v>
      </c>
      <c r="B759" s="74" t="s">
        <v>10416</v>
      </c>
      <c r="C759" s="58" t="s">
        <v>32</v>
      </c>
      <c r="D759" s="75">
        <v>7.61</v>
      </c>
    </row>
    <row r="760" spans="1:4">
      <c r="A760" s="58" t="s">
        <v>10423</v>
      </c>
      <c r="B760" s="74" t="s">
        <v>10424</v>
      </c>
      <c r="C760" s="58" t="s">
        <v>32</v>
      </c>
      <c r="D760" s="75">
        <v>42.89</v>
      </c>
    </row>
    <row r="761" spans="1:4">
      <c r="A761" s="58" t="s">
        <v>10417</v>
      </c>
      <c r="B761" s="74" t="s">
        <v>10418</v>
      </c>
      <c r="C761" s="58" t="s">
        <v>32</v>
      </c>
      <c r="D761" s="75">
        <v>15.21</v>
      </c>
    </row>
    <row r="762" spans="1:4">
      <c r="A762" s="58" t="s">
        <v>10419</v>
      </c>
      <c r="B762" s="74" t="s">
        <v>10420</v>
      </c>
      <c r="C762" s="58" t="s">
        <v>32</v>
      </c>
      <c r="D762" s="75">
        <v>18.010000000000002</v>
      </c>
    </row>
    <row r="763" spans="1:4">
      <c r="A763" s="58" t="s">
        <v>10421</v>
      </c>
      <c r="B763" s="74" t="s">
        <v>10422</v>
      </c>
      <c r="C763" s="58" t="s">
        <v>32</v>
      </c>
      <c r="D763" s="75">
        <v>20.76</v>
      </c>
    </row>
    <row r="764" spans="1:4">
      <c r="A764" s="58" t="s">
        <v>10435</v>
      </c>
      <c r="B764" s="74" t="s">
        <v>10436</v>
      </c>
      <c r="C764" s="58" t="s">
        <v>32</v>
      </c>
      <c r="D764" s="75">
        <v>31.78</v>
      </c>
    </row>
    <row r="765" spans="1:4">
      <c r="A765" s="58" t="s">
        <v>10443</v>
      </c>
      <c r="B765" s="74" t="s">
        <v>10444</v>
      </c>
      <c r="C765" s="58" t="s">
        <v>32</v>
      </c>
      <c r="D765" s="75">
        <v>73.709999999999994</v>
      </c>
    </row>
    <row r="766" spans="1:4">
      <c r="A766" s="58" t="s">
        <v>10437</v>
      </c>
      <c r="B766" s="74" t="s">
        <v>10438</v>
      </c>
      <c r="C766" s="58" t="s">
        <v>32</v>
      </c>
      <c r="D766" s="75">
        <v>35.96</v>
      </c>
    </row>
    <row r="767" spans="1:4">
      <c r="A767" s="58" t="s">
        <v>10439</v>
      </c>
      <c r="B767" s="74" t="s">
        <v>10440</v>
      </c>
      <c r="C767" s="58" t="s">
        <v>32</v>
      </c>
      <c r="D767" s="75">
        <v>39.47</v>
      </c>
    </row>
    <row r="768" spans="1:4">
      <c r="A768" s="58" t="s">
        <v>10441</v>
      </c>
      <c r="B768" s="74" t="s">
        <v>10442</v>
      </c>
      <c r="C768" s="58" t="s">
        <v>32</v>
      </c>
      <c r="D768" s="75">
        <v>40.5</v>
      </c>
    </row>
    <row r="769" spans="1:4">
      <c r="A769" s="58" t="s">
        <v>10724</v>
      </c>
      <c r="B769" s="74" t="s">
        <v>10725</v>
      </c>
      <c r="C769" s="58" t="s">
        <v>28492</v>
      </c>
      <c r="D769" s="75">
        <v>424.63</v>
      </c>
    </row>
    <row r="770" spans="1:4">
      <c r="A770" s="58" t="s">
        <v>10726</v>
      </c>
      <c r="B770" s="74" t="s">
        <v>10727</v>
      </c>
      <c r="C770" s="58" t="s">
        <v>28492</v>
      </c>
      <c r="D770" s="75">
        <v>643.57000000000005</v>
      </c>
    </row>
    <row r="771" spans="1:4">
      <c r="A771" s="58" t="s">
        <v>10706</v>
      </c>
      <c r="B771" s="74" t="s">
        <v>10707</v>
      </c>
      <c r="C771" s="58" t="s">
        <v>28492</v>
      </c>
      <c r="D771" s="75">
        <v>7.04</v>
      </c>
    </row>
    <row r="772" spans="1:4">
      <c r="A772" s="58" t="s">
        <v>10700</v>
      </c>
      <c r="B772" s="74" t="s">
        <v>10701</v>
      </c>
      <c r="C772" s="58" t="s">
        <v>28492</v>
      </c>
      <c r="D772" s="75">
        <v>7.04</v>
      </c>
    </row>
    <row r="773" spans="1:4">
      <c r="A773" s="58" t="s">
        <v>10702</v>
      </c>
      <c r="B773" s="74" t="s">
        <v>10703</v>
      </c>
      <c r="C773" s="58" t="s">
        <v>28492</v>
      </c>
      <c r="D773" s="75">
        <v>7.04</v>
      </c>
    </row>
    <row r="774" spans="1:4">
      <c r="A774" s="58" t="s">
        <v>10704</v>
      </c>
      <c r="B774" s="74" t="s">
        <v>10705</v>
      </c>
      <c r="C774" s="58" t="s">
        <v>28492</v>
      </c>
      <c r="D774" s="75">
        <v>7.04</v>
      </c>
    </row>
    <row r="775" spans="1:4">
      <c r="A775" s="58" t="s">
        <v>11233</v>
      </c>
      <c r="B775" s="74" t="s">
        <v>11234</v>
      </c>
      <c r="C775" s="58" t="s">
        <v>28492</v>
      </c>
      <c r="D775" s="75">
        <v>22.24</v>
      </c>
    </row>
    <row r="776" spans="1:4">
      <c r="A776" s="58" t="s">
        <v>11235</v>
      </c>
      <c r="B776" s="74" t="s">
        <v>11236</v>
      </c>
      <c r="C776" s="58" t="s">
        <v>28492</v>
      </c>
      <c r="D776" s="75">
        <v>22.24</v>
      </c>
    </row>
    <row r="777" spans="1:4">
      <c r="A777" s="58" t="s">
        <v>11237</v>
      </c>
      <c r="B777" s="74" t="s">
        <v>11238</v>
      </c>
      <c r="C777" s="58" t="s">
        <v>28492</v>
      </c>
      <c r="D777" s="75">
        <v>22.24</v>
      </c>
    </row>
    <row r="778" spans="1:4">
      <c r="A778" s="58" t="s">
        <v>11239</v>
      </c>
      <c r="B778" s="74" t="s">
        <v>11240</v>
      </c>
      <c r="C778" s="58" t="s">
        <v>28492</v>
      </c>
      <c r="D778" s="75">
        <v>22.24</v>
      </c>
    </row>
    <row r="779" spans="1:4">
      <c r="A779" s="58" t="s">
        <v>11241</v>
      </c>
      <c r="B779" s="74" t="s">
        <v>11242</v>
      </c>
      <c r="C779" s="58" t="s">
        <v>28492</v>
      </c>
      <c r="D779" s="75">
        <v>22.24</v>
      </c>
    </row>
    <row r="780" spans="1:4">
      <c r="A780" s="58" t="s">
        <v>10745</v>
      </c>
      <c r="B780" s="74" t="s">
        <v>10746</v>
      </c>
      <c r="C780" s="58" t="s">
        <v>28492</v>
      </c>
      <c r="D780" s="75">
        <v>186.05</v>
      </c>
    </row>
    <row r="781" spans="1:4">
      <c r="A781" s="58" t="s">
        <v>10747</v>
      </c>
      <c r="B781" s="74" t="s">
        <v>10748</v>
      </c>
      <c r="C781" s="58" t="s">
        <v>28492</v>
      </c>
      <c r="D781" s="75">
        <v>265.99</v>
      </c>
    </row>
    <row r="782" spans="1:4">
      <c r="A782" s="58" t="s">
        <v>10749</v>
      </c>
      <c r="B782" s="74" t="s">
        <v>10750</v>
      </c>
      <c r="C782" s="58" t="s">
        <v>28492</v>
      </c>
      <c r="D782" s="75">
        <v>390.04</v>
      </c>
    </row>
    <row r="783" spans="1:4">
      <c r="A783" s="58" t="s">
        <v>10751</v>
      </c>
      <c r="B783" s="74" t="s">
        <v>10752</v>
      </c>
      <c r="C783" s="58" t="s">
        <v>28492</v>
      </c>
      <c r="D783" s="75">
        <v>798.28</v>
      </c>
    </row>
    <row r="784" spans="1:4">
      <c r="A784" s="58" t="s">
        <v>10767</v>
      </c>
      <c r="B784" s="74" t="s">
        <v>10768</v>
      </c>
      <c r="C784" s="58" t="s">
        <v>28492</v>
      </c>
      <c r="D784" s="75">
        <v>11.89</v>
      </c>
    </row>
    <row r="785" spans="1:4">
      <c r="A785" s="58" t="s">
        <v>10769</v>
      </c>
      <c r="B785" s="74" t="s">
        <v>10770</v>
      </c>
      <c r="C785" s="58" t="s">
        <v>28492</v>
      </c>
      <c r="D785" s="75">
        <v>12.94</v>
      </c>
    </row>
    <row r="786" spans="1:4">
      <c r="A786" s="58" t="s">
        <v>10694</v>
      </c>
      <c r="B786" s="74" t="s">
        <v>10695</v>
      </c>
      <c r="C786" s="58" t="s">
        <v>28492</v>
      </c>
      <c r="D786" s="75">
        <v>5.96</v>
      </c>
    </row>
    <row r="787" spans="1:4">
      <c r="A787" s="58" t="s">
        <v>10698</v>
      </c>
      <c r="B787" s="74" t="s">
        <v>10699</v>
      </c>
      <c r="C787" s="58" t="s">
        <v>28492</v>
      </c>
      <c r="D787" s="75">
        <v>6.68</v>
      </c>
    </row>
    <row r="788" spans="1:4">
      <c r="A788" s="58" t="s">
        <v>10696</v>
      </c>
      <c r="B788" s="74" t="s">
        <v>10697</v>
      </c>
      <c r="C788" s="58" t="s">
        <v>28492</v>
      </c>
      <c r="D788" s="75">
        <v>6.68</v>
      </c>
    </row>
    <row r="789" spans="1:4">
      <c r="A789" s="58" t="s">
        <v>10761</v>
      </c>
      <c r="B789" s="74" t="s">
        <v>10762</v>
      </c>
      <c r="C789" s="58" t="s">
        <v>28492</v>
      </c>
      <c r="D789" s="75">
        <v>9.39</v>
      </c>
    </row>
    <row r="790" spans="1:4">
      <c r="A790" s="58" t="s">
        <v>10759</v>
      </c>
      <c r="B790" s="74" t="s">
        <v>10760</v>
      </c>
      <c r="C790" s="58" t="s">
        <v>28492</v>
      </c>
      <c r="D790" s="75">
        <v>7.86</v>
      </c>
    </row>
    <row r="791" spans="1:4">
      <c r="A791" s="58" t="s">
        <v>10757</v>
      </c>
      <c r="B791" s="74" t="s">
        <v>10758</v>
      </c>
      <c r="C791" s="58" t="s">
        <v>28492</v>
      </c>
      <c r="D791" s="75">
        <v>7.86</v>
      </c>
    </row>
    <row r="792" spans="1:4">
      <c r="A792" s="58" t="s">
        <v>10755</v>
      </c>
      <c r="B792" s="74" t="s">
        <v>10756</v>
      </c>
      <c r="C792" s="58" t="s">
        <v>28492</v>
      </c>
      <c r="D792" s="75">
        <v>7.06</v>
      </c>
    </row>
    <row r="793" spans="1:4">
      <c r="A793" s="58" t="s">
        <v>10753</v>
      </c>
      <c r="B793" s="74" t="s">
        <v>10754</v>
      </c>
      <c r="C793" s="58" t="s">
        <v>28492</v>
      </c>
      <c r="D793" s="75">
        <v>6.01</v>
      </c>
    </row>
    <row r="794" spans="1:4">
      <c r="A794" s="58" t="s">
        <v>10765</v>
      </c>
      <c r="B794" s="74" t="s">
        <v>10766</v>
      </c>
      <c r="C794" s="58" t="s">
        <v>28492</v>
      </c>
      <c r="D794" s="75">
        <v>7.63</v>
      </c>
    </row>
    <row r="795" spans="1:4">
      <c r="A795" s="58" t="s">
        <v>10763</v>
      </c>
      <c r="B795" s="74" t="s">
        <v>10764</v>
      </c>
      <c r="C795" s="58" t="s">
        <v>28492</v>
      </c>
      <c r="D795" s="75">
        <v>6.61</v>
      </c>
    </row>
    <row r="796" spans="1:4">
      <c r="A796" s="58" t="s">
        <v>10791</v>
      </c>
      <c r="B796" s="74" t="s">
        <v>10792</v>
      </c>
      <c r="C796" s="58" t="s">
        <v>28492</v>
      </c>
      <c r="D796" s="75">
        <v>54.8</v>
      </c>
    </row>
    <row r="797" spans="1:4" ht="25.5">
      <c r="A797" s="58" t="s">
        <v>10722</v>
      </c>
      <c r="B797" s="74" t="s">
        <v>10723</v>
      </c>
      <c r="C797" s="58" t="s">
        <v>28492</v>
      </c>
      <c r="D797" s="75">
        <v>87.95</v>
      </c>
    </row>
    <row r="798" spans="1:4" ht="25.5">
      <c r="A798" s="58" t="s">
        <v>10716</v>
      </c>
      <c r="B798" s="74" t="s">
        <v>10717</v>
      </c>
      <c r="C798" s="58" t="s">
        <v>28492</v>
      </c>
      <c r="D798" s="75">
        <v>87.67</v>
      </c>
    </row>
    <row r="799" spans="1:4" ht="25.5">
      <c r="A799" s="58" t="s">
        <v>10718</v>
      </c>
      <c r="B799" s="74" t="s">
        <v>10719</v>
      </c>
      <c r="C799" s="58" t="s">
        <v>28492</v>
      </c>
      <c r="D799" s="75">
        <v>152.74</v>
      </c>
    </row>
    <row r="800" spans="1:4" ht="25.5">
      <c r="A800" s="58" t="s">
        <v>10720</v>
      </c>
      <c r="B800" s="74" t="s">
        <v>10721</v>
      </c>
      <c r="C800" s="58" t="s">
        <v>28492</v>
      </c>
      <c r="D800" s="75">
        <v>190.32</v>
      </c>
    </row>
    <row r="801" spans="1:4">
      <c r="A801" s="58" t="s">
        <v>10682</v>
      </c>
      <c r="B801" s="74" t="s">
        <v>10683</v>
      </c>
      <c r="C801" s="58" t="s">
        <v>28492</v>
      </c>
      <c r="D801" s="75">
        <v>20.56</v>
      </c>
    </row>
    <row r="802" spans="1:4">
      <c r="A802" s="58" t="s">
        <v>10684</v>
      </c>
      <c r="B802" s="74" t="s">
        <v>10685</v>
      </c>
      <c r="C802" s="58" t="s">
        <v>28492</v>
      </c>
      <c r="D802" s="75">
        <v>38.04</v>
      </c>
    </row>
    <row r="803" spans="1:4">
      <c r="A803" s="58" t="s">
        <v>10686</v>
      </c>
      <c r="B803" s="74" t="s">
        <v>10687</v>
      </c>
      <c r="C803" s="58" t="s">
        <v>28492</v>
      </c>
      <c r="D803" s="75">
        <v>65.739999999999995</v>
      </c>
    </row>
    <row r="804" spans="1:4">
      <c r="A804" s="58" t="s">
        <v>10688</v>
      </c>
      <c r="B804" s="74" t="s">
        <v>10689</v>
      </c>
      <c r="C804" s="58" t="s">
        <v>28492</v>
      </c>
      <c r="D804" s="75">
        <v>73.44</v>
      </c>
    </row>
    <row r="805" spans="1:4">
      <c r="A805" s="58" t="s">
        <v>10690</v>
      </c>
      <c r="B805" s="74" t="s">
        <v>10691</v>
      </c>
      <c r="C805" s="58" t="s">
        <v>28492</v>
      </c>
      <c r="D805" s="75">
        <v>105.96</v>
      </c>
    </row>
    <row r="806" spans="1:4">
      <c r="A806" s="58" t="s">
        <v>10692</v>
      </c>
      <c r="B806" s="74" t="s">
        <v>10693</v>
      </c>
      <c r="C806" s="58" t="s">
        <v>28492</v>
      </c>
      <c r="D806" s="75">
        <v>85.85</v>
      </c>
    </row>
    <row r="807" spans="1:4">
      <c r="A807" s="58" t="s">
        <v>10676</v>
      </c>
      <c r="B807" s="74" t="s">
        <v>10677</v>
      </c>
      <c r="C807" s="58" t="s">
        <v>28492</v>
      </c>
      <c r="D807" s="75">
        <v>77.56</v>
      </c>
    </row>
    <row r="808" spans="1:4">
      <c r="A808" s="58" t="s">
        <v>10678</v>
      </c>
      <c r="B808" s="74" t="s">
        <v>10679</v>
      </c>
      <c r="C808" s="58" t="s">
        <v>28492</v>
      </c>
      <c r="D808" s="75">
        <v>92.02</v>
      </c>
    </row>
    <row r="809" spans="1:4">
      <c r="A809" s="58" t="s">
        <v>10680</v>
      </c>
      <c r="B809" s="74" t="s">
        <v>10681</v>
      </c>
      <c r="C809" s="58" t="s">
        <v>28492</v>
      </c>
      <c r="D809" s="75">
        <v>85.44</v>
      </c>
    </row>
    <row r="810" spans="1:4">
      <c r="A810" s="58" t="s">
        <v>11251</v>
      </c>
      <c r="B810" s="74" t="s">
        <v>11252</v>
      </c>
      <c r="C810" s="58" t="s">
        <v>28492</v>
      </c>
      <c r="D810" s="75">
        <v>103.61</v>
      </c>
    </row>
    <row r="811" spans="1:4">
      <c r="A811" s="58" t="s">
        <v>11253</v>
      </c>
      <c r="B811" s="74" t="s">
        <v>11254</v>
      </c>
      <c r="C811" s="58" t="s">
        <v>28492</v>
      </c>
      <c r="D811" s="75">
        <v>79.13</v>
      </c>
    </row>
    <row r="812" spans="1:4">
      <c r="A812" s="58" t="s">
        <v>11255</v>
      </c>
      <c r="B812" s="74" t="s">
        <v>11256</v>
      </c>
      <c r="C812" s="58" t="s">
        <v>28492</v>
      </c>
      <c r="D812" s="75">
        <v>134.65</v>
      </c>
    </row>
    <row r="813" spans="1:4">
      <c r="A813" s="58" t="s">
        <v>10800</v>
      </c>
      <c r="B813" s="74" t="s">
        <v>10734</v>
      </c>
      <c r="C813" s="58" t="s">
        <v>28492</v>
      </c>
      <c r="D813" s="75">
        <v>44.92</v>
      </c>
    </row>
    <row r="814" spans="1:4">
      <c r="A814" s="58" t="s">
        <v>10733</v>
      </c>
      <c r="B814" s="74" t="s">
        <v>10734</v>
      </c>
      <c r="C814" s="58" t="s">
        <v>28492</v>
      </c>
      <c r="D814" s="75">
        <v>44.92</v>
      </c>
    </row>
    <row r="815" spans="1:4">
      <c r="A815" s="58" t="s">
        <v>10735</v>
      </c>
      <c r="B815" s="74" t="s">
        <v>10736</v>
      </c>
      <c r="C815" s="58" t="s">
        <v>28492</v>
      </c>
      <c r="D815" s="75">
        <v>96.46</v>
      </c>
    </row>
    <row r="816" spans="1:4" ht="25.5">
      <c r="A816" s="58" t="s">
        <v>10801</v>
      </c>
      <c r="B816" s="74" t="s">
        <v>28725</v>
      </c>
      <c r="C816" s="58" t="s">
        <v>28492</v>
      </c>
      <c r="D816" s="75">
        <v>96.46</v>
      </c>
    </row>
    <row r="817" spans="1:4" ht="25.5">
      <c r="A817" s="58" t="s">
        <v>10802</v>
      </c>
      <c r="B817" s="74" t="s">
        <v>28726</v>
      </c>
      <c r="C817" s="58" t="s">
        <v>28492</v>
      </c>
      <c r="D817" s="75">
        <v>113.99</v>
      </c>
    </row>
    <row r="818" spans="1:4">
      <c r="A818" s="58" t="s">
        <v>10737</v>
      </c>
      <c r="B818" s="74" t="s">
        <v>10738</v>
      </c>
      <c r="C818" s="58" t="s">
        <v>28492</v>
      </c>
      <c r="D818" s="75">
        <v>152.06</v>
      </c>
    </row>
    <row r="819" spans="1:4" ht="25.5">
      <c r="A819" s="58" t="s">
        <v>10803</v>
      </c>
      <c r="B819" s="74" t="s">
        <v>28727</v>
      </c>
      <c r="C819" s="58" t="s">
        <v>28492</v>
      </c>
      <c r="D819" s="75">
        <v>152.06</v>
      </c>
    </row>
    <row r="820" spans="1:4" ht="25.5">
      <c r="A820" s="58" t="s">
        <v>10804</v>
      </c>
      <c r="B820" s="74" t="s">
        <v>28728</v>
      </c>
      <c r="C820" s="58" t="s">
        <v>28492</v>
      </c>
      <c r="D820" s="75">
        <v>197.29</v>
      </c>
    </row>
    <row r="821" spans="1:4">
      <c r="A821" s="58" t="s">
        <v>10739</v>
      </c>
      <c r="B821" s="74" t="s">
        <v>10740</v>
      </c>
      <c r="C821" s="58" t="s">
        <v>28492</v>
      </c>
      <c r="D821" s="75">
        <v>229.05</v>
      </c>
    </row>
    <row r="822" spans="1:4" ht="25.5">
      <c r="A822" s="58" t="s">
        <v>10805</v>
      </c>
      <c r="B822" s="74" t="s">
        <v>28729</v>
      </c>
      <c r="C822" s="58" t="s">
        <v>28492</v>
      </c>
      <c r="D822" s="75">
        <v>230.6</v>
      </c>
    </row>
    <row r="823" spans="1:4" ht="25.5">
      <c r="A823" s="58" t="s">
        <v>10806</v>
      </c>
      <c r="B823" s="74" t="s">
        <v>28730</v>
      </c>
      <c r="C823" s="58" t="s">
        <v>28492</v>
      </c>
      <c r="D823" s="75">
        <v>338.45</v>
      </c>
    </row>
    <row r="824" spans="1:4">
      <c r="A824" s="58" t="s">
        <v>10741</v>
      </c>
      <c r="B824" s="74" t="s">
        <v>10742</v>
      </c>
      <c r="C824" s="58" t="s">
        <v>28492</v>
      </c>
      <c r="D824" s="75">
        <v>336.2</v>
      </c>
    </row>
    <row r="825" spans="1:4" ht="25.5">
      <c r="A825" s="58" t="s">
        <v>10807</v>
      </c>
      <c r="B825" s="74" t="s">
        <v>28731</v>
      </c>
      <c r="C825" s="58" t="s">
        <v>28492</v>
      </c>
      <c r="D825" s="75">
        <v>337.75</v>
      </c>
    </row>
    <row r="826" spans="1:4" ht="25.5">
      <c r="A826" s="58" t="s">
        <v>10808</v>
      </c>
      <c r="B826" s="74" t="s">
        <v>28732</v>
      </c>
      <c r="C826" s="58" t="s">
        <v>28492</v>
      </c>
      <c r="D826" s="75">
        <v>541.58000000000004</v>
      </c>
    </row>
    <row r="827" spans="1:4">
      <c r="A827" s="58" t="s">
        <v>10743</v>
      </c>
      <c r="B827" s="74" t="s">
        <v>10744</v>
      </c>
      <c r="C827" s="58" t="s">
        <v>28492</v>
      </c>
      <c r="D827" s="75">
        <v>645.04999999999995</v>
      </c>
    </row>
    <row r="828" spans="1:4" ht="25.5">
      <c r="A828" s="58" t="s">
        <v>10809</v>
      </c>
      <c r="B828" s="74" t="s">
        <v>28733</v>
      </c>
      <c r="C828" s="58" t="s">
        <v>28492</v>
      </c>
      <c r="D828" s="75">
        <v>646.6</v>
      </c>
    </row>
    <row r="829" spans="1:4" ht="25.5">
      <c r="A829" s="58" t="s">
        <v>10810</v>
      </c>
      <c r="B829" s="74" t="s">
        <v>28734</v>
      </c>
      <c r="C829" s="58" t="s">
        <v>28492</v>
      </c>
      <c r="D829" s="75">
        <v>787.62</v>
      </c>
    </row>
    <row r="830" spans="1:4" ht="25.5">
      <c r="A830" s="58" t="s">
        <v>10811</v>
      </c>
      <c r="B830" s="74" t="s">
        <v>28735</v>
      </c>
      <c r="C830" s="58" t="s">
        <v>28492</v>
      </c>
      <c r="D830" s="75">
        <v>1475.34</v>
      </c>
    </row>
    <row r="831" spans="1:4">
      <c r="A831" s="58" t="s">
        <v>10773</v>
      </c>
      <c r="B831" s="74" t="s">
        <v>28736</v>
      </c>
      <c r="C831" s="58" t="s">
        <v>28492</v>
      </c>
      <c r="D831" s="75">
        <v>252.14</v>
      </c>
    </row>
    <row r="832" spans="1:4">
      <c r="A832" s="58" t="s">
        <v>10772</v>
      </c>
      <c r="B832" s="74" t="s">
        <v>28737</v>
      </c>
      <c r="C832" s="58" t="s">
        <v>28492</v>
      </c>
      <c r="D832" s="75">
        <v>168.18</v>
      </c>
    </row>
    <row r="833" spans="1:4">
      <c r="A833" s="58" t="s">
        <v>10775</v>
      </c>
      <c r="B833" s="74" t="s">
        <v>28738</v>
      </c>
      <c r="C833" s="58" t="s">
        <v>28492</v>
      </c>
      <c r="D833" s="75">
        <v>917.8</v>
      </c>
    </row>
    <row r="834" spans="1:4">
      <c r="A834" s="58" t="s">
        <v>10774</v>
      </c>
      <c r="B834" s="74" t="s">
        <v>28739</v>
      </c>
      <c r="C834" s="58" t="s">
        <v>28492</v>
      </c>
      <c r="D834" s="75">
        <v>353.28</v>
      </c>
    </row>
    <row r="835" spans="1:4">
      <c r="A835" s="58" t="s">
        <v>10777</v>
      </c>
      <c r="B835" s="74" t="s">
        <v>28740</v>
      </c>
      <c r="C835" s="58" t="s">
        <v>28492</v>
      </c>
      <c r="D835" s="75">
        <v>1853.18</v>
      </c>
    </row>
    <row r="836" spans="1:4">
      <c r="A836" s="58" t="s">
        <v>10776</v>
      </c>
      <c r="B836" s="74" t="s">
        <v>28741</v>
      </c>
      <c r="C836" s="58" t="s">
        <v>28492</v>
      </c>
      <c r="D836" s="75">
        <v>958.18</v>
      </c>
    </row>
    <row r="837" spans="1:4">
      <c r="A837" s="58" t="s">
        <v>10708</v>
      </c>
      <c r="B837" s="74" t="s">
        <v>10709</v>
      </c>
      <c r="C837" s="58" t="s">
        <v>28492</v>
      </c>
      <c r="D837" s="75">
        <v>48.9</v>
      </c>
    </row>
    <row r="838" spans="1:4">
      <c r="A838" s="58" t="s">
        <v>10710</v>
      </c>
      <c r="B838" s="74" t="s">
        <v>10711</v>
      </c>
      <c r="C838" s="58" t="s">
        <v>28492</v>
      </c>
      <c r="D838" s="75">
        <v>82.27</v>
      </c>
    </row>
    <row r="839" spans="1:4">
      <c r="A839" s="58" t="s">
        <v>10712</v>
      </c>
      <c r="B839" s="74" t="s">
        <v>10713</v>
      </c>
      <c r="C839" s="58" t="s">
        <v>28492</v>
      </c>
      <c r="D839" s="75">
        <v>164.47</v>
      </c>
    </row>
    <row r="840" spans="1:4">
      <c r="A840" s="58" t="s">
        <v>10714</v>
      </c>
      <c r="B840" s="74" t="s">
        <v>10715</v>
      </c>
      <c r="C840" s="58" t="s">
        <v>28492</v>
      </c>
      <c r="D840" s="75">
        <v>267.18</v>
      </c>
    </row>
    <row r="841" spans="1:4">
      <c r="A841" s="58" t="s">
        <v>10793</v>
      </c>
      <c r="B841" s="74" t="s">
        <v>10794</v>
      </c>
      <c r="C841" s="58" t="s">
        <v>28492</v>
      </c>
      <c r="D841" s="75">
        <v>23.98</v>
      </c>
    </row>
    <row r="842" spans="1:4">
      <c r="A842" s="58" t="s">
        <v>10795</v>
      </c>
      <c r="B842" s="74" t="s">
        <v>10796</v>
      </c>
      <c r="C842" s="58" t="s">
        <v>28492</v>
      </c>
      <c r="D842" s="75">
        <v>26.75</v>
      </c>
    </row>
    <row r="843" spans="1:4">
      <c r="A843" s="58" t="s">
        <v>11249</v>
      </c>
      <c r="B843" s="74" t="s">
        <v>11250</v>
      </c>
      <c r="C843" s="58" t="s">
        <v>28492</v>
      </c>
      <c r="D843" s="75">
        <v>13.56</v>
      </c>
    </row>
    <row r="844" spans="1:4">
      <c r="A844" s="58" t="s">
        <v>10771</v>
      </c>
      <c r="B844" s="74" t="s">
        <v>28742</v>
      </c>
      <c r="C844" s="58" t="s">
        <v>28492</v>
      </c>
      <c r="D844" s="75">
        <v>40.25</v>
      </c>
    </row>
    <row r="845" spans="1:4" ht="25.5">
      <c r="A845" s="58" t="s">
        <v>10782</v>
      </c>
      <c r="B845" s="74" t="s">
        <v>10783</v>
      </c>
      <c r="C845" s="58" t="s">
        <v>28492</v>
      </c>
      <c r="D845" s="75">
        <v>185.34</v>
      </c>
    </row>
    <row r="846" spans="1:4" ht="25.5">
      <c r="A846" s="58" t="s">
        <v>10778</v>
      </c>
      <c r="B846" s="74" t="s">
        <v>10779</v>
      </c>
      <c r="C846" s="58" t="s">
        <v>28492</v>
      </c>
      <c r="D846" s="75">
        <v>216.82</v>
      </c>
    </row>
    <row r="847" spans="1:4" ht="25.5">
      <c r="A847" s="58" t="s">
        <v>10780</v>
      </c>
      <c r="B847" s="74" t="s">
        <v>10781</v>
      </c>
      <c r="C847" s="58" t="s">
        <v>28492</v>
      </c>
      <c r="D847" s="75">
        <v>228.04</v>
      </c>
    </row>
    <row r="848" spans="1:4">
      <c r="A848" s="58" t="s">
        <v>10797</v>
      </c>
      <c r="B848" s="74" t="s">
        <v>28743</v>
      </c>
      <c r="C848" s="58" t="s">
        <v>28492</v>
      </c>
      <c r="D848" s="75">
        <v>1369</v>
      </c>
    </row>
    <row r="849" spans="1:4">
      <c r="A849" s="58" t="s">
        <v>10784</v>
      </c>
      <c r="B849" s="74" t="s">
        <v>28744</v>
      </c>
      <c r="C849" s="58" t="s">
        <v>28492</v>
      </c>
      <c r="D849" s="75">
        <v>3314.35</v>
      </c>
    </row>
    <row r="850" spans="1:4">
      <c r="A850" s="58" t="s">
        <v>10799</v>
      </c>
      <c r="B850" s="74" t="s">
        <v>28745</v>
      </c>
      <c r="C850" s="58" t="s">
        <v>28492</v>
      </c>
      <c r="D850" s="75">
        <v>237.68</v>
      </c>
    </row>
    <row r="851" spans="1:4">
      <c r="A851" s="58" t="s">
        <v>10798</v>
      </c>
      <c r="B851" s="74" t="s">
        <v>28746</v>
      </c>
      <c r="C851" s="58" t="s">
        <v>28492</v>
      </c>
      <c r="D851" s="75">
        <v>354.48</v>
      </c>
    </row>
    <row r="852" spans="1:4">
      <c r="A852" s="58" t="s">
        <v>10789</v>
      </c>
      <c r="B852" s="74" t="s">
        <v>10790</v>
      </c>
      <c r="C852" s="58" t="s">
        <v>28492</v>
      </c>
      <c r="D852" s="75">
        <v>5291.36</v>
      </c>
    </row>
    <row r="853" spans="1:4">
      <c r="A853" s="58" t="s">
        <v>10785</v>
      </c>
      <c r="B853" s="74" t="s">
        <v>10786</v>
      </c>
      <c r="C853" s="58" t="s">
        <v>28492</v>
      </c>
      <c r="D853" s="75">
        <v>3397.94</v>
      </c>
    </row>
    <row r="854" spans="1:4">
      <c r="A854" s="58" t="s">
        <v>10787</v>
      </c>
      <c r="B854" s="74" t="s">
        <v>10788</v>
      </c>
      <c r="C854" s="58" t="s">
        <v>28492</v>
      </c>
      <c r="D854" s="75">
        <v>4149.42</v>
      </c>
    </row>
    <row r="855" spans="1:4">
      <c r="A855" s="58" t="s">
        <v>11231</v>
      </c>
      <c r="B855" s="74" t="s">
        <v>11232</v>
      </c>
      <c r="C855" s="58" t="s">
        <v>28492</v>
      </c>
      <c r="D855" s="75">
        <v>29.82</v>
      </c>
    </row>
    <row r="856" spans="1:4">
      <c r="A856" s="58" t="s">
        <v>10410</v>
      </c>
      <c r="B856" s="74" t="s">
        <v>28747</v>
      </c>
      <c r="C856" s="58" t="s">
        <v>28492</v>
      </c>
      <c r="D856" s="75">
        <v>69.69</v>
      </c>
    </row>
    <row r="857" spans="1:4">
      <c r="A857" s="58" t="s">
        <v>10729</v>
      </c>
      <c r="B857" s="74" t="s">
        <v>10730</v>
      </c>
      <c r="C857" s="58" t="s">
        <v>28492</v>
      </c>
      <c r="D857" s="75">
        <v>452.67</v>
      </c>
    </row>
    <row r="858" spans="1:4">
      <c r="A858" s="58" t="s">
        <v>10731</v>
      </c>
      <c r="B858" s="74" t="s">
        <v>10732</v>
      </c>
      <c r="C858" s="58" t="s">
        <v>28492</v>
      </c>
      <c r="D858" s="75">
        <v>831.31</v>
      </c>
    </row>
    <row r="859" spans="1:4">
      <c r="A859" s="58" t="s">
        <v>10728</v>
      </c>
      <c r="B859" s="74" t="s">
        <v>28748</v>
      </c>
      <c r="C859" s="58" t="s">
        <v>28492</v>
      </c>
      <c r="D859" s="75">
        <v>279.94</v>
      </c>
    </row>
    <row r="860" spans="1:4">
      <c r="A860" s="58" t="s">
        <v>10505</v>
      </c>
      <c r="B860" s="74" t="s">
        <v>28749</v>
      </c>
      <c r="C860" s="58" t="s">
        <v>28492</v>
      </c>
      <c r="D860" s="75">
        <v>43.11</v>
      </c>
    </row>
    <row r="861" spans="1:4">
      <c r="A861" s="58" t="s">
        <v>10503</v>
      </c>
      <c r="B861" s="74" t="s">
        <v>10504</v>
      </c>
      <c r="C861" s="58" t="s">
        <v>28492</v>
      </c>
      <c r="D861" s="75">
        <v>61.6</v>
      </c>
    </row>
    <row r="862" spans="1:4">
      <c r="A862" s="58" t="s">
        <v>10508</v>
      </c>
      <c r="B862" s="74" t="s">
        <v>10509</v>
      </c>
      <c r="C862" s="58" t="s">
        <v>32</v>
      </c>
      <c r="D862" s="75">
        <v>6.79</v>
      </c>
    </row>
    <row r="863" spans="1:4">
      <c r="A863" s="58" t="s">
        <v>10510</v>
      </c>
      <c r="B863" s="74" t="s">
        <v>10511</v>
      </c>
      <c r="C863" s="58" t="s">
        <v>32</v>
      </c>
      <c r="D863" s="75">
        <v>15.16</v>
      </c>
    </row>
    <row r="864" spans="1:4">
      <c r="A864" s="58" t="s">
        <v>10524</v>
      </c>
      <c r="B864" s="74" t="s">
        <v>10525</v>
      </c>
      <c r="C864" s="58" t="s">
        <v>28492</v>
      </c>
      <c r="D864" s="75">
        <v>431.61</v>
      </c>
    </row>
    <row r="865" spans="1:4">
      <c r="A865" s="58" t="s">
        <v>10520</v>
      </c>
      <c r="B865" s="74" t="s">
        <v>10521</v>
      </c>
      <c r="C865" s="58" t="s">
        <v>28492</v>
      </c>
      <c r="D865" s="75">
        <v>282.27999999999997</v>
      </c>
    </row>
    <row r="866" spans="1:4">
      <c r="A866" s="58" t="s">
        <v>10522</v>
      </c>
      <c r="B866" s="74" t="s">
        <v>10523</v>
      </c>
      <c r="C866" s="58" t="s">
        <v>28492</v>
      </c>
      <c r="D866" s="75">
        <v>283.01</v>
      </c>
    </row>
    <row r="867" spans="1:4">
      <c r="A867" s="58" t="s">
        <v>11196</v>
      </c>
      <c r="B867" s="74" t="s">
        <v>6158</v>
      </c>
      <c r="C867" s="58" t="s">
        <v>28492</v>
      </c>
      <c r="D867" s="75">
        <v>24.01</v>
      </c>
    </row>
    <row r="868" spans="1:4">
      <c r="A868" s="58" t="s">
        <v>10646</v>
      </c>
      <c r="B868" s="74" t="s">
        <v>10647</v>
      </c>
      <c r="C868" s="58" t="s">
        <v>28492</v>
      </c>
      <c r="D868" s="75">
        <v>17.350000000000001</v>
      </c>
    </row>
    <row r="869" spans="1:4">
      <c r="A869" s="58" t="s">
        <v>10648</v>
      </c>
      <c r="B869" s="74" t="s">
        <v>10649</v>
      </c>
      <c r="C869" s="58" t="s">
        <v>28492</v>
      </c>
      <c r="D869" s="75">
        <v>17.5</v>
      </c>
    </row>
    <row r="870" spans="1:4">
      <c r="A870" s="58" t="s">
        <v>10530</v>
      </c>
      <c r="B870" s="74" t="s">
        <v>10531</v>
      </c>
      <c r="C870" s="58" t="s">
        <v>28492</v>
      </c>
      <c r="D870" s="75">
        <v>25.43</v>
      </c>
    </row>
    <row r="871" spans="1:4">
      <c r="A871" s="58" t="s">
        <v>10534</v>
      </c>
      <c r="B871" s="74" t="s">
        <v>10535</v>
      </c>
      <c r="C871" s="58" t="s">
        <v>28492</v>
      </c>
      <c r="D871" s="75">
        <v>40.64</v>
      </c>
    </row>
    <row r="872" spans="1:4">
      <c r="A872" s="58" t="s">
        <v>10532</v>
      </c>
      <c r="B872" s="74" t="s">
        <v>10533</v>
      </c>
      <c r="C872" s="58" t="s">
        <v>28492</v>
      </c>
      <c r="D872" s="75">
        <v>30.55</v>
      </c>
    </row>
    <row r="873" spans="1:4">
      <c r="A873" s="58" t="s">
        <v>10526</v>
      </c>
      <c r="B873" s="74" t="s">
        <v>10527</v>
      </c>
      <c r="C873" s="58" t="s">
        <v>28492</v>
      </c>
      <c r="D873" s="75">
        <v>21.5</v>
      </c>
    </row>
    <row r="874" spans="1:4">
      <c r="A874" s="58" t="s">
        <v>10536</v>
      </c>
      <c r="B874" s="74" t="s">
        <v>10537</v>
      </c>
      <c r="C874" s="58" t="s">
        <v>28492</v>
      </c>
      <c r="D874" s="75">
        <v>45.21</v>
      </c>
    </row>
    <row r="875" spans="1:4">
      <c r="A875" s="58" t="s">
        <v>10538</v>
      </c>
      <c r="B875" s="74" t="s">
        <v>10539</v>
      </c>
      <c r="C875" s="58" t="s">
        <v>28492</v>
      </c>
      <c r="D875" s="75">
        <v>70.959999999999994</v>
      </c>
    </row>
    <row r="876" spans="1:4">
      <c r="A876" s="58" t="s">
        <v>10540</v>
      </c>
      <c r="B876" s="74" t="s">
        <v>10541</v>
      </c>
      <c r="C876" s="58" t="s">
        <v>28492</v>
      </c>
      <c r="D876" s="75">
        <v>110.01</v>
      </c>
    </row>
    <row r="877" spans="1:4">
      <c r="A877" s="58" t="s">
        <v>10528</v>
      </c>
      <c r="B877" s="74" t="s">
        <v>10529</v>
      </c>
      <c r="C877" s="58" t="s">
        <v>28492</v>
      </c>
      <c r="D877" s="75">
        <v>23.61</v>
      </c>
    </row>
    <row r="878" spans="1:4">
      <c r="A878" s="58" t="s">
        <v>10542</v>
      </c>
      <c r="B878" s="74" t="s">
        <v>10543</v>
      </c>
      <c r="C878" s="58" t="s">
        <v>28492</v>
      </c>
      <c r="D878" s="75">
        <v>137.01</v>
      </c>
    </row>
    <row r="879" spans="1:4">
      <c r="A879" s="58" t="s">
        <v>10548</v>
      </c>
      <c r="B879" s="74" t="s">
        <v>10549</v>
      </c>
      <c r="C879" s="58" t="s">
        <v>28492</v>
      </c>
      <c r="D879" s="75">
        <v>26.23</v>
      </c>
    </row>
    <row r="880" spans="1:4">
      <c r="A880" s="58" t="s">
        <v>10552</v>
      </c>
      <c r="B880" s="74" t="s">
        <v>10553</v>
      </c>
      <c r="C880" s="58" t="s">
        <v>28492</v>
      </c>
      <c r="D880" s="75">
        <v>32.47</v>
      </c>
    </row>
    <row r="881" spans="1:4">
      <c r="A881" s="58" t="s">
        <v>10550</v>
      </c>
      <c r="B881" s="74" t="s">
        <v>10551</v>
      </c>
      <c r="C881" s="58" t="s">
        <v>28492</v>
      </c>
      <c r="D881" s="75">
        <v>28.74</v>
      </c>
    </row>
    <row r="882" spans="1:4">
      <c r="A882" s="58" t="s">
        <v>10544</v>
      </c>
      <c r="B882" s="74" t="s">
        <v>10545</v>
      </c>
      <c r="C882" s="58" t="s">
        <v>28492</v>
      </c>
      <c r="D882" s="75">
        <v>22.21</v>
      </c>
    </row>
    <row r="883" spans="1:4">
      <c r="A883" s="58" t="s">
        <v>10554</v>
      </c>
      <c r="B883" s="74" t="s">
        <v>10555</v>
      </c>
      <c r="C883" s="58" t="s">
        <v>28492</v>
      </c>
      <c r="D883" s="75">
        <v>40.01</v>
      </c>
    </row>
    <row r="884" spans="1:4">
      <c r="A884" s="58" t="s">
        <v>10556</v>
      </c>
      <c r="B884" s="74" t="s">
        <v>10557</v>
      </c>
      <c r="C884" s="58" t="s">
        <v>28492</v>
      </c>
      <c r="D884" s="75">
        <v>66.790000000000006</v>
      </c>
    </row>
    <row r="885" spans="1:4">
      <c r="A885" s="58" t="s">
        <v>10558</v>
      </c>
      <c r="B885" s="74" t="s">
        <v>10559</v>
      </c>
      <c r="C885" s="58" t="s">
        <v>28492</v>
      </c>
      <c r="D885" s="75">
        <v>82.08</v>
      </c>
    </row>
    <row r="886" spans="1:4">
      <c r="A886" s="58" t="s">
        <v>10546</v>
      </c>
      <c r="B886" s="74" t="s">
        <v>10547</v>
      </c>
      <c r="C886" s="58" t="s">
        <v>28492</v>
      </c>
      <c r="D886" s="75">
        <v>22.22</v>
      </c>
    </row>
    <row r="887" spans="1:4">
      <c r="A887" s="58" t="s">
        <v>10560</v>
      </c>
      <c r="B887" s="74" t="s">
        <v>10561</v>
      </c>
      <c r="C887" s="58" t="s">
        <v>28492</v>
      </c>
      <c r="D887" s="75">
        <v>125.87</v>
      </c>
    </row>
    <row r="888" spans="1:4">
      <c r="A888" s="58" t="s">
        <v>10632</v>
      </c>
      <c r="B888" s="74" t="s">
        <v>10633</v>
      </c>
      <c r="C888" s="58" t="s">
        <v>28492</v>
      </c>
      <c r="D888" s="75">
        <v>24.72</v>
      </c>
    </row>
    <row r="889" spans="1:4">
      <c r="A889" s="58" t="s">
        <v>10636</v>
      </c>
      <c r="B889" s="74" t="s">
        <v>10637</v>
      </c>
      <c r="C889" s="58" t="s">
        <v>243</v>
      </c>
      <c r="D889" s="75">
        <v>40.64</v>
      </c>
    </row>
    <row r="890" spans="1:4">
      <c r="A890" s="58" t="s">
        <v>10634</v>
      </c>
      <c r="B890" s="74" t="s">
        <v>10635</v>
      </c>
      <c r="C890" s="58" t="s">
        <v>28492</v>
      </c>
      <c r="D890" s="75">
        <v>33.479999999999997</v>
      </c>
    </row>
    <row r="891" spans="1:4">
      <c r="A891" s="58" t="s">
        <v>10628</v>
      </c>
      <c r="B891" s="74" t="s">
        <v>10629</v>
      </c>
      <c r="C891" s="58" t="s">
        <v>28492</v>
      </c>
      <c r="D891" s="75">
        <v>21.46</v>
      </c>
    </row>
    <row r="892" spans="1:4">
      <c r="A892" s="58" t="s">
        <v>10638</v>
      </c>
      <c r="B892" s="74" t="s">
        <v>10639</v>
      </c>
      <c r="C892" s="58" t="s">
        <v>28492</v>
      </c>
      <c r="D892" s="75">
        <v>42.43</v>
      </c>
    </row>
    <row r="893" spans="1:4">
      <c r="A893" s="58" t="s">
        <v>10640</v>
      </c>
      <c r="B893" s="74" t="s">
        <v>10641</v>
      </c>
      <c r="C893" s="58" t="s">
        <v>28492</v>
      </c>
      <c r="D893" s="75">
        <v>72.13</v>
      </c>
    </row>
    <row r="894" spans="1:4">
      <c r="A894" s="58" t="s">
        <v>10642</v>
      </c>
      <c r="B894" s="74" t="s">
        <v>10643</v>
      </c>
      <c r="C894" s="58" t="s">
        <v>28492</v>
      </c>
      <c r="D894" s="75">
        <v>97.33</v>
      </c>
    </row>
    <row r="895" spans="1:4">
      <c r="A895" s="58" t="s">
        <v>10630</v>
      </c>
      <c r="B895" s="74" t="s">
        <v>10631</v>
      </c>
      <c r="C895" s="58" t="s">
        <v>28492</v>
      </c>
      <c r="D895" s="75">
        <v>21.46</v>
      </c>
    </row>
    <row r="896" spans="1:4">
      <c r="A896" s="58" t="s">
        <v>10644</v>
      </c>
      <c r="B896" s="74" t="s">
        <v>10645</v>
      </c>
      <c r="C896" s="58" t="s">
        <v>28492</v>
      </c>
      <c r="D896" s="75">
        <v>167.31</v>
      </c>
    </row>
    <row r="897" spans="1:4">
      <c r="A897" s="58" t="s">
        <v>10602</v>
      </c>
      <c r="B897" s="74" t="s">
        <v>10603</v>
      </c>
      <c r="C897" s="58" t="s">
        <v>28492</v>
      </c>
      <c r="D897" s="75">
        <v>25.91</v>
      </c>
    </row>
    <row r="898" spans="1:4">
      <c r="A898" s="58" t="s">
        <v>10606</v>
      </c>
      <c r="B898" s="74" t="s">
        <v>10607</v>
      </c>
      <c r="C898" s="58" t="s">
        <v>28492</v>
      </c>
      <c r="D898" s="75">
        <v>35</v>
      </c>
    </row>
    <row r="899" spans="1:4">
      <c r="A899" s="58" t="s">
        <v>10604</v>
      </c>
      <c r="B899" s="74" t="s">
        <v>10605</v>
      </c>
      <c r="C899" s="58" t="s">
        <v>28492</v>
      </c>
      <c r="D899" s="75">
        <v>31.16</v>
      </c>
    </row>
    <row r="900" spans="1:4">
      <c r="A900" s="58" t="s">
        <v>10598</v>
      </c>
      <c r="B900" s="74" t="s">
        <v>10599</v>
      </c>
      <c r="C900" s="58" t="s">
        <v>28492</v>
      </c>
      <c r="D900" s="75">
        <v>22.04</v>
      </c>
    </row>
    <row r="901" spans="1:4">
      <c r="A901" s="58" t="s">
        <v>10608</v>
      </c>
      <c r="B901" s="74" t="s">
        <v>10609</v>
      </c>
      <c r="C901" s="58" t="s">
        <v>28492</v>
      </c>
      <c r="D901" s="75">
        <v>44.76</v>
      </c>
    </row>
    <row r="902" spans="1:4">
      <c r="A902" s="58" t="s">
        <v>10610</v>
      </c>
      <c r="B902" s="74" t="s">
        <v>10611</v>
      </c>
      <c r="C902" s="58" t="s">
        <v>28492</v>
      </c>
      <c r="D902" s="75">
        <v>72.81</v>
      </c>
    </row>
    <row r="903" spans="1:4">
      <c r="A903" s="58" t="s">
        <v>10612</v>
      </c>
      <c r="B903" s="74" t="s">
        <v>10613</v>
      </c>
      <c r="C903" s="58" t="s">
        <v>28492</v>
      </c>
      <c r="D903" s="75">
        <v>100.41</v>
      </c>
    </row>
    <row r="904" spans="1:4">
      <c r="A904" s="58" t="s">
        <v>10600</v>
      </c>
      <c r="B904" s="74" t="s">
        <v>10601</v>
      </c>
      <c r="C904" s="58" t="s">
        <v>28492</v>
      </c>
      <c r="D904" s="75">
        <v>22.42</v>
      </c>
    </row>
    <row r="905" spans="1:4">
      <c r="A905" s="58" t="s">
        <v>10614</v>
      </c>
      <c r="B905" s="74" t="s">
        <v>10615</v>
      </c>
      <c r="C905" s="58" t="s">
        <v>28492</v>
      </c>
      <c r="D905" s="75">
        <v>147.52000000000001</v>
      </c>
    </row>
    <row r="906" spans="1:4">
      <c r="A906" s="58" t="s">
        <v>10566</v>
      </c>
      <c r="B906" s="74" t="s">
        <v>10567</v>
      </c>
      <c r="C906" s="58" t="s">
        <v>28492</v>
      </c>
      <c r="D906" s="75">
        <v>27.64</v>
      </c>
    </row>
    <row r="907" spans="1:4">
      <c r="A907" s="58" t="s">
        <v>10570</v>
      </c>
      <c r="B907" s="74" t="s">
        <v>10571</v>
      </c>
      <c r="C907" s="58" t="s">
        <v>28492</v>
      </c>
      <c r="D907" s="75">
        <v>41.96</v>
      </c>
    </row>
    <row r="908" spans="1:4">
      <c r="A908" s="58" t="s">
        <v>10568</v>
      </c>
      <c r="B908" s="74" t="s">
        <v>10569</v>
      </c>
      <c r="C908" s="58" t="s">
        <v>28492</v>
      </c>
      <c r="D908" s="75">
        <v>36.409999999999997</v>
      </c>
    </row>
    <row r="909" spans="1:4">
      <c r="A909" s="58" t="s">
        <v>10562</v>
      </c>
      <c r="B909" s="74" t="s">
        <v>10563</v>
      </c>
      <c r="C909" s="58" t="s">
        <v>28492</v>
      </c>
      <c r="D909" s="75">
        <v>23.31</v>
      </c>
    </row>
    <row r="910" spans="1:4">
      <c r="A910" s="58" t="s">
        <v>10572</v>
      </c>
      <c r="B910" s="74" t="s">
        <v>10573</v>
      </c>
      <c r="C910" s="58" t="s">
        <v>28492</v>
      </c>
      <c r="D910" s="75">
        <v>49.9</v>
      </c>
    </row>
    <row r="911" spans="1:4">
      <c r="A911" s="58" t="s">
        <v>10574</v>
      </c>
      <c r="B911" s="74" t="s">
        <v>10575</v>
      </c>
      <c r="C911" s="58" t="s">
        <v>28492</v>
      </c>
      <c r="D911" s="75">
        <v>85</v>
      </c>
    </row>
    <row r="912" spans="1:4">
      <c r="A912" s="58" t="s">
        <v>10564</v>
      </c>
      <c r="B912" s="74" t="s">
        <v>10565</v>
      </c>
      <c r="C912" s="58" t="s">
        <v>28492</v>
      </c>
      <c r="D912" s="75">
        <v>26.62</v>
      </c>
    </row>
    <row r="913" spans="1:4">
      <c r="A913" s="58" t="s">
        <v>10578</v>
      </c>
      <c r="B913" s="74" t="s">
        <v>10579</v>
      </c>
      <c r="C913" s="58" t="s">
        <v>28492</v>
      </c>
      <c r="D913" s="75">
        <v>149.43</v>
      </c>
    </row>
    <row r="914" spans="1:4">
      <c r="A914" s="58" t="s">
        <v>10584</v>
      </c>
      <c r="B914" s="74" t="s">
        <v>10585</v>
      </c>
      <c r="C914" s="58" t="s">
        <v>28492</v>
      </c>
      <c r="D914" s="75">
        <v>33.69</v>
      </c>
    </row>
    <row r="915" spans="1:4">
      <c r="A915" s="58" t="s">
        <v>10588</v>
      </c>
      <c r="B915" s="74" t="s">
        <v>10589</v>
      </c>
      <c r="C915" s="58" t="s">
        <v>28492</v>
      </c>
      <c r="D915" s="75">
        <v>43.6</v>
      </c>
    </row>
    <row r="916" spans="1:4">
      <c r="A916" s="58" t="s">
        <v>10586</v>
      </c>
      <c r="B916" s="74" t="s">
        <v>10587</v>
      </c>
      <c r="C916" s="58" t="s">
        <v>28492</v>
      </c>
      <c r="D916" s="75">
        <v>40.64</v>
      </c>
    </row>
    <row r="917" spans="1:4">
      <c r="A917" s="58" t="s">
        <v>10580</v>
      </c>
      <c r="B917" s="74" t="s">
        <v>10581</v>
      </c>
      <c r="C917" s="58" t="s">
        <v>28492</v>
      </c>
      <c r="D917" s="75">
        <v>31.32</v>
      </c>
    </row>
    <row r="918" spans="1:4">
      <c r="A918" s="58" t="s">
        <v>10590</v>
      </c>
      <c r="B918" s="74" t="s">
        <v>10591</v>
      </c>
      <c r="C918" s="58" t="s">
        <v>28492</v>
      </c>
      <c r="D918" s="75">
        <v>54.89</v>
      </c>
    </row>
    <row r="919" spans="1:4">
      <c r="A919" s="58" t="s">
        <v>10592</v>
      </c>
      <c r="B919" s="74" t="s">
        <v>10593</v>
      </c>
      <c r="C919" s="58" t="s">
        <v>28492</v>
      </c>
      <c r="D919" s="75">
        <v>75.87</v>
      </c>
    </row>
    <row r="920" spans="1:4">
      <c r="A920" s="58" t="s">
        <v>10594</v>
      </c>
      <c r="B920" s="74" t="s">
        <v>10595</v>
      </c>
      <c r="C920" s="58" t="s">
        <v>28492</v>
      </c>
      <c r="D920" s="75">
        <v>100.77</v>
      </c>
    </row>
    <row r="921" spans="1:4">
      <c r="A921" s="58" t="s">
        <v>10582</v>
      </c>
      <c r="B921" s="74" t="s">
        <v>10583</v>
      </c>
      <c r="C921" s="58" t="s">
        <v>28492</v>
      </c>
      <c r="D921" s="75">
        <v>32.130000000000003</v>
      </c>
    </row>
    <row r="922" spans="1:4">
      <c r="A922" s="58" t="s">
        <v>10596</v>
      </c>
      <c r="B922" s="74" t="s">
        <v>10597</v>
      </c>
      <c r="C922" s="58" t="s">
        <v>28492</v>
      </c>
      <c r="D922" s="75">
        <v>152.56</v>
      </c>
    </row>
    <row r="923" spans="1:4">
      <c r="A923" s="58" t="s">
        <v>10662</v>
      </c>
      <c r="B923" s="74" t="s">
        <v>10663</v>
      </c>
      <c r="C923" s="58" t="s">
        <v>28492</v>
      </c>
      <c r="D923" s="75">
        <v>4.78</v>
      </c>
    </row>
    <row r="924" spans="1:4">
      <c r="A924" s="58" t="s">
        <v>10664</v>
      </c>
      <c r="B924" s="74" t="s">
        <v>10665</v>
      </c>
      <c r="C924" s="58" t="s">
        <v>28492</v>
      </c>
      <c r="D924" s="75">
        <v>9.35</v>
      </c>
    </row>
    <row r="925" spans="1:4">
      <c r="A925" s="58" t="s">
        <v>10666</v>
      </c>
      <c r="B925" s="74" t="s">
        <v>10667</v>
      </c>
      <c r="C925" s="58" t="s">
        <v>28492</v>
      </c>
      <c r="D925" s="75">
        <v>7.22</v>
      </c>
    </row>
    <row r="926" spans="1:4">
      <c r="A926" s="58" t="s">
        <v>10658</v>
      </c>
      <c r="B926" s="74" t="s">
        <v>10659</v>
      </c>
      <c r="C926" s="58" t="s">
        <v>28492</v>
      </c>
      <c r="D926" s="75">
        <v>4.78</v>
      </c>
    </row>
    <row r="927" spans="1:4">
      <c r="A927" s="58" t="s">
        <v>10660</v>
      </c>
      <c r="B927" s="74" t="s">
        <v>10661</v>
      </c>
      <c r="C927" s="58" t="s">
        <v>28492</v>
      </c>
      <c r="D927" s="75">
        <v>4.78</v>
      </c>
    </row>
    <row r="928" spans="1:4">
      <c r="A928" s="58" t="s">
        <v>10672</v>
      </c>
      <c r="B928" s="74" t="s">
        <v>10673</v>
      </c>
      <c r="C928" s="58" t="s">
        <v>28492</v>
      </c>
      <c r="D928" s="75">
        <v>3.9</v>
      </c>
    </row>
    <row r="929" spans="1:4">
      <c r="A929" s="58" t="s">
        <v>10674</v>
      </c>
      <c r="B929" s="74" t="s">
        <v>10675</v>
      </c>
      <c r="C929" s="58" t="s">
        <v>28492</v>
      </c>
      <c r="D929" s="75">
        <v>4.84</v>
      </c>
    </row>
    <row r="930" spans="1:4">
      <c r="A930" s="58" t="s">
        <v>10622</v>
      </c>
      <c r="B930" s="74" t="s">
        <v>10623</v>
      </c>
      <c r="C930" s="58" t="s">
        <v>30</v>
      </c>
      <c r="D930" s="75">
        <v>34.25</v>
      </c>
    </row>
    <row r="931" spans="1:4">
      <c r="A931" s="58" t="s">
        <v>10626</v>
      </c>
      <c r="B931" s="74" t="s">
        <v>10627</v>
      </c>
      <c r="C931" s="58" t="s">
        <v>30</v>
      </c>
      <c r="D931" s="75">
        <v>31.1</v>
      </c>
    </row>
    <row r="932" spans="1:4">
      <c r="A932" s="58" t="s">
        <v>10624</v>
      </c>
      <c r="B932" s="74" t="s">
        <v>10625</v>
      </c>
      <c r="C932" s="58" t="s">
        <v>30</v>
      </c>
      <c r="D932" s="75">
        <v>22.66</v>
      </c>
    </row>
    <row r="933" spans="1:4">
      <c r="A933" s="58" t="s">
        <v>11377</v>
      </c>
      <c r="B933" s="74" t="s">
        <v>11378</v>
      </c>
      <c r="C933" s="58" t="s">
        <v>30</v>
      </c>
      <c r="D933" s="75">
        <v>28.06</v>
      </c>
    </row>
    <row r="934" spans="1:4">
      <c r="A934" s="58" t="s">
        <v>11379</v>
      </c>
      <c r="B934" s="74" t="s">
        <v>11380</v>
      </c>
      <c r="C934" s="58" t="s">
        <v>30</v>
      </c>
      <c r="D934" s="75">
        <v>22.79</v>
      </c>
    </row>
    <row r="935" spans="1:4">
      <c r="A935" s="58" t="s">
        <v>10618</v>
      </c>
      <c r="B935" s="74" t="s">
        <v>10619</v>
      </c>
      <c r="C935" s="58" t="s">
        <v>30</v>
      </c>
      <c r="D935" s="75">
        <v>48.36</v>
      </c>
    </row>
    <row r="936" spans="1:4">
      <c r="A936" s="58" t="s">
        <v>10616</v>
      </c>
      <c r="B936" s="74" t="s">
        <v>10617</v>
      </c>
      <c r="C936" s="58" t="s">
        <v>30</v>
      </c>
      <c r="D936" s="75">
        <v>31.27</v>
      </c>
    </row>
    <row r="937" spans="1:4">
      <c r="A937" s="58" t="s">
        <v>10620</v>
      </c>
      <c r="B937" s="74" t="s">
        <v>10621</v>
      </c>
      <c r="C937" s="58" t="s">
        <v>30</v>
      </c>
      <c r="D937" s="75">
        <v>24.01</v>
      </c>
    </row>
    <row r="938" spans="1:4">
      <c r="A938" s="58" t="s">
        <v>11033</v>
      </c>
      <c r="B938" s="74" t="s">
        <v>11034</v>
      </c>
      <c r="C938" s="58" t="s">
        <v>30</v>
      </c>
      <c r="D938" s="75">
        <v>33.53</v>
      </c>
    </row>
    <row r="939" spans="1:4">
      <c r="A939" s="58" t="s">
        <v>11043</v>
      </c>
      <c r="B939" s="74" t="s">
        <v>11044</v>
      </c>
      <c r="C939" s="58" t="s">
        <v>30</v>
      </c>
      <c r="D939" s="75">
        <v>30.53</v>
      </c>
    </row>
    <row r="940" spans="1:4">
      <c r="A940" s="58" t="s">
        <v>11027</v>
      </c>
      <c r="B940" s="74" t="s">
        <v>11028</v>
      </c>
      <c r="C940" s="58" t="s">
        <v>30</v>
      </c>
      <c r="D940" s="75">
        <v>25.3</v>
      </c>
    </row>
    <row r="941" spans="1:4">
      <c r="A941" s="58" t="s">
        <v>11037</v>
      </c>
      <c r="B941" s="74" t="s">
        <v>11038</v>
      </c>
      <c r="C941" s="58" t="s">
        <v>30</v>
      </c>
      <c r="D941" s="75">
        <v>35.67</v>
      </c>
    </row>
    <row r="942" spans="1:4">
      <c r="A942" s="58" t="s">
        <v>11045</v>
      </c>
      <c r="B942" s="74" t="s">
        <v>11046</v>
      </c>
      <c r="C942" s="58" t="s">
        <v>30</v>
      </c>
      <c r="D942" s="75">
        <v>35.1</v>
      </c>
    </row>
    <row r="943" spans="1:4">
      <c r="A943" s="58" t="s">
        <v>11029</v>
      </c>
      <c r="B943" s="74" t="s">
        <v>11030</v>
      </c>
      <c r="C943" s="58" t="s">
        <v>30</v>
      </c>
      <c r="D943" s="75">
        <v>25.96</v>
      </c>
    </row>
    <row r="944" spans="1:4">
      <c r="A944" s="58" t="s">
        <v>11035</v>
      </c>
      <c r="B944" s="74" t="s">
        <v>11036</v>
      </c>
      <c r="C944" s="58" t="s">
        <v>30</v>
      </c>
      <c r="D944" s="75">
        <v>39.04</v>
      </c>
    </row>
    <row r="945" spans="1:4">
      <c r="A945" s="58" t="s">
        <v>11041</v>
      </c>
      <c r="B945" s="74" t="s">
        <v>11042</v>
      </c>
      <c r="C945" s="58" t="s">
        <v>30</v>
      </c>
      <c r="D945" s="75">
        <v>27.13</v>
      </c>
    </row>
    <row r="946" spans="1:4">
      <c r="A946" s="58" t="s">
        <v>11025</v>
      </c>
      <c r="B946" s="74" t="s">
        <v>11026</v>
      </c>
      <c r="C946" s="58" t="s">
        <v>30</v>
      </c>
      <c r="D946" s="75">
        <v>20.86</v>
      </c>
    </row>
    <row r="947" spans="1:4">
      <c r="A947" s="58" t="s">
        <v>11023</v>
      </c>
      <c r="B947" s="74" t="s">
        <v>11024</v>
      </c>
      <c r="C947" s="58" t="s">
        <v>30</v>
      </c>
      <c r="D947" s="75">
        <v>20.46</v>
      </c>
    </row>
    <row r="948" spans="1:4">
      <c r="A948" s="58" t="s">
        <v>11031</v>
      </c>
      <c r="B948" s="74" t="s">
        <v>11032</v>
      </c>
      <c r="C948" s="58" t="s">
        <v>30</v>
      </c>
      <c r="D948" s="75">
        <v>25.28</v>
      </c>
    </row>
    <row r="949" spans="1:4">
      <c r="A949" s="58" t="s">
        <v>11039</v>
      </c>
      <c r="B949" s="74" t="s">
        <v>11040</v>
      </c>
      <c r="C949" s="58" t="s">
        <v>30</v>
      </c>
      <c r="D949" s="75">
        <v>40</v>
      </c>
    </row>
    <row r="950" spans="1:4">
      <c r="A950" s="58" t="s">
        <v>10668</v>
      </c>
      <c r="B950" s="74" t="s">
        <v>10669</v>
      </c>
      <c r="C950" s="58" t="s">
        <v>28492</v>
      </c>
      <c r="D950" s="75">
        <v>176.63</v>
      </c>
    </row>
    <row r="951" spans="1:4">
      <c r="A951" s="58" t="s">
        <v>11263</v>
      </c>
      <c r="B951" s="74" t="s">
        <v>11264</v>
      </c>
      <c r="C951" s="58" t="s">
        <v>28492</v>
      </c>
      <c r="D951" s="75">
        <v>38.380000000000003</v>
      </c>
    </row>
    <row r="952" spans="1:4">
      <c r="A952" s="58" t="s">
        <v>11261</v>
      </c>
      <c r="B952" s="74" t="s">
        <v>11262</v>
      </c>
      <c r="C952" s="58" t="s">
        <v>28492</v>
      </c>
      <c r="D952" s="75">
        <v>30.94</v>
      </c>
    </row>
    <row r="953" spans="1:4">
      <c r="A953" s="58" t="s">
        <v>11259</v>
      </c>
      <c r="B953" s="74" t="s">
        <v>11260</v>
      </c>
      <c r="C953" s="58" t="s">
        <v>28492</v>
      </c>
      <c r="D953" s="75">
        <v>40.47</v>
      </c>
    </row>
    <row r="954" spans="1:4">
      <c r="A954" s="58" t="s">
        <v>11257</v>
      </c>
      <c r="B954" s="74" t="s">
        <v>11258</v>
      </c>
      <c r="C954" s="58" t="s">
        <v>28492</v>
      </c>
      <c r="D954" s="75">
        <v>40.47</v>
      </c>
    </row>
    <row r="955" spans="1:4">
      <c r="A955" s="58" t="s">
        <v>11213</v>
      </c>
      <c r="B955" s="74" t="s">
        <v>11214</v>
      </c>
      <c r="C955" s="58" t="s">
        <v>28492</v>
      </c>
      <c r="D955" s="75">
        <v>7.17</v>
      </c>
    </row>
    <row r="956" spans="1:4">
      <c r="A956" s="58" t="s">
        <v>11215</v>
      </c>
      <c r="B956" s="74" t="s">
        <v>11216</v>
      </c>
      <c r="C956" s="58" t="s">
        <v>28492</v>
      </c>
      <c r="D956" s="75">
        <v>8.02</v>
      </c>
    </row>
    <row r="957" spans="1:4">
      <c r="A957" s="58" t="s">
        <v>11217</v>
      </c>
      <c r="B957" s="74" t="s">
        <v>11218</v>
      </c>
      <c r="C957" s="58" t="s">
        <v>28492</v>
      </c>
      <c r="D957" s="75">
        <v>6.36</v>
      </c>
    </row>
    <row r="958" spans="1:4">
      <c r="A958" s="58" t="s">
        <v>10852</v>
      </c>
      <c r="B958" s="74" t="s">
        <v>10853</v>
      </c>
      <c r="C958" s="58" t="s">
        <v>28492</v>
      </c>
      <c r="D958" s="75">
        <v>62.87</v>
      </c>
    </row>
    <row r="959" spans="1:4">
      <c r="A959" s="58" t="s">
        <v>10854</v>
      </c>
      <c r="B959" s="74" t="s">
        <v>10855</v>
      </c>
      <c r="C959" s="58" t="s">
        <v>28492</v>
      </c>
      <c r="D959" s="75">
        <v>206.47</v>
      </c>
    </row>
    <row r="960" spans="1:4">
      <c r="A960" s="58" t="s">
        <v>10856</v>
      </c>
      <c r="B960" s="74" t="s">
        <v>10857</v>
      </c>
      <c r="C960" s="58" t="s">
        <v>28492</v>
      </c>
      <c r="D960" s="75">
        <v>206.47</v>
      </c>
    </row>
    <row r="961" spans="1:4">
      <c r="A961" s="58" t="s">
        <v>10858</v>
      </c>
      <c r="B961" s="74" t="s">
        <v>10859</v>
      </c>
      <c r="C961" s="58" t="s">
        <v>28492</v>
      </c>
      <c r="D961" s="75">
        <v>206.47</v>
      </c>
    </row>
    <row r="962" spans="1:4">
      <c r="A962" s="58" t="s">
        <v>10836</v>
      </c>
      <c r="B962" s="74" t="s">
        <v>10837</v>
      </c>
      <c r="C962" s="58" t="s">
        <v>28492</v>
      </c>
      <c r="D962" s="75">
        <v>51.54</v>
      </c>
    </row>
    <row r="963" spans="1:4">
      <c r="A963" s="58" t="s">
        <v>10838</v>
      </c>
      <c r="B963" s="74" t="s">
        <v>10839</v>
      </c>
      <c r="C963" s="58" t="s">
        <v>28492</v>
      </c>
      <c r="D963" s="75">
        <v>51.54</v>
      </c>
    </row>
    <row r="964" spans="1:4">
      <c r="A964" s="58" t="s">
        <v>10840</v>
      </c>
      <c r="B964" s="74" t="s">
        <v>10841</v>
      </c>
      <c r="C964" s="58" t="s">
        <v>28492</v>
      </c>
      <c r="D964" s="75">
        <v>51.54</v>
      </c>
    </row>
    <row r="965" spans="1:4">
      <c r="A965" s="58" t="s">
        <v>10842</v>
      </c>
      <c r="B965" s="74" t="s">
        <v>10843</v>
      </c>
      <c r="C965" s="58" t="s">
        <v>28492</v>
      </c>
      <c r="D965" s="75">
        <v>51.54</v>
      </c>
    </row>
    <row r="966" spans="1:4">
      <c r="A966" s="58" t="s">
        <v>10844</v>
      </c>
      <c r="B966" s="74" t="s">
        <v>10845</v>
      </c>
      <c r="C966" s="58" t="s">
        <v>28492</v>
      </c>
      <c r="D966" s="75">
        <v>51.54</v>
      </c>
    </row>
    <row r="967" spans="1:4">
      <c r="A967" s="58" t="s">
        <v>10846</v>
      </c>
      <c r="B967" s="74" t="s">
        <v>10847</v>
      </c>
      <c r="C967" s="58" t="s">
        <v>28492</v>
      </c>
      <c r="D967" s="75">
        <v>62.87</v>
      </c>
    </row>
    <row r="968" spans="1:4">
      <c r="A968" s="58" t="s">
        <v>10848</v>
      </c>
      <c r="B968" s="74" t="s">
        <v>10849</v>
      </c>
      <c r="C968" s="58" t="s">
        <v>28492</v>
      </c>
      <c r="D968" s="75">
        <v>62.87</v>
      </c>
    </row>
    <row r="969" spans="1:4">
      <c r="A969" s="58" t="s">
        <v>10850</v>
      </c>
      <c r="B969" s="74" t="s">
        <v>10851</v>
      </c>
      <c r="C969" s="58" t="s">
        <v>28492</v>
      </c>
      <c r="D969" s="75">
        <v>62.87</v>
      </c>
    </row>
    <row r="970" spans="1:4">
      <c r="A970" s="58" t="s">
        <v>10892</v>
      </c>
      <c r="B970" s="74" t="s">
        <v>10893</v>
      </c>
      <c r="C970" s="58" t="s">
        <v>28492</v>
      </c>
      <c r="D970" s="75">
        <v>41.08</v>
      </c>
    </row>
    <row r="971" spans="1:4">
      <c r="A971" s="58" t="s">
        <v>10918</v>
      </c>
      <c r="B971" s="74" t="s">
        <v>10919</v>
      </c>
      <c r="C971" s="58" t="s">
        <v>28492</v>
      </c>
      <c r="D971" s="75">
        <v>57.03</v>
      </c>
    </row>
    <row r="972" spans="1:4">
      <c r="A972" s="58" t="s">
        <v>10894</v>
      </c>
      <c r="B972" s="74" t="s">
        <v>10895</v>
      </c>
      <c r="C972" s="58" t="s">
        <v>28492</v>
      </c>
      <c r="D972" s="75">
        <v>41.08</v>
      </c>
    </row>
    <row r="973" spans="1:4">
      <c r="A973" s="58" t="s">
        <v>10896</v>
      </c>
      <c r="B973" s="74" t="s">
        <v>10897</v>
      </c>
      <c r="C973" s="58" t="s">
        <v>28492</v>
      </c>
      <c r="D973" s="75">
        <v>41.08</v>
      </c>
    </row>
    <row r="974" spans="1:4">
      <c r="A974" s="58" t="s">
        <v>10898</v>
      </c>
      <c r="B974" s="74" t="s">
        <v>10899</v>
      </c>
      <c r="C974" s="58" t="s">
        <v>28492</v>
      </c>
      <c r="D974" s="75">
        <v>41.08</v>
      </c>
    </row>
    <row r="975" spans="1:4">
      <c r="A975" s="58" t="s">
        <v>10900</v>
      </c>
      <c r="B975" s="74" t="s">
        <v>10901</v>
      </c>
      <c r="C975" s="58" t="s">
        <v>28492</v>
      </c>
      <c r="D975" s="75">
        <v>41.08</v>
      </c>
    </row>
    <row r="976" spans="1:4">
      <c r="A976" s="58" t="s">
        <v>10902</v>
      </c>
      <c r="B976" s="74" t="s">
        <v>10903</v>
      </c>
      <c r="C976" s="58" t="s">
        <v>28492</v>
      </c>
      <c r="D976" s="75">
        <v>41.08</v>
      </c>
    </row>
    <row r="977" spans="1:4">
      <c r="A977" s="58" t="s">
        <v>10904</v>
      </c>
      <c r="B977" s="74" t="s">
        <v>10905</v>
      </c>
      <c r="C977" s="58" t="s">
        <v>28492</v>
      </c>
      <c r="D977" s="75">
        <v>41.08</v>
      </c>
    </row>
    <row r="978" spans="1:4">
      <c r="A978" s="58" t="s">
        <v>10906</v>
      </c>
      <c r="B978" s="74" t="s">
        <v>10907</v>
      </c>
      <c r="C978" s="58" t="s">
        <v>28492</v>
      </c>
      <c r="D978" s="75">
        <v>41.08</v>
      </c>
    </row>
    <row r="979" spans="1:4">
      <c r="A979" s="58" t="s">
        <v>10908</v>
      </c>
      <c r="B979" s="74" t="s">
        <v>10909</v>
      </c>
      <c r="C979" s="58" t="s">
        <v>28492</v>
      </c>
      <c r="D979" s="75">
        <v>42.65</v>
      </c>
    </row>
    <row r="980" spans="1:4">
      <c r="A980" s="58" t="s">
        <v>10910</v>
      </c>
      <c r="B980" s="74" t="s">
        <v>10911</v>
      </c>
      <c r="C980" s="58" t="s">
        <v>28492</v>
      </c>
      <c r="D980" s="75">
        <v>42.65</v>
      </c>
    </row>
    <row r="981" spans="1:4">
      <c r="A981" s="58" t="s">
        <v>10912</v>
      </c>
      <c r="B981" s="74" t="s">
        <v>10913</v>
      </c>
      <c r="C981" s="58" t="s">
        <v>28492</v>
      </c>
      <c r="D981" s="75">
        <v>52.17</v>
      </c>
    </row>
    <row r="982" spans="1:4">
      <c r="A982" s="58" t="s">
        <v>10914</v>
      </c>
      <c r="B982" s="74" t="s">
        <v>10915</v>
      </c>
      <c r="C982" s="58" t="s">
        <v>28492</v>
      </c>
      <c r="D982" s="75">
        <v>57.03</v>
      </c>
    </row>
    <row r="983" spans="1:4">
      <c r="A983" s="58" t="s">
        <v>10916</v>
      </c>
      <c r="B983" s="74" t="s">
        <v>10917</v>
      </c>
      <c r="C983" s="58" t="s">
        <v>28492</v>
      </c>
      <c r="D983" s="75">
        <v>57.03</v>
      </c>
    </row>
    <row r="984" spans="1:4">
      <c r="A984" s="58" t="s">
        <v>10812</v>
      </c>
      <c r="B984" s="74" t="s">
        <v>10813</v>
      </c>
      <c r="C984" s="58" t="s">
        <v>28492</v>
      </c>
      <c r="D984" s="75">
        <v>16.89</v>
      </c>
    </row>
    <row r="985" spans="1:4">
      <c r="A985" s="58" t="s">
        <v>10814</v>
      </c>
      <c r="B985" s="74" t="s">
        <v>10815</v>
      </c>
      <c r="C985" s="58" t="s">
        <v>28492</v>
      </c>
      <c r="D985" s="75">
        <v>16.89</v>
      </c>
    </row>
    <row r="986" spans="1:4">
      <c r="A986" s="58" t="s">
        <v>10816</v>
      </c>
      <c r="B986" s="74" t="s">
        <v>10817</v>
      </c>
      <c r="C986" s="58" t="s">
        <v>28492</v>
      </c>
      <c r="D986" s="75">
        <v>16.89</v>
      </c>
    </row>
    <row r="987" spans="1:4">
      <c r="A987" s="58" t="s">
        <v>10818</v>
      </c>
      <c r="B987" s="74" t="s">
        <v>10819</v>
      </c>
      <c r="C987" s="58" t="s">
        <v>28492</v>
      </c>
      <c r="D987" s="75">
        <v>16.89</v>
      </c>
    </row>
    <row r="988" spans="1:4">
      <c r="A988" s="58" t="s">
        <v>10820</v>
      </c>
      <c r="B988" s="74" t="s">
        <v>10821</v>
      </c>
      <c r="C988" s="58" t="s">
        <v>28492</v>
      </c>
      <c r="D988" s="75">
        <v>16.89</v>
      </c>
    </row>
    <row r="989" spans="1:4">
      <c r="A989" s="58" t="s">
        <v>10822</v>
      </c>
      <c r="B989" s="74" t="s">
        <v>10823</v>
      </c>
      <c r="C989" s="58" t="s">
        <v>28492</v>
      </c>
      <c r="D989" s="75">
        <v>16.89</v>
      </c>
    </row>
    <row r="990" spans="1:4">
      <c r="A990" s="58" t="s">
        <v>10824</v>
      </c>
      <c r="B990" s="74" t="s">
        <v>10825</v>
      </c>
      <c r="C990" s="58" t="s">
        <v>28492</v>
      </c>
      <c r="D990" s="75">
        <v>16.89</v>
      </c>
    </row>
    <row r="991" spans="1:4">
      <c r="A991" s="58" t="s">
        <v>10826</v>
      </c>
      <c r="B991" s="74" t="s">
        <v>10827</v>
      </c>
      <c r="C991" s="58" t="s">
        <v>28492</v>
      </c>
      <c r="D991" s="75">
        <v>21.67</v>
      </c>
    </row>
    <row r="992" spans="1:4">
      <c r="A992" s="58" t="s">
        <v>10828</v>
      </c>
      <c r="B992" s="74" t="s">
        <v>10829</v>
      </c>
      <c r="C992" s="58" t="s">
        <v>28492</v>
      </c>
      <c r="D992" s="75">
        <v>21.67</v>
      </c>
    </row>
    <row r="993" spans="1:4">
      <c r="A993" s="58" t="s">
        <v>10830</v>
      </c>
      <c r="B993" s="74" t="s">
        <v>10831</v>
      </c>
      <c r="C993" s="58" t="s">
        <v>28492</v>
      </c>
      <c r="D993" s="75">
        <v>21.67</v>
      </c>
    </row>
    <row r="994" spans="1:4">
      <c r="A994" s="58" t="s">
        <v>10832</v>
      </c>
      <c r="B994" s="74" t="s">
        <v>10833</v>
      </c>
      <c r="C994" s="58" t="s">
        <v>28492</v>
      </c>
      <c r="D994" s="75">
        <v>29.42</v>
      </c>
    </row>
    <row r="995" spans="1:4">
      <c r="A995" s="58" t="s">
        <v>10834</v>
      </c>
      <c r="B995" s="74" t="s">
        <v>10835</v>
      </c>
      <c r="C995" s="58" t="s">
        <v>28492</v>
      </c>
      <c r="D995" s="75">
        <v>29.42</v>
      </c>
    </row>
    <row r="996" spans="1:4">
      <c r="A996" s="58" t="s">
        <v>10944</v>
      </c>
      <c r="B996" s="74" t="s">
        <v>10945</v>
      </c>
      <c r="C996" s="58" t="s">
        <v>28492</v>
      </c>
      <c r="D996" s="75">
        <v>267.01</v>
      </c>
    </row>
    <row r="997" spans="1:4">
      <c r="A997" s="58" t="s">
        <v>10860</v>
      </c>
      <c r="B997" s="74" t="s">
        <v>10861</v>
      </c>
      <c r="C997" s="58" t="s">
        <v>28492</v>
      </c>
      <c r="D997" s="75">
        <v>74.47</v>
      </c>
    </row>
    <row r="998" spans="1:4">
      <c r="A998" s="58" t="s">
        <v>10882</v>
      </c>
      <c r="B998" s="74" t="s">
        <v>10883</v>
      </c>
      <c r="C998" s="58" t="s">
        <v>28492</v>
      </c>
      <c r="D998" s="75">
        <v>95.45</v>
      </c>
    </row>
    <row r="999" spans="1:4">
      <c r="A999" s="58" t="s">
        <v>10884</v>
      </c>
      <c r="B999" s="74" t="s">
        <v>10885</v>
      </c>
      <c r="C999" s="58" t="s">
        <v>28492</v>
      </c>
      <c r="D999" s="75">
        <v>267.01</v>
      </c>
    </row>
    <row r="1000" spans="1:4">
      <c r="A1000" s="58" t="s">
        <v>10886</v>
      </c>
      <c r="B1000" s="74" t="s">
        <v>10887</v>
      </c>
      <c r="C1000" s="58" t="s">
        <v>28492</v>
      </c>
      <c r="D1000" s="75">
        <v>267.01</v>
      </c>
    </row>
    <row r="1001" spans="1:4">
      <c r="A1001" s="58" t="s">
        <v>10862</v>
      </c>
      <c r="B1001" s="74" t="s">
        <v>10863</v>
      </c>
      <c r="C1001" s="58" t="s">
        <v>28492</v>
      </c>
      <c r="D1001" s="75">
        <v>74.47</v>
      </c>
    </row>
    <row r="1002" spans="1:4">
      <c r="A1002" s="58" t="s">
        <v>10890</v>
      </c>
      <c r="B1002" s="74" t="s">
        <v>10891</v>
      </c>
      <c r="C1002" s="58" t="s">
        <v>28492</v>
      </c>
      <c r="D1002" s="75">
        <v>267.01</v>
      </c>
    </row>
    <row r="1003" spans="1:4">
      <c r="A1003" s="58" t="s">
        <v>10864</v>
      </c>
      <c r="B1003" s="74" t="s">
        <v>10865</v>
      </c>
      <c r="C1003" s="58" t="s">
        <v>28492</v>
      </c>
      <c r="D1003" s="75">
        <v>74.47</v>
      </c>
    </row>
    <row r="1004" spans="1:4">
      <c r="A1004" s="58" t="s">
        <v>10888</v>
      </c>
      <c r="B1004" s="74" t="s">
        <v>10889</v>
      </c>
      <c r="C1004" s="58" t="s">
        <v>28492</v>
      </c>
      <c r="D1004" s="75">
        <v>282.18</v>
      </c>
    </row>
    <row r="1005" spans="1:4">
      <c r="A1005" s="58" t="s">
        <v>10866</v>
      </c>
      <c r="B1005" s="74" t="s">
        <v>10867</v>
      </c>
      <c r="C1005" s="58" t="s">
        <v>28492</v>
      </c>
      <c r="D1005" s="75">
        <v>74.47</v>
      </c>
    </row>
    <row r="1006" spans="1:4">
      <c r="A1006" s="58" t="s">
        <v>10868</v>
      </c>
      <c r="B1006" s="74" t="s">
        <v>10869</v>
      </c>
      <c r="C1006" s="58" t="s">
        <v>28492</v>
      </c>
      <c r="D1006" s="75">
        <v>74.47</v>
      </c>
    </row>
    <row r="1007" spans="1:4">
      <c r="A1007" s="58" t="s">
        <v>10870</v>
      </c>
      <c r="B1007" s="74" t="s">
        <v>10871</v>
      </c>
      <c r="C1007" s="58" t="s">
        <v>28492</v>
      </c>
      <c r="D1007" s="75">
        <v>74.47</v>
      </c>
    </row>
    <row r="1008" spans="1:4">
      <c r="A1008" s="58" t="s">
        <v>10872</v>
      </c>
      <c r="B1008" s="74" t="s">
        <v>10873</v>
      </c>
      <c r="C1008" s="58" t="s">
        <v>28492</v>
      </c>
      <c r="D1008" s="75">
        <v>74.47</v>
      </c>
    </row>
    <row r="1009" spans="1:4">
      <c r="A1009" s="58" t="s">
        <v>10874</v>
      </c>
      <c r="B1009" s="74" t="s">
        <v>10875</v>
      </c>
      <c r="C1009" s="58" t="s">
        <v>28492</v>
      </c>
      <c r="D1009" s="75">
        <v>74.47</v>
      </c>
    </row>
    <row r="1010" spans="1:4">
      <c r="A1010" s="58" t="s">
        <v>10876</v>
      </c>
      <c r="B1010" s="74" t="s">
        <v>10877</v>
      </c>
      <c r="C1010" s="58" t="s">
        <v>28492</v>
      </c>
      <c r="D1010" s="75">
        <v>95.45</v>
      </c>
    </row>
    <row r="1011" spans="1:4">
      <c r="A1011" s="58" t="s">
        <v>10878</v>
      </c>
      <c r="B1011" s="74" t="s">
        <v>10879</v>
      </c>
      <c r="C1011" s="58" t="s">
        <v>28492</v>
      </c>
      <c r="D1011" s="75">
        <v>95.45</v>
      </c>
    </row>
    <row r="1012" spans="1:4">
      <c r="A1012" s="58" t="s">
        <v>10880</v>
      </c>
      <c r="B1012" s="74" t="s">
        <v>10881</v>
      </c>
      <c r="C1012" s="58" t="s">
        <v>28492</v>
      </c>
      <c r="D1012" s="75">
        <v>95.45</v>
      </c>
    </row>
    <row r="1013" spans="1:4">
      <c r="A1013" s="58" t="s">
        <v>10920</v>
      </c>
      <c r="B1013" s="74" t="s">
        <v>10921</v>
      </c>
      <c r="C1013" s="58" t="s">
        <v>28492</v>
      </c>
      <c r="D1013" s="75">
        <v>73.319999999999993</v>
      </c>
    </row>
    <row r="1014" spans="1:4">
      <c r="A1014" s="58" t="s">
        <v>10942</v>
      </c>
      <c r="B1014" s="74" t="s">
        <v>10943</v>
      </c>
      <c r="C1014" s="58" t="s">
        <v>28492</v>
      </c>
      <c r="D1014" s="75">
        <v>86.78</v>
      </c>
    </row>
    <row r="1015" spans="1:4">
      <c r="A1015" s="58" t="s">
        <v>10922</v>
      </c>
      <c r="B1015" s="74" t="s">
        <v>10923</v>
      </c>
      <c r="C1015" s="58" t="s">
        <v>28492</v>
      </c>
      <c r="D1015" s="75">
        <v>73.319999999999993</v>
      </c>
    </row>
    <row r="1016" spans="1:4">
      <c r="A1016" s="58" t="s">
        <v>10924</v>
      </c>
      <c r="B1016" s="74" t="s">
        <v>10925</v>
      </c>
      <c r="C1016" s="58" t="s">
        <v>28492</v>
      </c>
      <c r="D1016" s="75">
        <v>73.319999999999993</v>
      </c>
    </row>
    <row r="1017" spans="1:4">
      <c r="A1017" s="58" t="s">
        <v>10926</v>
      </c>
      <c r="B1017" s="74" t="s">
        <v>10927</v>
      </c>
      <c r="C1017" s="58" t="s">
        <v>28492</v>
      </c>
      <c r="D1017" s="75">
        <v>73.319999999999993</v>
      </c>
    </row>
    <row r="1018" spans="1:4">
      <c r="A1018" s="58" t="s">
        <v>10928</v>
      </c>
      <c r="B1018" s="74" t="s">
        <v>10929</v>
      </c>
      <c r="C1018" s="58" t="s">
        <v>28492</v>
      </c>
      <c r="D1018" s="75">
        <v>73.319999999999993</v>
      </c>
    </row>
    <row r="1019" spans="1:4">
      <c r="A1019" s="58" t="s">
        <v>10930</v>
      </c>
      <c r="B1019" s="74" t="s">
        <v>10931</v>
      </c>
      <c r="C1019" s="58" t="s">
        <v>28492</v>
      </c>
      <c r="D1019" s="75">
        <v>73.319999999999993</v>
      </c>
    </row>
    <row r="1020" spans="1:4">
      <c r="A1020" s="58" t="s">
        <v>10932</v>
      </c>
      <c r="B1020" s="74" t="s">
        <v>10933</v>
      </c>
      <c r="C1020" s="58" t="s">
        <v>28492</v>
      </c>
      <c r="D1020" s="75">
        <v>73.319999999999993</v>
      </c>
    </row>
    <row r="1021" spans="1:4">
      <c r="A1021" s="58" t="s">
        <v>10934</v>
      </c>
      <c r="B1021" s="74" t="s">
        <v>10935</v>
      </c>
      <c r="C1021" s="58" t="s">
        <v>28492</v>
      </c>
      <c r="D1021" s="75">
        <v>86.78</v>
      </c>
    </row>
    <row r="1022" spans="1:4">
      <c r="A1022" s="58" t="s">
        <v>10936</v>
      </c>
      <c r="B1022" s="74" t="s">
        <v>10937</v>
      </c>
      <c r="C1022" s="58" t="s">
        <v>28492</v>
      </c>
      <c r="D1022" s="75">
        <v>86.78</v>
      </c>
    </row>
    <row r="1023" spans="1:4">
      <c r="A1023" s="58" t="s">
        <v>10938</v>
      </c>
      <c r="B1023" s="74" t="s">
        <v>10939</v>
      </c>
      <c r="C1023" s="58" t="s">
        <v>28492</v>
      </c>
      <c r="D1023" s="75">
        <v>86.78</v>
      </c>
    </row>
    <row r="1024" spans="1:4">
      <c r="A1024" s="58" t="s">
        <v>10940</v>
      </c>
      <c r="B1024" s="74" t="s">
        <v>10941</v>
      </c>
      <c r="C1024" s="58" t="s">
        <v>28492</v>
      </c>
      <c r="D1024" s="75">
        <v>86.78</v>
      </c>
    </row>
    <row r="1025" spans="1:4">
      <c r="A1025" s="58" t="s">
        <v>11247</v>
      </c>
      <c r="B1025" s="74" t="s">
        <v>11248</v>
      </c>
      <c r="C1025" s="58" t="s">
        <v>32</v>
      </c>
      <c r="D1025" s="75">
        <v>41.07</v>
      </c>
    </row>
    <row r="1026" spans="1:4">
      <c r="A1026" s="58" t="s">
        <v>11245</v>
      </c>
      <c r="B1026" s="74" t="s">
        <v>11246</v>
      </c>
      <c r="C1026" s="58" t="s">
        <v>32</v>
      </c>
      <c r="D1026" s="75">
        <v>39.72</v>
      </c>
    </row>
    <row r="1027" spans="1:4">
      <c r="A1027" s="58" t="s">
        <v>11243</v>
      </c>
      <c r="B1027" s="74" t="s">
        <v>11244</v>
      </c>
      <c r="C1027" s="58" t="s">
        <v>32</v>
      </c>
      <c r="D1027" s="75">
        <v>27.39</v>
      </c>
    </row>
    <row r="1028" spans="1:4">
      <c r="A1028" s="58" t="s">
        <v>10471</v>
      </c>
      <c r="B1028" s="74" t="s">
        <v>10472</v>
      </c>
      <c r="C1028" s="58" t="s">
        <v>32</v>
      </c>
      <c r="D1028" s="75">
        <v>54.39</v>
      </c>
    </row>
    <row r="1029" spans="1:4">
      <c r="A1029" s="58" t="s">
        <v>10479</v>
      </c>
      <c r="B1029" s="74" t="s">
        <v>10480</v>
      </c>
      <c r="C1029" s="58" t="s">
        <v>32</v>
      </c>
      <c r="D1029" s="75">
        <v>113.97</v>
      </c>
    </row>
    <row r="1030" spans="1:4">
      <c r="A1030" s="58" t="s">
        <v>10473</v>
      </c>
      <c r="B1030" s="74" t="s">
        <v>10474</v>
      </c>
      <c r="C1030" s="58" t="s">
        <v>32</v>
      </c>
      <c r="D1030" s="75">
        <v>100.9</v>
      </c>
    </row>
    <row r="1031" spans="1:4">
      <c r="A1031" s="58" t="s">
        <v>10481</v>
      </c>
      <c r="B1031" s="74" t="s">
        <v>10482</v>
      </c>
      <c r="C1031" s="58" t="s">
        <v>32</v>
      </c>
      <c r="D1031" s="75">
        <v>131.26</v>
      </c>
    </row>
    <row r="1032" spans="1:4">
      <c r="A1032" s="58" t="s">
        <v>10475</v>
      </c>
      <c r="B1032" s="74" t="s">
        <v>10476</v>
      </c>
      <c r="C1032" s="58" t="s">
        <v>32</v>
      </c>
      <c r="D1032" s="75">
        <v>121.46</v>
      </c>
    </row>
    <row r="1033" spans="1:4">
      <c r="A1033" s="58" t="s">
        <v>10483</v>
      </c>
      <c r="B1033" s="74" t="s">
        <v>10484</v>
      </c>
      <c r="C1033" s="58" t="s">
        <v>32</v>
      </c>
      <c r="D1033" s="75">
        <v>180.31</v>
      </c>
    </row>
    <row r="1034" spans="1:4">
      <c r="A1034" s="58" t="s">
        <v>10477</v>
      </c>
      <c r="B1034" s="74" t="s">
        <v>10478</v>
      </c>
      <c r="C1034" s="58" t="s">
        <v>32</v>
      </c>
      <c r="D1034" s="75">
        <v>159.41</v>
      </c>
    </row>
    <row r="1035" spans="1:4">
      <c r="A1035" s="58" t="s">
        <v>10485</v>
      </c>
      <c r="B1035" s="74" t="s">
        <v>10486</v>
      </c>
      <c r="C1035" s="58" t="s">
        <v>32</v>
      </c>
      <c r="D1035" s="75">
        <v>225.57</v>
      </c>
    </row>
    <row r="1036" spans="1:4">
      <c r="A1036" s="58" t="s">
        <v>10487</v>
      </c>
      <c r="B1036" s="74" t="s">
        <v>10488</v>
      </c>
      <c r="C1036" s="58" t="s">
        <v>32</v>
      </c>
      <c r="D1036" s="75">
        <v>55.29</v>
      </c>
    </row>
    <row r="1037" spans="1:4">
      <c r="A1037" s="58" t="s">
        <v>10495</v>
      </c>
      <c r="B1037" s="74" t="s">
        <v>10496</v>
      </c>
      <c r="C1037" s="58" t="s">
        <v>32</v>
      </c>
      <c r="D1037" s="75">
        <v>119.64</v>
      </c>
    </row>
    <row r="1038" spans="1:4">
      <c r="A1038" s="58" t="s">
        <v>10489</v>
      </c>
      <c r="B1038" s="74" t="s">
        <v>10490</v>
      </c>
      <c r="C1038" s="58" t="s">
        <v>32</v>
      </c>
      <c r="D1038" s="75">
        <v>97.82</v>
      </c>
    </row>
    <row r="1039" spans="1:4">
      <c r="A1039" s="58" t="s">
        <v>10497</v>
      </c>
      <c r="B1039" s="74" t="s">
        <v>10498</v>
      </c>
      <c r="C1039" s="58" t="s">
        <v>32</v>
      </c>
      <c r="D1039" s="75">
        <v>133.9</v>
      </c>
    </row>
    <row r="1040" spans="1:4">
      <c r="A1040" s="58" t="s">
        <v>10491</v>
      </c>
      <c r="B1040" s="74" t="s">
        <v>10492</v>
      </c>
      <c r="C1040" s="58" t="s">
        <v>32</v>
      </c>
      <c r="D1040" s="75">
        <v>118.69</v>
      </c>
    </row>
    <row r="1041" spans="1:4">
      <c r="A1041" s="58" t="s">
        <v>10499</v>
      </c>
      <c r="B1041" s="74" t="s">
        <v>28750</v>
      </c>
      <c r="C1041" s="58" t="s">
        <v>32</v>
      </c>
      <c r="D1041" s="75">
        <v>180.32</v>
      </c>
    </row>
    <row r="1042" spans="1:4">
      <c r="A1042" s="58" t="s">
        <v>10493</v>
      </c>
      <c r="B1042" s="74" t="s">
        <v>10494</v>
      </c>
      <c r="C1042" s="58" t="s">
        <v>32</v>
      </c>
      <c r="D1042" s="75">
        <v>161.11000000000001</v>
      </c>
    </row>
    <row r="1043" spans="1:4">
      <c r="A1043" s="58" t="s">
        <v>10500</v>
      </c>
      <c r="B1043" s="74" t="s">
        <v>10501</v>
      </c>
      <c r="C1043" s="58" t="s">
        <v>32</v>
      </c>
      <c r="D1043" s="75">
        <v>259.24</v>
      </c>
    </row>
    <row r="1044" spans="1:4">
      <c r="A1044" s="58" t="s">
        <v>10952</v>
      </c>
      <c r="B1044" s="74" t="s">
        <v>10953</v>
      </c>
      <c r="C1044" s="58" t="s">
        <v>28492</v>
      </c>
      <c r="D1044" s="75">
        <v>521.49</v>
      </c>
    </row>
    <row r="1045" spans="1:4">
      <c r="A1045" s="58" t="s">
        <v>10958</v>
      </c>
      <c r="B1045" s="74" t="s">
        <v>10959</v>
      </c>
      <c r="C1045" s="58" t="s">
        <v>28492</v>
      </c>
      <c r="D1045" s="75">
        <v>921.24</v>
      </c>
    </row>
    <row r="1046" spans="1:4">
      <c r="A1046" s="58" t="s">
        <v>10960</v>
      </c>
      <c r="B1046" s="74" t="s">
        <v>10961</v>
      </c>
      <c r="C1046" s="58" t="s">
        <v>28492</v>
      </c>
      <c r="D1046" s="75">
        <v>1143.01</v>
      </c>
    </row>
    <row r="1047" spans="1:4">
      <c r="A1047" s="58" t="s">
        <v>10962</v>
      </c>
      <c r="B1047" s="74" t="s">
        <v>10963</v>
      </c>
      <c r="C1047" s="58" t="s">
        <v>28492</v>
      </c>
      <c r="D1047" s="75">
        <v>1205.97</v>
      </c>
    </row>
    <row r="1048" spans="1:4">
      <c r="A1048" s="58" t="s">
        <v>10954</v>
      </c>
      <c r="B1048" s="74" t="s">
        <v>10955</v>
      </c>
      <c r="C1048" s="58" t="s">
        <v>28492</v>
      </c>
      <c r="D1048" s="75">
        <v>536.86</v>
      </c>
    </row>
    <row r="1049" spans="1:4" ht="25.5">
      <c r="A1049" s="58" t="s">
        <v>10956</v>
      </c>
      <c r="B1049" s="74" t="s">
        <v>10957</v>
      </c>
      <c r="C1049" s="58" t="s">
        <v>28492</v>
      </c>
      <c r="D1049" s="75">
        <v>553.35</v>
      </c>
    </row>
    <row r="1050" spans="1:4">
      <c r="A1050" s="58" t="s">
        <v>10991</v>
      </c>
      <c r="B1050" s="74" t="s">
        <v>10992</v>
      </c>
      <c r="C1050" s="58" t="s">
        <v>29</v>
      </c>
      <c r="D1050" s="75">
        <v>348.14</v>
      </c>
    </row>
    <row r="1051" spans="1:4">
      <c r="A1051" s="58" t="s">
        <v>11003</v>
      </c>
      <c r="B1051" s="74" t="s">
        <v>11004</v>
      </c>
      <c r="C1051" s="58" t="s">
        <v>32</v>
      </c>
      <c r="D1051" s="75">
        <v>2.3199999999999998</v>
      </c>
    </row>
    <row r="1052" spans="1:4">
      <c r="A1052" s="58" t="s">
        <v>11001</v>
      </c>
      <c r="B1052" s="74" t="s">
        <v>11002</v>
      </c>
      <c r="C1052" s="58" t="s">
        <v>32</v>
      </c>
      <c r="D1052" s="75">
        <v>8.6199999999999992</v>
      </c>
    </row>
    <row r="1053" spans="1:4">
      <c r="A1053" s="58" t="s">
        <v>10993</v>
      </c>
      <c r="B1053" s="74" t="s">
        <v>10994</v>
      </c>
      <c r="C1053" s="58" t="s">
        <v>32</v>
      </c>
      <c r="D1053" s="75">
        <v>3.93</v>
      </c>
    </row>
    <row r="1054" spans="1:4">
      <c r="A1054" s="58" t="s">
        <v>10995</v>
      </c>
      <c r="B1054" s="74" t="s">
        <v>10996</v>
      </c>
      <c r="C1054" s="58" t="s">
        <v>32</v>
      </c>
      <c r="D1054" s="75">
        <v>4.59</v>
      </c>
    </row>
    <row r="1055" spans="1:4">
      <c r="A1055" s="58" t="s">
        <v>10997</v>
      </c>
      <c r="B1055" s="74" t="s">
        <v>10998</v>
      </c>
      <c r="C1055" s="58" t="s">
        <v>32</v>
      </c>
      <c r="D1055" s="75">
        <v>5.52</v>
      </c>
    </row>
    <row r="1056" spans="1:4">
      <c r="A1056" s="58" t="s">
        <v>10999</v>
      </c>
      <c r="B1056" s="74" t="s">
        <v>11000</v>
      </c>
      <c r="C1056" s="58" t="s">
        <v>32</v>
      </c>
      <c r="D1056" s="75">
        <v>6.57</v>
      </c>
    </row>
    <row r="1057" spans="1:4">
      <c r="A1057" s="58" t="s">
        <v>11005</v>
      </c>
      <c r="B1057" s="74" t="s">
        <v>11006</v>
      </c>
      <c r="C1057" s="58" t="s">
        <v>32</v>
      </c>
      <c r="D1057" s="75">
        <v>3.1</v>
      </c>
    </row>
    <row r="1058" spans="1:4">
      <c r="A1058" s="58" t="s">
        <v>11009</v>
      </c>
      <c r="B1058" s="74" t="s">
        <v>11010</v>
      </c>
      <c r="C1058" s="58" t="s">
        <v>28492</v>
      </c>
      <c r="D1058" s="75">
        <v>62.94</v>
      </c>
    </row>
    <row r="1059" spans="1:4">
      <c r="A1059" s="58" t="s">
        <v>11007</v>
      </c>
      <c r="B1059" s="74" t="s">
        <v>11008</v>
      </c>
      <c r="C1059" s="58" t="s">
        <v>28492</v>
      </c>
      <c r="D1059" s="75">
        <v>72.16</v>
      </c>
    </row>
    <row r="1060" spans="1:4">
      <c r="A1060" s="58" t="s">
        <v>11197</v>
      </c>
      <c r="B1060" s="74" t="s">
        <v>11198</v>
      </c>
      <c r="C1060" s="58" t="s">
        <v>28492</v>
      </c>
      <c r="D1060" s="75">
        <v>19.190000000000001</v>
      </c>
    </row>
    <row r="1061" spans="1:4">
      <c r="A1061" s="58" t="s">
        <v>11049</v>
      </c>
      <c r="B1061" s="74" t="s">
        <v>11050</v>
      </c>
      <c r="C1061" s="58" t="s">
        <v>28492</v>
      </c>
      <c r="D1061" s="75">
        <v>28.41</v>
      </c>
    </row>
    <row r="1062" spans="1:4">
      <c r="A1062" s="58" t="s">
        <v>11055</v>
      </c>
      <c r="B1062" s="74" t="s">
        <v>11056</v>
      </c>
      <c r="C1062" s="58" t="s">
        <v>28492</v>
      </c>
      <c r="D1062" s="75">
        <v>34.130000000000003</v>
      </c>
    </row>
    <row r="1063" spans="1:4">
      <c r="A1063" s="58" t="s">
        <v>11047</v>
      </c>
      <c r="B1063" s="74" t="s">
        <v>11048</v>
      </c>
      <c r="C1063" s="58" t="s">
        <v>28492</v>
      </c>
      <c r="D1063" s="75">
        <v>20.059999999999999</v>
      </c>
    </row>
    <row r="1064" spans="1:4">
      <c r="A1064" s="58" t="s">
        <v>11057</v>
      </c>
      <c r="B1064" s="74" t="s">
        <v>11058</v>
      </c>
      <c r="C1064" s="58" t="s">
        <v>28492</v>
      </c>
      <c r="D1064" s="75">
        <v>43.21</v>
      </c>
    </row>
    <row r="1065" spans="1:4">
      <c r="A1065" s="58" t="s">
        <v>11059</v>
      </c>
      <c r="B1065" s="74" t="s">
        <v>11060</v>
      </c>
      <c r="C1065" s="58" t="s">
        <v>28492</v>
      </c>
      <c r="D1065" s="75">
        <v>29.14</v>
      </c>
    </row>
    <row r="1066" spans="1:4">
      <c r="A1066" s="58" t="s">
        <v>11019</v>
      </c>
      <c r="B1066" s="74" t="s">
        <v>11020</v>
      </c>
      <c r="C1066" s="58" t="s">
        <v>28492</v>
      </c>
      <c r="D1066" s="75">
        <v>36.22</v>
      </c>
    </row>
    <row r="1067" spans="1:4">
      <c r="A1067" s="58" t="s">
        <v>11021</v>
      </c>
      <c r="B1067" s="74" t="s">
        <v>11022</v>
      </c>
      <c r="C1067" s="58" t="s">
        <v>28492</v>
      </c>
      <c r="D1067" s="75">
        <v>27.27</v>
      </c>
    </row>
    <row r="1068" spans="1:4">
      <c r="A1068" s="58" t="s">
        <v>11051</v>
      </c>
      <c r="B1068" s="74" t="s">
        <v>11052</v>
      </c>
      <c r="C1068" s="58" t="s">
        <v>28492</v>
      </c>
      <c r="D1068" s="75">
        <v>38.44</v>
      </c>
    </row>
    <row r="1069" spans="1:4">
      <c r="A1069" s="58" t="s">
        <v>11053</v>
      </c>
      <c r="B1069" s="74" t="s">
        <v>11054</v>
      </c>
      <c r="C1069" s="58" t="s">
        <v>28492</v>
      </c>
      <c r="D1069" s="75">
        <v>24.07</v>
      </c>
    </row>
    <row r="1070" spans="1:4">
      <c r="A1070" s="58" t="s">
        <v>11017</v>
      </c>
      <c r="B1070" s="74" t="s">
        <v>11018</v>
      </c>
      <c r="C1070" s="58" t="s">
        <v>28492</v>
      </c>
      <c r="D1070" s="75">
        <v>30.94</v>
      </c>
    </row>
    <row r="1071" spans="1:4">
      <c r="A1071" s="58" t="s">
        <v>11061</v>
      </c>
      <c r="B1071" s="74" t="s">
        <v>11062</v>
      </c>
      <c r="C1071" s="58" t="s">
        <v>28492</v>
      </c>
      <c r="D1071" s="75">
        <v>34.97</v>
      </c>
    </row>
    <row r="1072" spans="1:4">
      <c r="A1072" s="58" t="s">
        <v>11013</v>
      </c>
      <c r="B1072" s="74" t="s">
        <v>11014</v>
      </c>
      <c r="C1072" s="58" t="s">
        <v>28492</v>
      </c>
      <c r="D1072" s="75">
        <v>13.43</v>
      </c>
    </row>
    <row r="1073" spans="1:4">
      <c r="A1073" s="58" t="s">
        <v>11015</v>
      </c>
      <c r="B1073" s="74" t="s">
        <v>11016</v>
      </c>
      <c r="C1073" s="58" t="s">
        <v>28492</v>
      </c>
      <c r="D1073" s="75">
        <v>12.58</v>
      </c>
    </row>
    <row r="1074" spans="1:4">
      <c r="A1074" s="58" t="s">
        <v>11011</v>
      </c>
      <c r="B1074" s="74" t="s">
        <v>11012</v>
      </c>
      <c r="C1074" s="58" t="s">
        <v>28492</v>
      </c>
      <c r="D1074" s="75">
        <v>9.35</v>
      </c>
    </row>
    <row r="1075" spans="1:4">
      <c r="A1075" s="58" t="s">
        <v>11194</v>
      </c>
      <c r="B1075" s="74" t="s">
        <v>11195</v>
      </c>
      <c r="C1075" s="58" t="s">
        <v>28492</v>
      </c>
      <c r="D1075" s="75">
        <v>5.73</v>
      </c>
    </row>
    <row r="1076" spans="1:4">
      <c r="A1076" s="58" t="s">
        <v>11219</v>
      </c>
      <c r="B1076" s="74" t="s">
        <v>11220</v>
      </c>
      <c r="C1076" s="58" t="s">
        <v>28492</v>
      </c>
      <c r="D1076" s="75">
        <v>7.71</v>
      </c>
    </row>
    <row r="1077" spans="1:4">
      <c r="A1077" s="58" t="s">
        <v>11271</v>
      </c>
      <c r="B1077" s="74" t="s">
        <v>11272</v>
      </c>
      <c r="C1077" s="58" t="s">
        <v>28492</v>
      </c>
      <c r="D1077" s="75">
        <v>20.91</v>
      </c>
    </row>
    <row r="1078" spans="1:4">
      <c r="A1078" s="58" t="s">
        <v>11269</v>
      </c>
      <c r="B1078" s="74" t="s">
        <v>11270</v>
      </c>
      <c r="C1078" s="58" t="s">
        <v>28492</v>
      </c>
      <c r="D1078" s="75">
        <v>18.79</v>
      </c>
    </row>
    <row r="1079" spans="1:4">
      <c r="A1079" s="58" t="s">
        <v>11065</v>
      </c>
      <c r="B1079" s="74" t="s">
        <v>11066</v>
      </c>
      <c r="C1079" s="58" t="s">
        <v>28492</v>
      </c>
      <c r="D1079" s="75">
        <v>11.88</v>
      </c>
    </row>
    <row r="1080" spans="1:4">
      <c r="A1080" s="58" t="s">
        <v>11063</v>
      </c>
      <c r="B1080" s="74" t="s">
        <v>11064</v>
      </c>
      <c r="C1080" s="58" t="s">
        <v>28492</v>
      </c>
      <c r="D1080" s="75">
        <v>11.96</v>
      </c>
    </row>
    <row r="1081" spans="1:4">
      <c r="A1081" s="58" t="s">
        <v>11067</v>
      </c>
      <c r="B1081" s="74" t="s">
        <v>11068</v>
      </c>
      <c r="C1081" s="58" t="s">
        <v>28492</v>
      </c>
      <c r="D1081" s="75">
        <v>12.25</v>
      </c>
    </row>
    <row r="1082" spans="1:4">
      <c r="A1082" s="58" t="s">
        <v>11069</v>
      </c>
      <c r="B1082" s="74" t="s">
        <v>11070</v>
      </c>
      <c r="C1082" s="58" t="s">
        <v>28492</v>
      </c>
      <c r="D1082" s="75">
        <v>13.9</v>
      </c>
    </row>
    <row r="1083" spans="1:4">
      <c r="A1083" s="58" t="s">
        <v>11071</v>
      </c>
      <c r="B1083" s="74" t="s">
        <v>11072</v>
      </c>
      <c r="C1083" s="58" t="s">
        <v>28492</v>
      </c>
      <c r="D1083" s="75">
        <v>14.18</v>
      </c>
    </row>
    <row r="1084" spans="1:4">
      <c r="A1084" s="58" t="s">
        <v>11073</v>
      </c>
      <c r="B1084" s="74" t="s">
        <v>11074</v>
      </c>
      <c r="C1084" s="58" t="s">
        <v>28492</v>
      </c>
      <c r="D1084" s="75">
        <v>8.82</v>
      </c>
    </row>
    <row r="1085" spans="1:4">
      <c r="A1085" s="58" t="s">
        <v>11077</v>
      </c>
      <c r="B1085" s="74" t="s">
        <v>11078</v>
      </c>
      <c r="C1085" s="58" t="s">
        <v>28492</v>
      </c>
      <c r="D1085" s="75">
        <v>8.9499999999999993</v>
      </c>
    </row>
    <row r="1086" spans="1:4">
      <c r="A1086" s="58" t="s">
        <v>11079</v>
      </c>
      <c r="B1086" s="74" t="s">
        <v>11080</v>
      </c>
      <c r="C1086" s="58" t="s">
        <v>28492</v>
      </c>
      <c r="D1086" s="75">
        <v>8.9499999999999993</v>
      </c>
    </row>
    <row r="1087" spans="1:4">
      <c r="A1087" s="58" t="s">
        <v>11075</v>
      </c>
      <c r="B1087" s="74" t="s">
        <v>11076</v>
      </c>
      <c r="C1087" s="58" t="s">
        <v>28492</v>
      </c>
      <c r="D1087" s="75">
        <v>9.15</v>
      </c>
    </row>
    <row r="1088" spans="1:4">
      <c r="A1088" s="58" t="s">
        <v>11081</v>
      </c>
      <c r="B1088" s="74" t="s">
        <v>11082</v>
      </c>
      <c r="C1088" s="58" t="s">
        <v>28492</v>
      </c>
      <c r="D1088" s="75">
        <v>21.72</v>
      </c>
    </row>
    <row r="1089" spans="1:4">
      <c r="A1089" s="58" t="s">
        <v>11091</v>
      </c>
      <c r="B1089" s="74" t="s">
        <v>11092</v>
      </c>
      <c r="C1089" s="58" t="s">
        <v>28492</v>
      </c>
      <c r="D1089" s="75">
        <v>51.07</v>
      </c>
    </row>
    <row r="1090" spans="1:4">
      <c r="A1090" s="58" t="s">
        <v>11093</v>
      </c>
      <c r="B1090" s="74" t="s">
        <v>11094</v>
      </c>
      <c r="C1090" s="58" t="s">
        <v>28492</v>
      </c>
      <c r="D1090" s="75">
        <v>109.23</v>
      </c>
    </row>
    <row r="1091" spans="1:4">
      <c r="A1091" s="58" t="s">
        <v>11103</v>
      </c>
      <c r="B1091" s="74" t="s">
        <v>11104</v>
      </c>
      <c r="C1091" s="58" t="s">
        <v>28492</v>
      </c>
      <c r="D1091" s="75">
        <v>54.98</v>
      </c>
    </row>
    <row r="1092" spans="1:4">
      <c r="A1092" s="58" t="s">
        <v>11105</v>
      </c>
      <c r="B1092" s="74" t="s">
        <v>11106</v>
      </c>
      <c r="C1092" s="58" t="s">
        <v>28492</v>
      </c>
      <c r="D1092" s="75">
        <v>126.07</v>
      </c>
    </row>
    <row r="1093" spans="1:4">
      <c r="A1093" s="58" t="s">
        <v>11095</v>
      </c>
      <c r="B1093" s="74" t="s">
        <v>11096</v>
      </c>
      <c r="C1093" s="58" t="s">
        <v>28492</v>
      </c>
      <c r="D1093" s="75">
        <v>59.77</v>
      </c>
    </row>
    <row r="1094" spans="1:4">
      <c r="A1094" s="58" t="s">
        <v>11097</v>
      </c>
      <c r="B1094" s="74" t="s">
        <v>11098</v>
      </c>
      <c r="C1094" s="58" t="s">
        <v>28492</v>
      </c>
      <c r="D1094" s="75">
        <v>141.1</v>
      </c>
    </row>
    <row r="1095" spans="1:4">
      <c r="A1095" s="58" t="s">
        <v>11107</v>
      </c>
      <c r="B1095" s="74" t="s">
        <v>11108</v>
      </c>
      <c r="C1095" s="58" t="s">
        <v>28492</v>
      </c>
      <c r="D1095" s="75">
        <v>67.849999999999994</v>
      </c>
    </row>
    <row r="1096" spans="1:4">
      <c r="A1096" s="58" t="s">
        <v>11109</v>
      </c>
      <c r="B1096" s="74" t="s">
        <v>11110</v>
      </c>
      <c r="C1096" s="58" t="s">
        <v>28492</v>
      </c>
      <c r="D1096" s="75">
        <v>156.57</v>
      </c>
    </row>
    <row r="1097" spans="1:4">
      <c r="A1097" s="58" t="s">
        <v>11099</v>
      </c>
      <c r="B1097" s="74" t="s">
        <v>11100</v>
      </c>
      <c r="C1097" s="58" t="s">
        <v>28492</v>
      </c>
      <c r="D1097" s="75">
        <v>89.52</v>
      </c>
    </row>
    <row r="1098" spans="1:4">
      <c r="A1098" s="58" t="s">
        <v>11101</v>
      </c>
      <c r="B1098" s="74" t="s">
        <v>11102</v>
      </c>
      <c r="C1098" s="58" t="s">
        <v>28492</v>
      </c>
      <c r="D1098" s="75">
        <v>252.18</v>
      </c>
    </row>
    <row r="1099" spans="1:4">
      <c r="A1099" s="58" t="s">
        <v>11111</v>
      </c>
      <c r="B1099" s="74" t="s">
        <v>11112</v>
      </c>
      <c r="C1099" s="58" t="s">
        <v>28492</v>
      </c>
      <c r="D1099" s="75">
        <v>103</v>
      </c>
    </row>
    <row r="1100" spans="1:4">
      <c r="A1100" s="58" t="s">
        <v>11113</v>
      </c>
      <c r="B1100" s="74" t="s">
        <v>11114</v>
      </c>
      <c r="C1100" s="58" t="s">
        <v>28492</v>
      </c>
      <c r="D1100" s="75">
        <v>280.44</v>
      </c>
    </row>
    <row r="1101" spans="1:4" ht="25.5">
      <c r="A1101" s="58" t="s">
        <v>11134</v>
      </c>
      <c r="B1101" s="74" t="s">
        <v>11135</v>
      </c>
      <c r="C1101" s="58" t="s">
        <v>28492</v>
      </c>
      <c r="D1101" s="75">
        <v>1630.31</v>
      </c>
    </row>
    <row r="1102" spans="1:4" ht="25.5">
      <c r="A1102" s="58" t="s">
        <v>11138</v>
      </c>
      <c r="B1102" s="74" t="s">
        <v>11139</v>
      </c>
      <c r="C1102" s="58" t="s">
        <v>28492</v>
      </c>
      <c r="D1102" s="75">
        <v>2480.4699999999998</v>
      </c>
    </row>
    <row r="1103" spans="1:4" ht="25.5">
      <c r="A1103" s="58" t="s">
        <v>11136</v>
      </c>
      <c r="B1103" s="74" t="s">
        <v>11137</v>
      </c>
      <c r="C1103" s="58" t="s">
        <v>28492</v>
      </c>
      <c r="D1103" s="75">
        <v>1656.93</v>
      </c>
    </row>
    <row r="1104" spans="1:4" ht="25.5">
      <c r="A1104" s="58" t="s">
        <v>11130</v>
      </c>
      <c r="B1104" s="74" t="s">
        <v>11131</v>
      </c>
      <c r="C1104" s="58" t="s">
        <v>28492</v>
      </c>
      <c r="D1104" s="75">
        <v>2055.42</v>
      </c>
    </row>
    <row r="1105" spans="1:4" ht="25.5">
      <c r="A1105" s="58" t="s">
        <v>11132</v>
      </c>
      <c r="B1105" s="74" t="s">
        <v>11133</v>
      </c>
      <c r="C1105" s="58" t="s">
        <v>28492</v>
      </c>
      <c r="D1105" s="75">
        <v>2496.4299999999998</v>
      </c>
    </row>
    <row r="1106" spans="1:4">
      <c r="A1106" s="58" t="s">
        <v>11123</v>
      </c>
      <c r="B1106" s="74" t="s">
        <v>11124</v>
      </c>
      <c r="C1106" s="58" t="s">
        <v>28492</v>
      </c>
      <c r="D1106" s="75">
        <v>55.42</v>
      </c>
    </row>
    <row r="1107" spans="1:4">
      <c r="A1107" s="58" t="s">
        <v>11125</v>
      </c>
      <c r="B1107" s="74" t="s">
        <v>28751</v>
      </c>
      <c r="C1107" s="58" t="s">
        <v>28492</v>
      </c>
      <c r="D1107" s="75">
        <v>82.09</v>
      </c>
    </row>
    <row r="1108" spans="1:4">
      <c r="A1108" s="58" t="s">
        <v>11126</v>
      </c>
      <c r="B1108" s="74" t="s">
        <v>28752</v>
      </c>
      <c r="C1108" s="58" t="s">
        <v>28492</v>
      </c>
      <c r="D1108" s="75">
        <v>56.6</v>
      </c>
    </row>
    <row r="1109" spans="1:4">
      <c r="A1109" s="58" t="s">
        <v>11128</v>
      </c>
      <c r="B1109" s="74" t="s">
        <v>28753</v>
      </c>
      <c r="C1109" s="58" t="s">
        <v>28492</v>
      </c>
      <c r="D1109" s="75">
        <v>80.459999999999994</v>
      </c>
    </row>
    <row r="1110" spans="1:4">
      <c r="A1110" s="58" t="s">
        <v>11129</v>
      </c>
      <c r="B1110" s="74" t="s">
        <v>28754</v>
      </c>
      <c r="C1110" s="58" t="s">
        <v>28492</v>
      </c>
      <c r="D1110" s="75">
        <v>83.27</v>
      </c>
    </row>
    <row r="1111" spans="1:4">
      <c r="A1111" s="58" t="s">
        <v>11127</v>
      </c>
      <c r="B1111" s="74" t="s">
        <v>28755</v>
      </c>
      <c r="C1111" s="58" t="s">
        <v>28492</v>
      </c>
      <c r="D1111" s="75">
        <v>83.27</v>
      </c>
    </row>
    <row r="1112" spans="1:4">
      <c r="A1112" s="58" t="s">
        <v>11115</v>
      </c>
      <c r="B1112" s="74" t="s">
        <v>11116</v>
      </c>
      <c r="C1112" s="58" t="s">
        <v>28492</v>
      </c>
      <c r="D1112" s="75">
        <v>65.81</v>
      </c>
    </row>
    <row r="1113" spans="1:4">
      <c r="A1113" s="58" t="s">
        <v>11117</v>
      </c>
      <c r="B1113" s="74" t="s">
        <v>11118</v>
      </c>
      <c r="C1113" s="58" t="s">
        <v>28492</v>
      </c>
      <c r="D1113" s="75">
        <v>123.97</v>
      </c>
    </row>
    <row r="1114" spans="1:4">
      <c r="A1114" s="58" t="s">
        <v>11119</v>
      </c>
      <c r="B1114" s="74" t="s">
        <v>11120</v>
      </c>
      <c r="C1114" s="58" t="s">
        <v>28492</v>
      </c>
      <c r="D1114" s="75">
        <v>77.09</v>
      </c>
    </row>
    <row r="1115" spans="1:4">
      <c r="A1115" s="58" t="s">
        <v>11121</v>
      </c>
      <c r="B1115" s="74" t="s">
        <v>11122</v>
      </c>
      <c r="C1115" s="58" t="s">
        <v>28492</v>
      </c>
      <c r="D1115" s="75">
        <v>148.18</v>
      </c>
    </row>
    <row r="1116" spans="1:4">
      <c r="A1116" s="58" t="s">
        <v>11144</v>
      </c>
      <c r="B1116" s="74" t="s">
        <v>28756</v>
      </c>
      <c r="C1116" s="58" t="s">
        <v>32</v>
      </c>
      <c r="D1116" s="75">
        <v>6.86</v>
      </c>
    </row>
    <row r="1117" spans="1:4">
      <c r="A1117" s="58" t="s">
        <v>11145</v>
      </c>
      <c r="B1117" s="74" t="s">
        <v>28757</v>
      </c>
      <c r="C1117" s="58" t="s">
        <v>32</v>
      </c>
      <c r="D1117" s="75">
        <v>9.44</v>
      </c>
    </row>
    <row r="1118" spans="1:4">
      <c r="A1118" s="58" t="s">
        <v>11146</v>
      </c>
      <c r="B1118" s="74" t="s">
        <v>28758</v>
      </c>
      <c r="C1118" s="58" t="s">
        <v>32</v>
      </c>
      <c r="D1118" s="75">
        <v>10.74</v>
      </c>
    </row>
    <row r="1119" spans="1:4">
      <c r="A1119" s="58" t="s">
        <v>11147</v>
      </c>
      <c r="B1119" s="74" t="s">
        <v>28759</v>
      </c>
      <c r="C1119" s="58" t="s">
        <v>32</v>
      </c>
      <c r="D1119" s="75">
        <v>15.12</v>
      </c>
    </row>
    <row r="1120" spans="1:4">
      <c r="A1120" s="58" t="s">
        <v>11148</v>
      </c>
      <c r="B1120" s="74" t="s">
        <v>11149</v>
      </c>
      <c r="C1120" s="58" t="s">
        <v>28492</v>
      </c>
      <c r="D1120" s="75">
        <v>1076.68</v>
      </c>
    </row>
    <row r="1121" spans="1:4">
      <c r="A1121" s="58" t="s">
        <v>11150</v>
      </c>
      <c r="B1121" s="74" t="s">
        <v>11151</v>
      </c>
      <c r="C1121" s="58" t="s">
        <v>28492</v>
      </c>
      <c r="D1121" s="75">
        <v>1405.69</v>
      </c>
    </row>
    <row r="1122" spans="1:4">
      <c r="A1122" s="58" t="s">
        <v>11152</v>
      </c>
      <c r="B1122" s="74" t="s">
        <v>11153</v>
      </c>
      <c r="C1122" s="58" t="s">
        <v>28492</v>
      </c>
      <c r="D1122" s="75">
        <v>1497.57</v>
      </c>
    </row>
    <row r="1123" spans="1:4">
      <c r="A1123" s="58" t="s">
        <v>11154</v>
      </c>
      <c r="B1123" s="74" t="s">
        <v>11155</v>
      </c>
      <c r="C1123" s="58" t="s">
        <v>28492</v>
      </c>
      <c r="D1123" s="75">
        <v>1891.01</v>
      </c>
    </row>
    <row r="1124" spans="1:4">
      <c r="A1124" s="58" t="s">
        <v>11156</v>
      </c>
      <c r="B1124" s="74" t="s">
        <v>11157</v>
      </c>
      <c r="C1124" s="58" t="s">
        <v>28492</v>
      </c>
      <c r="D1124" s="75">
        <v>2465.36</v>
      </c>
    </row>
    <row r="1125" spans="1:4">
      <c r="A1125" s="58" t="s">
        <v>11158</v>
      </c>
      <c r="B1125" s="74" t="s">
        <v>11159</v>
      </c>
      <c r="C1125" s="58" t="s">
        <v>28492</v>
      </c>
      <c r="D1125" s="75">
        <v>3251.72</v>
      </c>
    </row>
    <row r="1126" spans="1:4">
      <c r="A1126" s="58" t="s">
        <v>11160</v>
      </c>
      <c r="B1126" s="74" t="s">
        <v>11161</v>
      </c>
      <c r="C1126" s="58" t="s">
        <v>28492</v>
      </c>
      <c r="D1126" s="75">
        <v>3564.83</v>
      </c>
    </row>
    <row r="1127" spans="1:4">
      <c r="A1127" s="58" t="s">
        <v>11162</v>
      </c>
      <c r="B1127" s="74" t="s">
        <v>11163</v>
      </c>
      <c r="C1127" s="58" t="s">
        <v>28492</v>
      </c>
      <c r="D1127" s="75">
        <v>3577.23</v>
      </c>
    </row>
    <row r="1128" spans="1:4">
      <c r="A1128" s="58" t="s">
        <v>11164</v>
      </c>
      <c r="B1128" s="74" t="s">
        <v>11165</v>
      </c>
      <c r="C1128" s="58" t="s">
        <v>28492</v>
      </c>
      <c r="D1128" s="75">
        <v>960.64</v>
      </c>
    </row>
    <row r="1129" spans="1:4">
      <c r="A1129" s="58" t="s">
        <v>11166</v>
      </c>
      <c r="B1129" s="74" t="s">
        <v>11167</v>
      </c>
      <c r="C1129" s="58" t="s">
        <v>28492</v>
      </c>
      <c r="D1129" s="75">
        <v>998.48</v>
      </c>
    </row>
    <row r="1130" spans="1:4">
      <c r="A1130" s="58" t="s">
        <v>11168</v>
      </c>
      <c r="B1130" s="74" t="s">
        <v>11169</v>
      </c>
      <c r="C1130" s="58" t="s">
        <v>28492</v>
      </c>
      <c r="D1130" s="75">
        <v>1225.99</v>
      </c>
    </row>
    <row r="1131" spans="1:4">
      <c r="A1131" s="58" t="s">
        <v>11170</v>
      </c>
      <c r="B1131" s="74" t="s">
        <v>11171</v>
      </c>
      <c r="C1131" s="58" t="s">
        <v>28492</v>
      </c>
      <c r="D1131" s="75">
        <v>1514.86</v>
      </c>
    </row>
    <row r="1132" spans="1:4">
      <c r="A1132" s="58" t="s">
        <v>11172</v>
      </c>
      <c r="B1132" s="74" t="s">
        <v>11173</v>
      </c>
      <c r="C1132" s="58" t="s">
        <v>28492</v>
      </c>
      <c r="D1132" s="75">
        <v>1767.25</v>
      </c>
    </row>
    <row r="1133" spans="1:4">
      <c r="A1133" s="58" t="s">
        <v>11174</v>
      </c>
      <c r="B1133" s="74" t="s">
        <v>11175</v>
      </c>
      <c r="C1133" s="58" t="s">
        <v>28492</v>
      </c>
      <c r="D1133" s="75">
        <v>2228.4299999999998</v>
      </c>
    </row>
    <row r="1134" spans="1:4">
      <c r="A1134" s="58" t="s">
        <v>11176</v>
      </c>
      <c r="B1134" s="74" t="s">
        <v>11177</v>
      </c>
      <c r="C1134" s="58" t="s">
        <v>28492</v>
      </c>
      <c r="D1134" s="75">
        <v>2576.84</v>
      </c>
    </row>
    <row r="1135" spans="1:4">
      <c r="A1135" s="58" t="s">
        <v>11178</v>
      </c>
      <c r="B1135" s="74" t="s">
        <v>11179</v>
      </c>
      <c r="C1135" s="58" t="s">
        <v>28492</v>
      </c>
      <c r="D1135" s="75">
        <v>3445.78</v>
      </c>
    </row>
    <row r="1136" spans="1:4">
      <c r="A1136" s="58" t="s">
        <v>11180</v>
      </c>
      <c r="B1136" s="74" t="s">
        <v>11181</v>
      </c>
      <c r="C1136" s="58" t="s">
        <v>28492</v>
      </c>
      <c r="D1136" s="75">
        <v>3743.74</v>
      </c>
    </row>
    <row r="1137" spans="1:4">
      <c r="A1137" s="58" t="s">
        <v>11182</v>
      </c>
      <c r="B1137" s="74" t="s">
        <v>11183</v>
      </c>
      <c r="C1137" s="58" t="s">
        <v>28492</v>
      </c>
      <c r="D1137" s="75">
        <v>3814.2</v>
      </c>
    </row>
    <row r="1138" spans="1:4">
      <c r="A1138" s="58" t="s">
        <v>11186</v>
      </c>
      <c r="B1138" s="74" t="s">
        <v>11187</v>
      </c>
      <c r="C1138" s="58" t="s">
        <v>28492</v>
      </c>
      <c r="D1138" s="75">
        <v>1164.19</v>
      </c>
    </row>
    <row r="1139" spans="1:4">
      <c r="A1139" s="58" t="s">
        <v>11199</v>
      </c>
      <c r="B1139" s="74" t="s">
        <v>11200</v>
      </c>
      <c r="C1139" s="58" t="s">
        <v>32</v>
      </c>
      <c r="D1139" s="75">
        <v>19.82</v>
      </c>
    </row>
    <row r="1140" spans="1:4">
      <c r="A1140" s="58" t="s">
        <v>11201</v>
      </c>
      <c r="B1140" s="74" t="s">
        <v>11202</v>
      </c>
      <c r="C1140" s="58" t="s">
        <v>32</v>
      </c>
      <c r="D1140" s="75">
        <v>21.43</v>
      </c>
    </row>
    <row r="1141" spans="1:4">
      <c r="A1141" s="58" t="s">
        <v>11203</v>
      </c>
      <c r="B1141" s="74" t="s">
        <v>11204</v>
      </c>
      <c r="C1141" s="58" t="s">
        <v>32</v>
      </c>
      <c r="D1141" s="75">
        <v>30.02</v>
      </c>
    </row>
    <row r="1142" spans="1:4">
      <c r="A1142" s="58" t="s">
        <v>11205</v>
      </c>
      <c r="B1142" s="74" t="s">
        <v>11206</v>
      </c>
      <c r="C1142" s="58" t="s">
        <v>32</v>
      </c>
      <c r="D1142" s="75">
        <v>29.58</v>
      </c>
    </row>
    <row r="1143" spans="1:4">
      <c r="A1143" s="58" t="s">
        <v>11209</v>
      </c>
      <c r="B1143" s="74" t="s">
        <v>11210</v>
      </c>
      <c r="C1143" s="58" t="s">
        <v>32</v>
      </c>
      <c r="D1143" s="75">
        <v>19.55</v>
      </c>
    </row>
    <row r="1144" spans="1:4">
      <c r="A1144" s="58" t="s">
        <v>11207</v>
      </c>
      <c r="B1144" s="74" t="s">
        <v>11208</v>
      </c>
      <c r="C1144" s="58" t="s">
        <v>32</v>
      </c>
      <c r="D1144" s="75">
        <v>30.1</v>
      </c>
    </row>
    <row r="1145" spans="1:4">
      <c r="A1145" s="58" t="s">
        <v>11279</v>
      </c>
      <c r="B1145" s="74" t="s">
        <v>11280</v>
      </c>
      <c r="C1145" s="58" t="s">
        <v>28492</v>
      </c>
      <c r="D1145" s="75">
        <v>5.22</v>
      </c>
    </row>
    <row r="1146" spans="1:4">
      <c r="A1146" s="58" t="s">
        <v>11281</v>
      </c>
      <c r="B1146" s="74" t="s">
        <v>11282</v>
      </c>
      <c r="C1146" s="58" t="s">
        <v>28492</v>
      </c>
      <c r="D1146" s="75">
        <v>9.99</v>
      </c>
    </row>
    <row r="1147" spans="1:4">
      <c r="A1147" s="58" t="s">
        <v>11275</v>
      </c>
      <c r="B1147" s="74" t="s">
        <v>11276</v>
      </c>
      <c r="C1147" s="58" t="s">
        <v>28492</v>
      </c>
      <c r="D1147" s="75">
        <v>3.27</v>
      </c>
    </row>
    <row r="1148" spans="1:4">
      <c r="A1148" s="58" t="s">
        <v>11273</v>
      </c>
      <c r="B1148" s="74" t="s">
        <v>11274</v>
      </c>
      <c r="C1148" s="58" t="s">
        <v>28492</v>
      </c>
      <c r="D1148" s="75">
        <v>4.8600000000000003</v>
      </c>
    </row>
    <row r="1149" spans="1:4">
      <c r="A1149" s="58" t="s">
        <v>11277</v>
      </c>
      <c r="B1149" s="74" t="s">
        <v>11278</v>
      </c>
      <c r="C1149" s="58" t="s">
        <v>28492</v>
      </c>
      <c r="D1149" s="75">
        <v>5.72</v>
      </c>
    </row>
    <row r="1150" spans="1:4">
      <c r="A1150" s="58" t="s">
        <v>11297</v>
      </c>
      <c r="B1150" s="74" t="s">
        <v>11298</v>
      </c>
      <c r="C1150" s="58" t="s">
        <v>28492</v>
      </c>
      <c r="D1150" s="75">
        <v>3.18</v>
      </c>
    </row>
    <row r="1151" spans="1:4">
      <c r="A1151" s="58" t="s">
        <v>11283</v>
      </c>
      <c r="B1151" s="74" t="s">
        <v>11284</v>
      </c>
      <c r="C1151" s="58" t="s">
        <v>28492</v>
      </c>
      <c r="D1151" s="75">
        <v>8.16</v>
      </c>
    </row>
    <row r="1152" spans="1:4">
      <c r="A1152" s="58" t="s">
        <v>11287</v>
      </c>
      <c r="B1152" s="74" t="s">
        <v>11288</v>
      </c>
      <c r="C1152" s="58" t="s">
        <v>28492</v>
      </c>
      <c r="D1152" s="75">
        <v>3.2</v>
      </c>
    </row>
    <row r="1153" spans="1:4">
      <c r="A1153" s="58" t="s">
        <v>11295</v>
      </c>
      <c r="B1153" s="74" t="s">
        <v>11296</v>
      </c>
      <c r="C1153" s="58" t="s">
        <v>28492</v>
      </c>
      <c r="D1153" s="75">
        <v>3.18</v>
      </c>
    </row>
    <row r="1154" spans="1:4">
      <c r="A1154" s="58" t="s">
        <v>11289</v>
      </c>
      <c r="B1154" s="74" t="s">
        <v>11290</v>
      </c>
      <c r="C1154" s="58" t="s">
        <v>28492</v>
      </c>
      <c r="D1154" s="75">
        <v>6.11</v>
      </c>
    </row>
    <row r="1155" spans="1:4">
      <c r="A1155" s="58" t="s">
        <v>11293</v>
      </c>
      <c r="B1155" s="74" t="s">
        <v>11294</v>
      </c>
      <c r="C1155" s="58" t="s">
        <v>28492</v>
      </c>
      <c r="D1155" s="75">
        <v>6.11</v>
      </c>
    </row>
    <row r="1156" spans="1:4">
      <c r="A1156" s="58" t="s">
        <v>11285</v>
      </c>
      <c r="B1156" s="74" t="s">
        <v>11286</v>
      </c>
      <c r="C1156" s="58" t="s">
        <v>28492</v>
      </c>
      <c r="D1156" s="75">
        <v>5.15</v>
      </c>
    </row>
    <row r="1157" spans="1:4">
      <c r="A1157" s="58" t="s">
        <v>11291</v>
      </c>
      <c r="B1157" s="74" t="s">
        <v>11292</v>
      </c>
      <c r="C1157" s="58" t="s">
        <v>28492</v>
      </c>
      <c r="D1157" s="75">
        <v>6.11</v>
      </c>
    </row>
    <row r="1158" spans="1:4">
      <c r="A1158" s="58" t="s">
        <v>11227</v>
      </c>
      <c r="B1158" s="74" t="s">
        <v>11228</v>
      </c>
      <c r="C1158" s="58" t="s">
        <v>28492</v>
      </c>
      <c r="D1158" s="75">
        <v>4.33</v>
      </c>
    </row>
    <row r="1159" spans="1:4">
      <c r="A1159" s="58" t="s">
        <v>11193</v>
      </c>
      <c r="B1159" s="74" t="s">
        <v>28760</v>
      </c>
      <c r="C1159" s="58" t="s">
        <v>28492</v>
      </c>
      <c r="D1159" s="75">
        <v>1110.68</v>
      </c>
    </row>
    <row r="1160" spans="1:4">
      <c r="A1160" s="58" t="s">
        <v>11192</v>
      </c>
      <c r="B1160" s="74" t="s">
        <v>28761</v>
      </c>
      <c r="C1160" s="58" t="s">
        <v>28492</v>
      </c>
      <c r="D1160" s="75">
        <v>564.92999999999995</v>
      </c>
    </row>
    <row r="1161" spans="1:4">
      <c r="A1161" s="58" t="s">
        <v>11301</v>
      </c>
      <c r="B1161" s="74" t="s">
        <v>11302</v>
      </c>
      <c r="C1161" s="58" t="s">
        <v>28492</v>
      </c>
      <c r="D1161" s="75">
        <v>1627.7</v>
      </c>
    </row>
    <row r="1162" spans="1:4" ht="25.5">
      <c r="A1162" s="58" t="s">
        <v>11299</v>
      </c>
      <c r="B1162" s="74" t="s">
        <v>11300</v>
      </c>
      <c r="C1162" s="58" t="s">
        <v>28492</v>
      </c>
      <c r="D1162" s="75">
        <v>419.79</v>
      </c>
    </row>
    <row r="1163" spans="1:4">
      <c r="A1163" s="58" t="s">
        <v>10506</v>
      </c>
      <c r="B1163" s="74" t="s">
        <v>10507</v>
      </c>
      <c r="C1163" s="58" t="s">
        <v>28492</v>
      </c>
      <c r="D1163" s="75">
        <v>14.87</v>
      </c>
    </row>
    <row r="1164" spans="1:4">
      <c r="A1164" s="58" t="s">
        <v>11321</v>
      </c>
      <c r="B1164" s="74" t="s">
        <v>11322</v>
      </c>
      <c r="C1164" s="58" t="s">
        <v>28492</v>
      </c>
      <c r="D1164" s="75">
        <v>198.73</v>
      </c>
    </row>
    <row r="1165" spans="1:4">
      <c r="A1165" s="58" t="s">
        <v>11323</v>
      </c>
      <c r="B1165" s="74" t="s">
        <v>11324</v>
      </c>
      <c r="C1165" s="58" t="s">
        <v>28492</v>
      </c>
      <c r="D1165" s="75">
        <v>206.9</v>
      </c>
    </row>
    <row r="1166" spans="1:4">
      <c r="A1166" s="58" t="s">
        <v>11325</v>
      </c>
      <c r="B1166" s="74" t="s">
        <v>11326</v>
      </c>
      <c r="C1166" s="58" t="s">
        <v>28492</v>
      </c>
      <c r="D1166" s="75">
        <v>210.43</v>
      </c>
    </row>
    <row r="1167" spans="1:4">
      <c r="A1167" s="58" t="s">
        <v>11327</v>
      </c>
      <c r="B1167" s="74" t="s">
        <v>11328</v>
      </c>
      <c r="C1167" s="58" t="s">
        <v>28492</v>
      </c>
      <c r="D1167" s="75">
        <v>248.17</v>
      </c>
    </row>
    <row r="1168" spans="1:4">
      <c r="A1168" s="58" t="s">
        <v>11329</v>
      </c>
      <c r="B1168" s="74" t="s">
        <v>11330</v>
      </c>
      <c r="C1168" s="58" t="s">
        <v>28492</v>
      </c>
      <c r="D1168" s="75">
        <v>251.37</v>
      </c>
    </row>
    <row r="1169" spans="1:4">
      <c r="A1169" s="58" t="s">
        <v>11331</v>
      </c>
      <c r="B1169" s="74" t="s">
        <v>11332</v>
      </c>
      <c r="C1169" s="58" t="s">
        <v>28492</v>
      </c>
      <c r="D1169" s="75">
        <v>254.44</v>
      </c>
    </row>
    <row r="1170" spans="1:4">
      <c r="A1170" s="58" t="s">
        <v>11319</v>
      </c>
      <c r="B1170" s="74" t="s">
        <v>11320</v>
      </c>
      <c r="C1170" s="58" t="s">
        <v>28492</v>
      </c>
      <c r="D1170" s="75">
        <v>342.58</v>
      </c>
    </row>
    <row r="1171" spans="1:4">
      <c r="A1171" s="58" t="s">
        <v>11317</v>
      </c>
      <c r="B1171" s="74" t="s">
        <v>11318</v>
      </c>
      <c r="C1171" s="58" t="s">
        <v>28492</v>
      </c>
      <c r="D1171" s="75">
        <v>154.55000000000001</v>
      </c>
    </row>
    <row r="1172" spans="1:4">
      <c r="A1172" s="58" t="s">
        <v>11305</v>
      </c>
      <c r="B1172" s="74" t="s">
        <v>11306</v>
      </c>
      <c r="C1172" s="58" t="s">
        <v>28492</v>
      </c>
      <c r="D1172" s="75">
        <v>153.51</v>
      </c>
    </row>
    <row r="1173" spans="1:4">
      <c r="A1173" s="58" t="s">
        <v>11307</v>
      </c>
      <c r="B1173" s="74" t="s">
        <v>11308</v>
      </c>
      <c r="C1173" s="58" t="s">
        <v>28492</v>
      </c>
      <c r="D1173" s="75">
        <v>221.85</v>
      </c>
    </row>
    <row r="1174" spans="1:4">
      <c r="A1174" s="58" t="s">
        <v>11309</v>
      </c>
      <c r="B1174" s="74" t="s">
        <v>11310</v>
      </c>
      <c r="C1174" s="58" t="s">
        <v>28492</v>
      </c>
      <c r="D1174" s="75">
        <v>299.42</v>
      </c>
    </row>
    <row r="1175" spans="1:4">
      <c r="A1175" s="58" t="s">
        <v>11311</v>
      </c>
      <c r="B1175" s="74" t="s">
        <v>11312</v>
      </c>
      <c r="C1175" s="58" t="s">
        <v>28492</v>
      </c>
      <c r="D1175" s="75">
        <v>382.07</v>
      </c>
    </row>
    <row r="1176" spans="1:4">
      <c r="A1176" s="58" t="s">
        <v>11313</v>
      </c>
      <c r="B1176" s="74" t="s">
        <v>11314</v>
      </c>
      <c r="C1176" s="58" t="s">
        <v>28492</v>
      </c>
      <c r="D1176" s="75">
        <v>667.69</v>
      </c>
    </row>
    <row r="1177" spans="1:4">
      <c r="A1177" s="58" t="s">
        <v>11315</v>
      </c>
      <c r="B1177" s="74" t="s">
        <v>11316</v>
      </c>
      <c r="C1177" s="58" t="s">
        <v>28492</v>
      </c>
      <c r="D1177" s="75">
        <v>900.73</v>
      </c>
    </row>
    <row r="1178" spans="1:4">
      <c r="A1178" s="58" t="s">
        <v>11303</v>
      </c>
      <c r="B1178" s="74" t="s">
        <v>11304</v>
      </c>
      <c r="C1178" s="58" t="s">
        <v>28492</v>
      </c>
      <c r="D1178" s="75">
        <v>120.84</v>
      </c>
    </row>
    <row r="1179" spans="1:4">
      <c r="A1179" s="58" t="s">
        <v>11335</v>
      </c>
      <c r="B1179" s="74" t="s">
        <v>11336</v>
      </c>
      <c r="C1179" s="58" t="s">
        <v>28492</v>
      </c>
      <c r="D1179" s="75">
        <v>38.21</v>
      </c>
    </row>
    <row r="1180" spans="1:4">
      <c r="A1180" s="58" t="s">
        <v>11343</v>
      </c>
      <c r="B1180" s="74" t="s">
        <v>11344</v>
      </c>
      <c r="C1180" s="58" t="s">
        <v>28492</v>
      </c>
      <c r="D1180" s="75">
        <v>30.79</v>
      </c>
    </row>
    <row r="1181" spans="1:4">
      <c r="A1181" s="58" t="s">
        <v>11339</v>
      </c>
      <c r="B1181" s="74" t="s">
        <v>11340</v>
      </c>
      <c r="C1181" s="58" t="s">
        <v>28492</v>
      </c>
      <c r="D1181" s="75">
        <v>44.94</v>
      </c>
    </row>
    <row r="1182" spans="1:4">
      <c r="A1182" s="58" t="s">
        <v>11347</v>
      </c>
      <c r="B1182" s="74" t="s">
        <v>11348</v>
      </c>
      <c r="C1182" s="58" t="s">
        <v>28492</v>
      </c>
      <c r="D1182" s="75">
        <v>33.01</v>
      </c>
    </row>
    <row r="1183" spans="1:4">
      <c r="A1183" s="58" t="s">
        <v>11349</v>
      </c>
      <c r="B1183" s="74" t="s">
        <v>11350</v>
      </c>
      <c r="C1183" s="58" t="s">
        <v>28492</v>
      </c>
      <c r="D1183" s="75">
        <v>38.21</v>
      </c>
    </row>
    <row r="1184" spans="1:4">
      <c r="A1184" s="58" t="s">
        <v>11351</v>
      </c>
      <c r="B1184" s="74" t="s">
        <v>11352</v>
      </c>
      <c r="C1184" s="58" t="s">
        <v>28492</v>
      </c>
      <c r="D1184" s="75">
        <v>44.94</v>
      </c>
    </row>
    <row r="1185" spans="1:4">
      <c r="A1185" s="58" t="s">
        <v>11333</v>
      </c>
      <c r="B1185" s="74" t="s">
        <v>11334</v>
      </c>
      <c r="C1185" s="58" t="s">
        <v>28492</v>
      </c>
      <c r="D1185" s="75">
        <v>36.6</v>
      </c>
    </row>
    <row r="1186" spans="1:4">
      <c r="A1186" s="58" t="s">
        <v>11341</v>
      </c>
      <c r="B1186" s="74" t="s">
        <v>11342</v>
      </c>
      <c r="C1186" s="58" t="s">
        <v>28492</v>
      </c>
      <c r="D1186" s="75">
        <v>35.01</v>
      </c>
    </row>
    <row r="1187" spans="1:4">
      <c r="A1187" s="58" t="s">
        <v>11345</v>
      </c>
      <c r="B1187" s="74" t="s">
        <v>11346</v>
      </c>
      <c r="C1187" s="58" t="s">
        <v>28492</v>
      </c>
      <c r="D1187" s="75">
        <v>35.01</v>
      </c>
    </row>
    <row r="1188" spans="1:4">
      <c r="A1188" s="58" t="s">
        <v>11083</v>
      </c>
      <c r="B1188" s="74" t="s">
        <v>11084</v>
      </c>
      <c r="C1188" s="58" t="s">
        <v>28492</v>
      </c>
      <c r="D1188" s="75">
        <v>12.77</v>
      </c>
    </row>
    <row r="1189" spans="1:4">
      <c r="A1189" s="58" t="s">
        <v>11353</v>
      </c>
      <c r="B1189" s="74" t="s">
        <v>11354</v>
      </c>
      <c r="C1189" s="58" t="s">
        <v>28492</v>
      </c>
      <c r="D1189" s="75">
        <v>48.2</v>
      </c>
    </row>
    <row r="1190" spans="1:4">
      <c r="A1190" s="58" t="s">
        <v>11355</v>
      </c>
      <c r="B1190" s="74" t="s">
        <v>11356</v>
      </c>
      <c r="C1190" s="58" t="s">
        <v>28492</v>
      </c>
      <c r="D1190" s="75">
        <v>52.13</v>
      </c>
    </row>
    <row r="1191" spans="1:4">
      <c r="A1191" s="58" t="s">
        <v>11359</v>
      </c>
      <c r="B1191" s="74" t="s">
        <v>11360</v>
      </c>
      <c r="C1191" s="58" t="s">
        <v>28492</v>
      </c>
      <c r="D1191" s="75">
        <v>386.55</v>
      </c>
    </row>
    <row r="1192" spans="1:4">
      <c r="A1192" s="58" t="s">
        <v>11357</v>
      </c>
      <c r="B1192" s="74" t="s">
        <v>11358</v>
      </c>
      <c r="C1192" s="58" t="s">
        <v>28492</v>
      </c>
      <c r="D1192" s="75">
        <v>456.35</v>
      </c>
    </row>
    <row r="1193" spans="1:4">
      <c r="A1193" s="58" t="s">
        <v>11087</v>
      </c>
      <c r="B1193" s="74" t="s">
        <v>11088</v>
      </c>
      <c r="C1193" s="58" t="s">
        <v>28492</v>
      </c>
      <c r="D1193" s="75">
        <v>12.74</v>
      </c>
    </row>
    <row r="1194" spans="1:4">
      <c r="A1194" s="58" t="s">
        <v>11085</v>
      </c>
      <c r="B1194" s="74" t="s">
        <v>11086</v>
      </c>
      <c r="C1194" s="58" t="s">
        <v>28492</v>
      </c>
      <c r="D1194" s="75">
        <v>12.74</v>
      </c>
    </row>
    <row r="1195" spans="1:4">
      <c r="A1195" s="58" t="s">
        <v>11089</v>
      </c>
      <c r="B1195" s="74" t="s">
        <v>11090</v>
      </c>
      <c r="C1195" s="58" t="s">
        <v>28492</v>
      </c>
      <c r="D1195" s="75">
        <v>7.37</v>
      </c>
    </row>
    <row r="1196" spans="1:4">
      <c r="A1196" s="58" t="s">
        <v>11225</v>
      </c>
      <c r="B1196" s="74" t="s">
        <v>11226</v>
      </c>
      <c r="C1196" s="58" t="s">
        <v>28492</v>
      </c>
      <c r="D1196" s="75">
        <v>7.73</v>
      </c>
    </row>
    <row r="1197" spans="1:4">
      <c r="A1197" s="58" t="s">
        <v>11221</v>
      </c>
      <c r="B1197" s="74" t="s">
        <v>11222</v>
      </c>
      <c r="C1197" s="58" t="s">
        <v>28492</v>
      </c>
      <c r="D1197" s="75">
        <v>6.22</v>
      </c>
    </row>
    <row r="1198" spans="1:4">
      <c r="A1198" s="58" t="s">
        <v>11223</v>
      </c>
      <c r="B1198" s="74" t="s">
        <v>11224</v>
      </c>
      <c r="C1198" s="58" t="s">
        <v>28492</v>
      </c>
      <c r="D1198" s="75">
        <v>8.1300000000000008</v>
      </c>
    </row>
    <row r="1199" spans="1:4">
      <c r="A1199" s="58" t="s">
        <v>11363</v>
      </c>
      <c r="B1199" s="74" t="s">
        <v>11364</v>
      </c>
      <c r="C1199" s="58" t="s">
        <v>28492</v>
      </c>
      <c r="D1199" s="75">
        <v>217.35</v>
      </c>
    </row>
    <row r="1200" spans="1:4">
      <c r="A1200" s="58" t="s">
        <v>11361</v>
      </c>
      <c r="B1200" s="74" t="s">
        <v>11362</v>
      </c>
      <c r="C1200" s="58" t="s">
        <v>28492</v>
      </c>
      <c r="D1200" s="75">
        <v>226.42</v>
      </c>
    </row>
    <row r="1201" spans="1:4">
      <c r="A1201" s="58" t="s">
        <v>11385</v>
      </c>
      <c r="B1201" s="74" t="s">
        <v>11386</v>
      </c>
      <c r="C1201" s="58" t="s">
        <v>28492</v>
      </c>
      <c r="D1201" s="75">
        <v>5</v>
      </c>
    </row>
    <row r="1202" spans="1:4">
      <c r="A1202" s="58" t="s">
        <v>11267</v>
      </c>
      <c r="B1202" s="74" t="s">
        <v>11268</v>
      </c>
      <c r="C1202" s="58" t="s">
        <v>28492</v>
      </c>
      <c r="D1202" s="75">
        <v>7.77</v>
      </c>
    </row>
    <row r="1203" spans="1:4">
      <c r="A1203" s="58" t="s">
        <v>11265</v>
      </c>
      <c r="B1203" s="74" t="s">
        <v>11266</v>
      </c>
      <c r="C1203" s="58" t="s">
        <v>28492</v>
      </c>
      <c r="D1203" s="75">
        <v>7.49</v>
      </c>
    </row>
    <row r="1204" spans="1:4">
      <c r="A1204" s="58" t="s">
        <v>11188</v>
      </c>
      <c r="B1204" s="74" t="s">
        <v>11189</v>
      </c>
      <c r="C1204" s="58" t="s">
        <v>28492</v>
      </c>
      <c r="D1204" s="75">
        <v>9.74</v>
      </c>
    </row>
    <row r="1205" spans="1:4">
      <c r="A1205" s="58" t="s">
        <v>10670</v>
      </c>
      <c r="B1205" s="74" t="s">
        <v>10671</v>
      </c>
      <c r="C1205" s="58" t="s">
        <v>28492</v>
      </c>
      <c r="D1205" s="75">
        <v>3.77</v>
      </c>
    </row>
    <row r="1206" spans="1:4">
      <c r="A1206" s="58" t="s">
        <v>10408</v>
      </c>
      <c r="B1206" s="74" t="s">
        <v>10409</v>
      </c>
      <c r="C1206" s="58" t="s">
        <v>28492</v>
      </c>
      <c r="D1206" s="75">
        <v>2.93</v>
      </c>
    </row>
    <row r="1207" spans="1:4">
      <c r="A1207" s="58" t="s">
        <v>11373</v>
      </c>
      <c r="B1207" s="74" t="s">
        <v>11374</v>
      </c>
      <c r="C1207" s="58" t="s">
        <v>30</v>
      </c>
      <c r="D1207" s="75">
        <v>22.36</v>
      </c>
    </row>
    <row r="1208" spans="1:4">
      <c r="A1208" s="58" t="s">
        <v>11375</v>
      </c>
      <c r="B1208" s="74" t="s">
        <v>11376</v>
      </c>
      <c r="C1208" s="58" t="s">
        <v>30</v>
      </c>
      <c r="D1208" s="75">
        <v>21.56</v>
      </c>
    </row>
    <row r="1209" spans="1:4">
      <c r="A1209" s="58" t="s">
        <v>11381</v>
      </c>
      <c r="B1209" s="74" t="s">
        <v>11382</v>
      </c>
      <c r="C1209" s="58" t="s">
        <v>28492</v>
      </c>
      <c r="D1209" s="75">
        <v>23.88</v>
      </c>
    </row>
    <row r="1210" spans="1:4">
      <c r="A1210" s="58" t="s">
        <v>11383</v>
      </c>
      <c r="B1210" s="74" t="s">
        <v>11384</v>
      </c>
      <c r="C1210" s="58" t="s">
        <v>28492</v>
      </c>
      <c r="D1210" s="75">
        <v>25.08</v>
      </c>
    </row>
    <row r="1211" spans="1:4">
      <c r="A1211" s="58" t="s">
        <v>11365</v>
      </c>
      <c r="B1211" s="74" t="s">
        <v>11366</v>
      </c>
      <c r="C1211" s="58" t="s">
        <v>28492</v>
      </c>
      <c r="D1211" s="75">
        <v>21.84</v>
      </c>
    </row>
    <row r="1212" spans="1:4">
      <c r="A1212" s="58" t="s">
        <v>11367</v>
      </c>
      <c r="B1212" s="74" t="s">
        <v>11368</v>
      </c>
      <c r="C1212" s="58" t="s">
        <v>28492</v>
      </c>
      <c r="D1212" s="75">
        <v>17.829999999999998</v>
      </c>
    </row>
    <row r="1213" spans="1:4">
      <c r="A1213" s="58" t="s">
        <v>11369</v>
      </c>
      <c r="B1213" s="74" t="s">
        <v>11370</v>
      </c>
      <c r="C1213" s="58" t="s">
        <v>28492</v>
      </c>
      <c r="D1213" s="75">
        <v>21.84</v>
      </c>
    </row>
    <row r="1214" spans="1:4">
      <c r="A1214" s="58" t="s">
        <v>11371</v>
      </c>
      <c r="B1214" s="74" t="s">
        <v>11372</v>
      </c>
      <c r="C1214" s="58" t="s">
        <v>28492</v>
      </c>
      <c r="D1214" s="75">
        <v>17.850000000000001</v>
      </c>
    </row>
    <row r="1215" spans="1:4">
      <c r="A1215" s="58" t="s">
        <v>11229</v>
      </c>
      <c r="B1215" s="74" t="s">
        <v>11230</v>
      </c>
      <c r="C1215" s="58" t="s">
        <v>32</v>
      </c>
      <c r="D1215" s="75">
        <v>11.62</v>
      </c>
    </row>
    <row r="1216" spans="1:4">
      <c r="A1216" s="58" t="s">
        <v>28488</v>
      </c>
      <c r="B1216" s="74" t="s">
        <v>28762</v>
      </c>
      <c r="C1216" s="58" t="s">
        <v>21715</v>
      </c>
      <c r="D1216" s="75"/>
    </row>
    <row r="1217" spans="1:4">
      <c r="A1217" s="58" t="s">
        <v>10973</v>
      </c>
      <c r="B1217" s="74" t="s">
        <v>28763</v>
      </c>
      <c r="C1217" s="58" t="s">
        <v>32</v>
      </c>
      <c r="D1217" s="75">
        <v>13.95</v>
      </c>
    </row>
    <row r="1218" spans="1:4">
      <c r="A1218" s="58" t="s">
        <v>10974</v>
      </c>
      <c r="B1218" s="74" t="s">
        <v>28764</v>
      </c>
      <c r="C1218" s="58" t="s">
        <v>32</v>
      </c>
      <c r="D1218" s="75">
        <v>15.13</v>
      </c>
    </row>
    <row r="1219" spans="1:4">
      <c r="A1219" s="58" t="s">
        <v>10975</v>
      </c>
      <c r="B1219" s="74" t="s">
        <v>28765</v>
      </c>
      <c r="C1219" s="58" t="s">
        <v>32</v>
      </c>
      <c r="D1219" s="75">
        <v>20.81</v>
      </c>
    </row>
    <row r="1220" spans="1:4">
      <c r="A1220" s="58" t="s">
        <v>10981</v>
      </c>
      <c r="B1220" s="74" t="s">
        <v>28766</v>
      </c>
      <c r="C1220" s="58" t="s">
        <v>32</v>
      </c>
      <c r="D1220" s="75">
        <v>93.77</v>
      </c>
    </row>
    <row r="1221" spans="1:4">
      <c r="A1221" s="58" t="s">
        <v>10976</v>
      </c>
      <c r="B1221" s="74" t="s">
        <v>28767</v>
      </c>
      <c r="C1221" s="58" t="s">
        <v>32</v>
      </c>
      <c r="D1221" s="75">
        <v>27.96</v>
      </c>
    </row>
    <row r="1222" spans="1:4">
      <c r="A1222" s="58" t="s">
        <v>10977</v>
      </c>
      <c r="B1222" s="74" t="s">
        <v>28768</v>
      </c>
      <c r="C1222" s="58" t="s">
        <v>32</v>
      </c>
      <c r="D1222" s="75">
        <v>30.28</v>
      </c>
    </row>
    <row r="1223" spans="1:4">
      <c r="A1223" s="58" t="s">
        <v>10978</v>
      </c>
      <c r="B1223" s="74" t="s">
        <v>28769</v>
      </c>
      <c r="C1223" s="58" t="s">
        <v>32</v>
      </c>
      <c r="D1223" s="75">
        <v>33.72</v>
      </c>
    </row>
    <row r="1224" spans="1:4">
      <c r="A1224" s="58" t="s">
        <v>10979</v>
      </c>
      <c r="B1224" s="74" t="s">
        <v>28770</v>
      </c>
      <c r="C1224" s="58" t="s">
        <v>32</v>
      </c>
      <c r="D1224" s="75">
        <v>54.83</v>
      </c>
    </row>
    <row r="1225" spans="1:4">
      <c r="A1225" s="58" t="s">
        <v>10980</v>
      </c>
      <c r="B1225" s="74" t="s">
        <v>28771</v>
      </c>
      <c r="C1225" s="58" t="s">
        <v>32</v>
      </c>
      <c r="D1225" s="75">
        <v>68.59</v>
      </c>
    </row>
    <row r="1226" spans="1:4">
      <c r="A1226" s="58" t="s">
        <v>10990</v>
      </c>
      <c r="B1226" s="74" t="s">
        <v>28772</v>
      </c>
      <c r="C1226" s="58" t="s">
        <v>32</v>
      </c>
      <c r="D1226" s="75">
        <v>97.9</v>
      </c>
    </row>
    <row r="1227" spans="1:4">
      <c r="A1227" s="58" t="s">
        <v>10982</v>
      </c>
      <c r="B1227" s="74" t="s">
        <v>28773</v>
      </c>
      <c r="C1227" s="58" t="s">
        <v>32</v>
      </c>
      <c r="D1227" s="75">
        <v>17.18</v>
      </c>
    </row>
    <row r="1228" spans="1:4">
      <c r="A1228" s="58" t="s">
        <v>10983</v>
      </c>
      <c r="B1228" s="74" t="s">
        <v>28774</v>
      </c>
      <c r="C1228" s="58" t="s">
        <v>32</v>
      </c>
      <c r="D1228" s="75">
        <v>24.58</v>
      </c>
    </row>
    <row r="1229" spans="1:4">
      <c r="A1229" s="58" t="s">
        <v>10984</v>
      </c>
      <c r="B1229" s="74" t="s">
        <v>28775</v>
      </c>
      <c r="C1229" s="58" t="s">
        <v>32</v>
      </c>
      <c r="D1229" s="75">
        <v>34.33</v>
      </c>
    </row>
    <row r="1230" spans="1:4">
      <c r="A1230" s="58" t="s">
        <v>10985</v>
      </c>
      <c r="B1230" s="74" t="s">
        <v>28776</v>
      </c>
      <c r="C1230" s="58" t="s">
        <v>32</v>
      </c>
      <c r="D1230" s="75">
        <v>27.96</v>
      </c>
    </row>
    <row r="1231" spans="1:4">
      <c r="A1231" s="58" t="s">
        <v>10986</v>
      </c>
      <c r="B1231" s="74" t="s">
        <v>28777</v>
      </c>
      <c r="C1231" s="58" t="s">
        <v>32</v>
      </c>
      <c r="D1231" s="75">
        <v>48.24</v>
      </c>
    </row>
    <row r="1232" spans="1:4">
      <c r="A1232" s="58" t="s">
        <v>10987</v>
      </c>
      <c r="B1232" s="74" t="s">
        <v>28778</v>
      </c>
      <c r="C1232" s="58" t="s">
        <v>32</v>
      </c>
      <c r="D1232" s="75">
        <v>64.650000000000006</v>
      </c>
    </row>
    <row r="1233" spans="1:4">
      <c r="A1233" s="58" t="s">
        <v>10988</v>
      </c>
      <c r="B1233" s="74" t="s">
        <v>28779</v>
      </c>
      <c r="C1233" s="58" t="s">
        <v>32</v>
      </c>
      <c r="D1233" s="75">
        <v>87.96</v>
      </c>
    </row>
    <row r="1234" spans="1:4">
      <c r="A1234" s="58" t="s">
        <v>10989</v>
      </c>
      <c r="B1234" s="74" t="s">
        <v>28780</v>
      </c>
      <c r="C1234" s="58" t="s">
        <v>32</v>
      </c>
      <c r="D1234" s="75">
        <v>120.19</v>
      </c>
    </row>
    <row r="1235" spans="1:4">
      <c r="A1235" s="58" t="s">
        <v>10972</v>
      </c>
      <c r="B1235" s="74" t="s">
        <v>28781</v>
      </c>
      <c r="C1235" s="58" t="s">
        <v>32</v>
      </c>
      <c r="D1235" s="75">
        <v>46.15</v>
      </c>
    </row>
    <row r="1236" spans="1:4">
      <c r="A1236" s="58" t="s">
        <v>10964</v>
      </c>
      <c r="B1236" s="74" t="s">
        <v>28782</v>
      </c>
      <c r="C1236" s="58" t="s">
        <v>32</v>
      </c>
      <c r="D1236" s="75">
        <v>11.77</v>
      </c>
    </row>
    <row r="1237" spans="1:4">
      <c r="A1237" s="58" t="s">
        <v>10965</v>
      </c>
      <c r="B1237" s="74" t="s">
        <v>28783</v>
      </c>
      <c r="C1237" s="58" t="s">
        <v>32</v>
      </c>
      <c r="D1237" s="75">
        <v>12.25</v>
      </c>
    </row>
    <row r="1238" spans="1:4">
      <c r="A1238" s="58" t="s">
        <v>10966</v>
      </c>
      <c r="B1238" s="74" t="s">
        <v>28784</v>
      </c>
      <c r="C1238" s="58" t="s">
        <v>32</v>
      </c>
      <c r="D1238" s="75">
        <v>13.64</v>
      </c>
    </row>
    <row r="1239" spans="1:4">
      <c r="A1239" s="58" t="s">
        <v>10967</v>
      </c>
      <c r="B1239" s="74" t="s">
        <v>28785</v>
      </c>
      <c r="C1239" s="58" t="s">
        <v>32</v>
      </c>
      <c r="D1239" s="75">
        <v>19.809999999999999</v>
      </c>
    </row>
    <row r="1240" spans="1:4">
      <c r="A1240" s="58" t="s">
        <v>10968</v>
      </c>
      <c r="B1240" s="74" t="s">
        <v>28786</v>
      </c>
      <c r="C1240" s="58" t="s">
        <v>32</v>
      </c>
      <c r="D1240" s="75">
        <v>20.32</v>
      </c>
    </row>
    <row r="1241" spans="1:4">
      <c r="A1241" s="58" t="s">
        <v>10969</v>
      </c>
      <c r="B1241" s="74" t="s">
        <v>28787</v>
      </c>
      <c r="C1241" s="58" t="s">
        <v>32</v>
      </c>
      <c r="D1241" s="75">
        <v>23.89</v>
      </c>
    </row>
    <row r="1242" spans="1:4">
      <c r="A1242" s="58" t="s">
        <v>10970</v>
      </c>
      <c r="B1242" s="74" t="s">
        <v>28788</v>
      </c>
      <c r="C1242" s="58" t="s">
        <v>32</v>
      </c>
      <c r="D1242" s="75">
        <v>33.04</v>
      </c>
    </row>
    <row r="1243" spans="1:4">
      <c r="A1243" s="58" t="s">
        <v>10971</v>
      </c>
      <c r="B1243" s="74" t="s">
        <v>28789</v>
      </c>
      <c r="C1243" s="58" t="s">
        <v>32</v>
      </c>
      <c r="D1243" s="75">
        <v>36.450000000000003</v>
      </c>
    </row>
    <row r="1244" spans="1:4">
      <c r="A1244" s="58" t="s">
        <v>28488</v>
      </c>
      <c r="B1244" s="74" t="s">
        <v>28790</v>
      </c>
      <c r="C1244" s="58" t="s">
        <v>21715</v>
      </c>
      <c r="D1244" s="75"/>
    </row>
    <row r="1245" spans="1:4">
      <c r="A1245" s="58" t="s">
        <v>11140</v>
      </c>
      <c r="B1245" s="74" t="s">
        <v>28791</v>
      </c>
      <c r="C1245" s="58" t="s">
        <v>32</v>
      </c>
      <c r="D1245" s="75">
        <v>6.07</v>
      </c>
    </row>
    <row r="1246" spans="1:4">
      <c r="A1246" s="58" t="s">
        <v>11141</v>
      </c>
      <c r="B1246" s="74" t="s">
        <v>28792</v>
      </c>
      <c r="C1246" s="58" t="s">
        <v>32</v>
      </c>
      <c r="D1246" s="75">
        <v>5.86</v>
      </c>
    </row>
    <row r="1247" spans="1:4">
      <c r="A1247" s="58" t="s">
        <v>11142</v>
      </c>
      <c r="B1247" s="74" t="s">
        <v>28793</v>
      </c>
      <c r="C1247" s="58" t="s">
        <v>32</v>
      </c>
      <c r="D1247" s="75">
        <v>6.18</v>
      </c>
    </row>
    <row r="1248" spans="1:4">
      <c r="A1248" s="58" t="s">
        <v>11143</v>
      </c>
      <c r="B1248" s="74" t="s">
        <v>28794</v>
      </c>
      <c r="C1248" s="58" t="s">
        <v>32</v>
      </c>
      <c r="D1248" s="75">
        <v>7.09</v>
      </c>
    </row>
    <row r="1249" spans="1:4" ht="25.5">
      <c r="A1249" s="58" t="s">
        <v>28488</v>
      </c>
      <c r="B1249" s="74" t="s">
        <v>28795</v>
      </c>
      <c r="C1249" s="58" t="s">
        <v>32</v>
      </c>
      <c r="D1249" s="75">
        <v>10.42</v>
      </c>
    </row>
    <row r="1250" spans="1:4" ht="25.5">
      <c r="A1250" s="58" t="s">
        <v>28488</v>
      </c>
      <c r="B1250" s="74" t="s">
        <v>28796</v>
      </c>
      <c r="C1250" s="58" t="s">
        <v>32</v>
      </c>
      <c r="D1250" s="75">
        <v>18.41</v>
      </c>
    </row>
    <row r="1251" spans="1:4" ht="25.5">
      <c r="A1251" s="58" t="s">
        <v>28488</v>
      </c>
      <c r="B1251" s="74" t="s">
        <v>28797</v>
      </c>
      <c r="C1251" s="58" t="s">
        <v>32</v>
      </c>
      <c r="D1251" s="75">
        <v>15.92</v>
      </c>
    </row>
    <row r="1252" spans="1:4" ht="25.5">
      <c r="A1252" s="58" t="s">
        <v>28488</v>
      </c>
      <c r="B1252" s="74" t="s">
        <v>28798</v>
      </c>
      <c r="C1252" s="58" t="s">
        <v>32</v>
      </c>
      <c r="D1252" s="75">
        <v>25.11</v>
      </c>
    </row>
    <row r="1253" spans="1:4" ht="25.5">
      <c r="A1253" s="58" t="s">
        <v>28488</v>
      </c>
      <c r="B1253" s="74" t="s">
        <v>28799</v>
      </c>
      <c r="C1253" s="58" t="s">
        <v>32</v>
      </c>
      <c r="D1253" s="75">
        <v>37.18</v>
      </c>
    </row>
    <row r="1254" spans="1:4" ht="25.5">
      <c r="A1254" s="58" t="s">
        <v>28488</v>
      </c>
      <c r="B1254" s="74" t="s">
        <v>28800</v>
      </c>
      <c r="C1254" s="58" t="s">
        <v>32</v>
      </c>
      <c r="D1254" s="75">
        <v>8.16</v>
      </c>
    </row>
    <row r="1255" spans="1:4">
      <c r="A1255" s="58" t="s">
        <v>28488</v>
      </c>
      <c r="B1255" s="74" t="s">
        <v>28801</v>
      </c>
      <c r="C1255" s="58" t="s">
        <v>21715</v>
      </c>
      <c r="D1255" s="75"/>
    </row>
    <row r="1256" spans="1:4">
      <c r="A1256" s="58" t="s">
        <v>10949</v>
      </c>
      <c r="B1256" s="74" t="s">
        <v>28802</v>
      </c>
      <c r="C1256" s="58" t="s">
        <v>32</v>
      </c>
      <c r="D1256" s="75">
        <v>42.01</v>
      </c>
    </row>
    <row r="1257" spans="1:4">
      <c r="A1257" s="58" t="s">
        <v>10950</v>
      </c>
      <c r="B1257" s="74" t="s">
        <v>28803</v>
      </c>
      <c r="C1257" s="58" t="s">
        <v>32</v>
      </c>
      <c r="D1257" s="75">
        <v>62.75</v>
      </c>
    </row>
    <row r="1258" spans="1:4">
      <c r="A1258" s="58" t="s">
        <v>10951</v>
      </c>
      <c r="B1258" s="74" t="s">
        <v>28804</v>
      </c>
      <c r="C1258" s="58" t="s">
        <v>32</v>
      </c>
      <c r="D1258" s="75">
        <v>82.85</v>
      </c>
    </row>
    <row r="1259" spans="1:4">
      <c r="A1259" s="58" t="s">
        <v>10946</v>
      </c>
      <c r="B1259" s="74" t="s">
        <v>28805</v>
      </c>
      <c r="C1259" s="58" t="s">
        <v>32</v>
      </c>
      <c r="D1259" s="75">
        <v>18.399999999999999</v>
      </c>
    </row>
    <row r="1260" spans="1:4">
      <c r="A1260" s="58" t="s">
        <v>10947</v>
      </c>
      <c r="B1260" s="74" t="s">
        <v>28806</v>
      </c>
      <c r="C1260" s="58" t="s">
        <v>32</v>
      </c>
      <c r="D1260" s="75">
        <v>19.5</v>
      </c>
    </row>
    <row r="1261" spans="1:4">
      <c r="A1261" s="58" t="s">
        <v>10948</v>
      </c>
      <c r="B1261" s="74" t="s">
        <v>28807</v>
      </c>
      <c r="C1261" s="58" t="s">
        <v>32</v>
      </c>
      <c r="D1261" s="75">
        <v>30.48</v>
      </c>
    </row>
    <row r="1262" spans="1:4">
      <c r="A1262" s="58" t="s">
        <v>28488</v>
      </c>
      <c r="B1262" s="74" t="s">
        <v>28808</v>
      </c>
      <c r="C1262" s="58" t="s">
        <v>21715</v>
      </c>
      <c r="D1262" s="75"/>
    </row>
    <row r="1263" spans="1:4">
      <c r="A1263" s="58" t="s">
        <v>11389</v>
      </c>
      <c r="B1263" s="74" t="s">
        <v>11390</v>
      </c>
      <c r="C1263" s="58" t="s">
        <v>29</v>
      </c>
      <c r="D1263" s="75">
        <v>137.53</v>
      </c>
    </row>
    <row r="1264" spans="1:4">
      <c r="A1264" s="58" t="s">
        <v>11387</v>
      </c>
      <c r="B1264" s="74" t="s">
        <v>11388</v>
      </c>
      <c r="C1264" s="58" t="s">
        <v>29</v>
      </c>
      <c r="D1264" s="75">
        <v>91.63</v>
      </c>
    </row>
    <row r="1265" spans="1:4">
      <c r="A1265" s="58" t="s">
        <v>11393</v>
      </c>
      <c r="B1265" s="74" t="s">
        <v>11394</v>
      </c>
      <c r="C1265" s="58" t="s">
        <v>28492</v>
      </c>
      <c r="D1265" s="75">
        <v>63</v>
      </c>
    </row>
    <row r="1266" spans="1:4">
      <c r="A1266" s="58" t="s">
        <v>11391</v>
      </c>
      <c r="B1266" s="74" t="s">
        <v>11392</v>
      </c>
      <c r="C1266" s="58" t="s">
        <v>28492</v>
      </c>
      <c r="D1266" s="75">
        <v>55</v>
      </c>
    </row>
    <row r="1267" spans="1:4">
      <c r="A1267" s="58" t="s">
        <v>28488</v>
      </c>
      <c r="B1267" s="74" t="s">
        <v>28809</v>
      </c>
      <c r="C1267" s="58" t="s">
        <v>21715</v>
      </c>
      <c r="D1267" s="75"/>
    </row>
    <row r="1268" spans="1:4">
      <c r="A1268" s="58" t="s">
        <v>11397</v>
      </c>
      <c r="B1268" s="74" t="s">
        <v>11398</v>
      </c>
      <c r="C1268" s="58" t="s">
        <v>28492</v>
      </c>
      <c r="D1268" s="75">
        <v>160</v>
      </c>
    </row>
    <row r="1269" spans="1:4">
      <c r="A1269" s="58" t="s">
        <v>11408</v>
      </c>
      <c r="B1269" s="74" t="s">
        <v>4768</v>
      </c>
      <c r="C1269" s="58" t="s">
        <v>28492</v>
      </c>
      <c r="D1269" s="75">
        <v>145.12</v>
      </c>
    </row>
    <row r="1270" spans="1:4">
      <c r="A1270" s="58" t="s">
        <v>11409</v>
      </c>
      <c r="B1270" s="74" t="s">
        <v>4769</v>
      </c>
      <c r="C1270" s="58" t="s">
        <v>28492</v>
      </c>
      <c r="D1270" s="75">
        <v>190.16</v>
      </c>
    </row>
    <row r="1271" spans="1:4">
      <c r="A1271" s="58" t="s">
        <v>11407</v>
      </c>
      <c r="B1271" s="74" t="s">
        <v>45</v>
      </c>
      <c r="C1271" s="58" t="s">
        <v>28492</v>
      </c>
      <c r="D1271" s="75">
        <v>95.08</v>
      </c>
    </row>
    <row r="1272" spans="1:4">
      <c r="A1272" s="58" t="s">
        <v>11410</v>
      </c>
      <c r="B1272" s="74" t="s">
        <v>4770</v>
      </c>
      <c r="C1272" s="58" t="s">
        <v>28492</v>
      </c>
      <c r="D1272" s="75">
        <v>100.08</v>
      </c>
    </row>
    <row r="1273" spans="1:4">
      <c r="A1273" s="58" t="s">
        <v>11395</v>
      </c>
      <c r="B1273" s="74" t="s">
        <v>11396</v>
      </c>
      <c r="C1273" s="58" t="s">
        <v>28492</v>
      </c>
      <c r="D1273" s="75">
        <v>96</v>
      </c>
    </row>
    <row r="1274" spans="1:4">
      <c r="A1274" s="58" t="s">
        <v>11413</v>
      </c>
      <c r="B1274" s="74" t="s">
        <v>4773</v>
      </c>
      <c r="C1274" s="58" t="s">
        <v>28492</v>
      </c>
      <c r="D1274" s="75">
        <v>45.03</v>
      </c>
    </row>
    <row r="1275" spans="1:4">
      <c r="A1275" s="58" t="s">
        <v>11419</v>
      </c>
      <c r="B1275" s="74" t="s">
        <v>4785</v>
      </c>
      <c r="C1275" s="58" t="s">
        <v>28492</v>
      </c>
      <c r="D1275" s="75">
        <v>72.56</v>
      </c>
    </row>
    <row r="1276" spans="1:4">
      <c r="A1276" s="58" t="s">
        <v>11403</v>
      </c>
      <c r="B1276" s="74" t="s">
        <v>49</v>
      </c>
      <c r="C1276" s="58" t="s">
        <v>28492</v>
      </c>
      <c r="D1276" s="75">
        <v>80.06</v>
      </c>
    </row>
    <row r="1277" spans="1:4">
      <c r="A1277" s="58" t="s">
        <v>11404</v>
      </c>
      <c r="B1277" s="74" t="s">
        <v>4767</v>
      </c>
      <c r="C1277" s="58" t="s">
        <v>28492</v>
      </c>
      <c r="D1277" s="75">
        <v>95.08</v>
      </c>
    </row>
    <row r="1278" spans="1:4">
      <c r="A1278" s="58" t="s">
        <v>11405</v>
      </c>
      <c r="B1278" s="74" t="s">
        <v>46</v>
      </c>
      <c r="C1278" s="58" t="s">
        <v>28492</v>
      </c>
      <c r="D1278" s="75">
        <v>50.04</v>
      </c>
    </row>
    <row r="1279" spans="1:4">
      <c r="A1279" s="58" t="s">
        <v>11406</v>
      </c>
      <c r="B1279" s="74" t="s">
        <v>47</v>
      </c>
      <c r="C1279" s="58" t="s">
        <v>28492</v>
      </c>
      <c r="D1279" s="75">
        <v>45.03</v>
      </c>
    </row>
    <row r="1280" spans="1:4">
      <c r="A1280" s="58" t="s">
        <v>11414</v>
      </c>
      <c r="B1280" s="74" t="s">
        <v>4774</v>
      </c>
      <c r="C1280" s="58" t="s">
        <v>28492</v>
      </c>
      <c r="D1280" s="75">
        <v>55.04</v>
      </c>
    </row>
    <row r="1281" spans="1:4">
      <c r="A1281" s="58" t="s">
        <v>11412</v>
      </c>
      <c r="B1281" s="74" t="s">
        <v>4772</v>
      </c>
      <c r="C1281" s="58" t="s">
        <v>28492</v>
      </c>
      <c r="D1281" s="75">
        <v>40.03</v>
      </c>
    </row>
    <row r="1282" spans="1:4">
      <c r="A1282" s="58" t="s">
        <v>11411</v>
      </c>
      <c r="B1282" s="74" t="s">
        <v>4771</v>
      </c>
      <c r="C1282" s="58" t="s">
        <v>28492</v>
      </c>
      <c r="D1282" s="75">
        <v>35.03</v>
      </c>
    </row>
    <row r="1283" spans="1:4">
      <c r="A1283" s="58" t="s">
        <v>11418</v>
      </c>
      <c r="B1283" s="74" t="s">
        <v>4783</v>
      </c>
      <c r="C1283" s="58" t="s">
        <v>28492</v>
      </c>
      <c r="D1283" s="75">
        <v>645.54999999999995</v>
      </c>
    </row>
    <row r="1284" spans="1:4">
      <c r="A1284" s="58" t="s">
        <v>84</v>
      </c>
      <c r="B1284" s="74" t="s">
        <v>4780</v>
      </c>
      <c r="C1284" s="58" t="s">
        <v>28492</v>
      </c>
      <c r="D1284" s="75">
        <v>90.07</v>
      </c>
    </row>
    <row r="1285" spans="1:4">
      <c r="A1285" s="58" t="s">
        <v>11400</v>
      </c>
      <c r="B1285" s="74" t="s">
        <v>4782</v>
      </c>
      <c r="C1285" s="58" t="s">
        <v>28492</v>
      </c>
      <c r="D1285" s="75">
        <v>100.08</v>
      </c>
    </row>
    <row r="1286" spans="1:4">
      <c r="A1286" s="58" t="s">
        <v>11399</v>
      </c>
      <c r="B1286" s="74" t="s">
        <v>4781</v>
      </c>
      <c r="C1286" s="58" t="s">
        <v>28492</v>
      </c>
      <c r="D1286" s="75">
        <v>90.07</v>
      </c>
    </row>
    <row r="1287" spans="1:4">
      <c r="A1287" s="58" t="s">
        <v>11417</v>
      </c>
      <c r="B1287" s="74" t="s">
        <v>48</v>
      </c>
      <c r="C1287" s="58" t="s">
        <v>28492</v>
      </c>
      <c r="D1287" s="75">
        <v>40.03</v>
      </c>
    </row>
    <row r="1288" spans="1:4">
      <c r="A1288" s="58" t="s">
        <v>11415</v>
      </c>
      <c r="B1288" s="74" t="s">
        <v>4776</v>
      </c>
      <c r="C1288" s="58" t="s">
        <v>28492</v>
      </c>
      <c r="D1288" s="75">
        <v>30.02</v>
      </c>
    </row>
    <row r="1289" spans="1:4">
      <c r="A1289" s="58" t="s">
        <v>11416</v>
      </c>
      <c r="B1289" s="74" t="s">
        <v>4777</v>
      </c>
      <c r="C1289" s="58" t="s">
        <v>28492</v>
      </c>
      <c r="D1289" s="75">
        <v>30.02</v>
      </c>
    </row>
    <row r="1290" spans="1:4">
      <c r="A1290" s="58" t="s">
        <v>11402</v>
      </c>
      <c r="B1290" s="74" t="s">
        <v>4763</v>
      </c>
      <c r="C1290" s="58" t="s">
        <v>29</v>
      </c>
      <c r="D1290" s="75">
        <v>1.19</v>
      </c>
    </row>
    <row r="1291" spans="1:4">
      <c r="A1291" s="58" t="s">
        <v>11401</v>
      </c>
      <c r="B1291" s="74" t="s">
        <v>28810</v>
      </c>
      <c r="C1291" s="58" t="s">
        <v>29</v>
      </c>
      <c r="D1291" s="75">
        <v>0.37</v>
      </c>
    </row>
    <row r="1292" spans="1:4">
      <c r="A1292" s="58" t="s">
        <v>11420</v>
      </c>
      <c r="B1292" s="74" t="s">
        <v>4786</v>
      </c>
      <c r="C1292" s="58" t="s">
        <v>28492</v>
      </c>
      <c r="D1292" s="75">
        <v>55.04</v>
      </c>
    </row>
    <row r="1293" spans="1:4">
      <c r="A1293" s="58" t="s">
        <v>28488</v>
      </c>
      <c r="B1293" s="74" t="s">
        <v>28811</v>
      </c>
      <c r="C1293" s="58" t="s">
        <v>21715</v>
      </c>
      <c r="D1293" s="75"/>
    </row>
    <row r="1294" spans="1:4">
      <c r="A1294" s="58" t="s">
        <v>11428</v>
      </c>
      <c r="B1294" s="74" t="s">
        <v>11429</v>
      </c>
      <c r="C1294" s="58" t="s">
        <v>30</v>
      </c>
      <c r="D1294" s="75">
        <v>495</v>
      </c>
    </row>
    <row r="1295" spans="1:4">
      <c r="A1295" s="58" t="s">
        <v>11426</v>
      </c>
      <c r="B1295" s="74" t="s">
        <v>11427</v>
      </c>
      <c r="C1295" s="58" t="s">
        <v>30</v>
      </c>
      <c r="D1295" s="75">
        <v>495</v>
      </c>
    </row>
    <row r="1296" spans="1:4">
      <c r="A1296" s="58" t="s">
        <v>11424</v>
      </c>
      <c r="B1296" s="74" t="s">
        <v>11425</v>
      </c>
      <c r="C1296" s="58" t="s">
        <v>30</v>
      </c>
      <c r="D1296" s="75">
        <v>654</v>
      </c>
    </row>
    <row r="1297" spans="1:4">
      <c r="A1297" s="58" t="s">
        <v>11430</v>
      </c>
      <c r="B1297" s="74" t="s">
        <v>11431</v>
      </c>
      <c r="C1297" s="58" t="s">
        <v>28492</v>
      </c>
      <c r="D1297" s="75">
        <v>1329.31</v>
      </c>
    </row>
    <row r="1298" spans="1:4">
      <c r="A1298" s="58" t="s">
        <v>11422</v>
      </c>
      <c r="B1298" s="74" t="s">
        <v>28812</v>
      </c>
      <c r="C1298" s="58" t="s">
        <v>28492</v>
      </c>
      <c r="D1298" s="75">
        <v>611.25</v>
      </c>
    </row>
    <row r="1299" spans="1:4">
      <c r="A1299" s="58" t="s">
        <v>11423</v>
      </c>
      <c r="B1299" s="74" t="s">
        <v>28813</v>
      </c>
      <c r="C1299" s="58" t="s">
        <v>28492</v>
      </c>
      <c r="D1299" s="75">
        <v>1552.75</v>
      </c>
    </row>
    <row r="1300" spans="1:4">
      <c r="A1300" s="58" t="s">
        <v>28488</v>
      </c>
      <c r="B1300" s="74" t="s">
        <v>28814</v>
      </c>
      <c r="C1300" s="58" t="s">
        <v>21715</v>
      </c>
      <c r="D1300" s="75"/>
    </row>
    <row r="1301" spans="1:4">
      <c r="A1301" s="58" t="s">
        <v>11444</v>
      </c>
      <c r="B1301" s="74" t="s">
        <v>11445</v>
      </c>
      <c r="C1301" s="58" t="s">
        <v>28492</v>
      </c>
      <c r="D1301" s="75">
        <v>1250.27</v>
      </c>
    </row>
    <row r="1302" spans="1:4">
      <c r="A1302" s="58" t="s">
        <v>11438</v>
      </c>
      <c r="B1302" s="74" t="s">
        <v>11439</v>
      </c>
      <c r="C1302" s="58" t="s">
        <v>28492</v>
      </c>
      <c r="D1302" s="75">
        <v>1151.07</v>
      </c>
    </row>
    <row r="1303" spans="1:4">
      <c r="A1303" s="58" t="s">
        <v>11442</v>
      </c>
      <c r="B1303" s="74" t="s">
        <v>11443</v>
      </c>
      <c r="C1303" s="58" t="s">
        <v>28492</v>
      </c>
      <c r="D1303" s="75">
        <v>1111.06</v>
      </c>
    </row>
    <row r="1304" spans="1:4">
      <c r="A1304" s="58" t="s">
        <v>11440</v>
      </c>
      <c r="B1304" s="74" t="s">
        <v>11441</v>
      </c>
      <c r="C1304" s="58" t="s">
        <v>28492</v>
      </c>
      <c r="D1304" s="75">
        <v>1138.6400000000001</v>
      </c>
    </row>
    <row r="1305" spans="1:4">
      <c r="A1305" s="58" t="s">
        <v>11432</v>
      </c>
      <c r="B1305" s="74" t="s">
        <v>11433</v>
      </c>
      <c r="C1305" s="58" t="s">
        <v>28492</v>
      </c>
      <c r="D1305" s="75">
        <v>664.42</v>
      </c>
    </row>
    <row r="1306" spans="1:4">
      <c r="A1306" s="58" t="s">
        <v>11434</v>
      </c>
      <c r="B1306" s="74" t="s">
        <v>11435</v>
      </c>
      <c r="C1306" s="58" t="s">
        <v>28492</v>
      </c>
      <c r="D1306" s="75">
        <v>1030.53</v>
      </c>
    </row>
    <row r="1307" spans="1:4">
      <c r="A1307" s="58" t="s">
        <v>11436</v>
      </c>
      <c r="B1307" s="74" t="s">
        <v>11437</v>
      </c>
      <c r="C1307" s="58" t="s">
        <v>28492</v>
      </c>
      <c r="D1307" s="75">
        <v>800.95</v>
      </c>
    </row>
    <row r="1308" spans="1:4">
      <c r="A1308" s="58" t="s">
        <v>28488</v>
      </c>
      <c r="B1308" s="74" t="s">
        <v>28815</v>
      </c>
      <c r="C1308" s="58" t="s">
        <v>21715</v>
      </c>
      <c r="D1308" s="75"/>
    </row>
    <row r="1309" spans="1:4">
      <c r="A1309" s="58" t="s">
        <v>11446</v>
      </c>
      <c r="B1309" s="74" t="s">
        <v>28816</v>
      </c>
      <c r="C1309" s="58" t="s">
        <v>32</v>
      </c>
      <c r="D1309" s="75">
        <v>40.33</v>
      </c>
    </row>
    <row r="1310" spans="1:4">
      <c r="A1310" s="58" t="s">
        <v>11449</v>
      </c>
      <c r="B1310" s="74" t="s">
        <v>11450</v>
      </c>
      <c r="C1310" s="58" t="s">
        <v>28492</v>
      </c>
      <c r="D1310" s="75">
        <v>128.85</v>
      </c>
    </row>
    <row r="1311" spans="1:4">
      <c r="A1311" s="58" t="s">
        <v>11451</v>
      </c>
      <c r="B1311" s="74" t="s">
        <v>11452</v>
      </c>
      <c r="C1311" s="58" t="s">
        <v>28492</v>
      </c>
      <c r="D1311" s="75">
        <v>160.53</v>
      </c>
    </row>
    <row r="1312" spans="1:4">
      <c r="A1312" s="58" t="s">
        <v>11453</v>
      </c>
      <c r="B1312" s="74" t="s">
        <v>11454</v>
      </c>
      <c r="C1312" s="58" t="s">
        <v>28492</v>
      </c>
      <c r="D1312" s="75">
        <v>162.69999999999999</v>
      </c>
    </row>
    <row r="1313" spans="1:4">
      <c r="A1313" s="58" t="s">
        <v>11455</v>
      </c>
      <c r="B1313" s="74" t="s">
        <v>11456</v>
      </c>
      <c r="C1313" s="58" t="s">
        <v>28492</v>
      </c>
      <c r="D1313" s="75">
        <v>164.87</v>
      </c>
    </row>
    <row r="1314" spans="1:4">
      <c r="A1314" s="58" t="s">
        <v>11457</v>
      </c>
      <c r="B1314" s="74" t="s">
        <v>11458</v>
      </c>
      <c r="C1314" s="58" t="s">
        <v>28492</v>
      </c>
      <c r="D1314" s="75">
        <v>174.66</v>
      </c>
    </row>
    <row r="1315" spans="1:4" ht="25.5">
      <c r="A1315" s="58" t="s">
        <v>28488</v>
      </c>
      <c r="B1315" s="74" t="s">
        <v>28817</v>
      </c>
      <c r="C1315" s="58" t="s">
        <v>243</v>
      </c>
      <c r="D1315" s="75">
        <v>72.28</v>
      </c>
    </row>
    <row r="1316" spans="1:4">
      <c r="A1316" s="58" t="s">
        <v>11459</v>
      </c>
      <c r="B1316" s="74" t="s">
        <v>11460</v>
      </c>
      <c r="C1316" s="58" t="s">
        <v>28492</v>
      </c>
      <c r="D1316" s="75">
        <v>136.71</v>
      </c>
    </row>
    <row r="1317" spans="1:4">
      <c r="A1317" s="58" t="s">
        <v>11461</v>
      </c>
      <c r="B1317" s="74" t="s">
        <v>11462</v>
      </c>
      <c r="C1317" s="58" t="s">
        <v>28492</v>
      </c>
      <c r="D1317" s="75">
        <v>136.71</v>
      </c>
    </row>
    <row r="1318" spans="1:4">
      <c r="A1318" s="58" t="s">
        <v>11463</v>
      </c>
      <c r="B1318" s="74" t="s">
        <v>11464</v>
      </c>
      <c r="C1318" s="58" t="s">
        <v>28492</v>
      </c>
      <c r="D1318" s="75">
        <v>136.71</v>
      </c>
    </row>
    <row r="1319" spans="1:4">
      <c r="A1319" s="58" t="s">
        <v>11465</v>
      </c>
      <c r="B1319" s="74" t="s">
        <v>11466</v>
      </c>
      <c r="C1319" s="58" t="s">
        <v>28492</v>
      </c>
      <c r="D1319" s="75">
        <v>136.71</v>
      </c>
    </row>
    <row r="1320" spans="1:4">
      <c r="A1320" s="58" t="s">
        <v>11481</v>
      </c>
      <c r="B1320" s="74" t="s">
        <v>11482</v>
      </c>
      <c r="C1320" s="58" t="s">
        <v>28492</v>
      </c>
      <c r="D1320" s="75">
        <v>516.04999999999995</v>
      </c>
    </row>
    <row r="1321" spans="1:4">
      <c r="A1321" s="58" t="s">
        <v>11483</v>
      </c>
      <c r="B1321" s="74" t="s">
        <v>11484</v>
      </c>
      <c r="C1321" s="58" t="s">
        <v>28492</v>
      </c>
      <c r="D1321" s="75">
        <v>519.76</v>
      </c>
    </row>
    <row r="1322" spans="1:4">
      <c r="A1322" s="58" t="s">
        <v>11485</v>
      </c>
      <c r="B1322" s="74" t="s">
        <v>11486</v>
      </c>
      <c r="C1322" s="58" t="s">
        <v>28492</v>
      </c>
      <c r="D1322" s="75">
        <v>519.76</v>
      </c>
    </row>
    <row r="1323" spans="1:4">
      <c r="A1323" s="58" t="s">
        <v>11487</v>
      </c>
      <c r="B1323" s="74" t="s">
        <v>11488</v>
      </c>
      <c r="C1323" s="58" t="s">
        <v>28492</v>
      </c>
      <c r="D1323" s="75">
        <v>544.79</v>
      </c>
    </row>
    <row r="1324" spans="1:4" ht="25.5">
      <c r="A1324" s="58" t="s">
        <v>11495</v>
      </c>
      <c r="B1324" s="74" t="s">
        <v>28818</v>
      </c>
      <c r="C1324" s="58" t="s">
        <v>28492</v>
      </c>
      <c r="D1324" s="75">
        <v>3454.32</v>
      </c>
    </row>
    <row r="1325" spans="1:4" ht="25.5">
      <c r="A1325" s="58" t="s">
        <v>11494</v>
      </c>
      <c r="B1325" s="74" t="s">
        <v>28819</v>
      </c>
      <c r="C1325" s="58" t="s">
        <v>28492</v>
      </c>
      <c r="D1325" s="75">
        <v>3624.82</v>
      </c>
    </row>
    <row r="1326" spans="1:4" ht="25.5">
      <c r="A1326" s="58" t="s">
        <v>11493</v>
      </c>
      <c r="B1326" s="74" t="s">
        <v>28820</v>
      </c>
      <c r="C1326" s="58" t="s">
        <v>28492</v>
      </c>
      <c r="D1326" s="75">
        <v>3795.32</v>
      </c>
    </row>
    <row r="1327" spans="1:4">
      <c r="A1327" s="58" t="s">
        <v>11475</v>
      </c>
      <c r="B1327" s="74" t="s">
        <v>11476</v>
      </c>
      <c r="C1327" s="58" t="s">
        <v>28492</v>
      </c>
      <c r="D1327" s="75">
        <v>296.13</v>
      </c>
    </row>
    <row r="1328" spans="1:4">
      <c r="A1328" s="58" t="s">
        <v>11469</v>
      </c>
      <c r="B1328" s="74" t="s">
        <v>11470</v>
      </c>
      <c r="C1328" s="58" t="s">
        <v>28492</v>
      </c>
      <c r="D1328" s="75">
        <v>259.11</v>
      </c>
    </row>
    <row r="1329" spans="1:4">
      <c r="A1329" s="58" t="s">
        <v>11477</v>
      </c>
      <c r="B1329" s="74" t="s">
        <v>11478</v>
      </c>
      <c r="C1329" s="58" t="s">
        <v>28492</v>
      </c>
      <c r="D1329" s="75">
        <v>314.13</v>
      </c>
    </row>
    <row r="1330" spans="1:4">
      <c r="A1330" s="58" t="s">
        <v>11467</v>
      </c>
      <c r="B1330" s="74" t="s">
        <v>11468</v>
      </c>
      <c r="C1330" s="58" t="s">
        <v>28492</v>
      </c>
      <c r="D1330" s="75">
        <v>277.11</v>
      </c>
    </row>
    <row r="1331" spans="1:4">
      <c r="A1331" s="58" t="s">
        <v>11471</v>
      </c>
      <c r="B1331" s="74" t="s">
        <v>11472</v>
      </c>
      <c r="C1331" s="58" t="s">
        <v>28492</v>
      </c>
      <c r="D1331" s="75">
        <v>277.11</v>
      </c>
    </row>
    <row r="1332" spans="1:4">
      <c r="A1332" s="58" t="s">
        <v>11473</v>
      </c>
      <c r="B1332" s="74" t="s">
        <v>11474</v>
      </c>
      <c r="C1332" s="58" t="s">
        <v>28492</v>
      </c>
      <c r="D1332" s="75">
        <v>280</v>
      </c>
    </row>
    <row r="1333" spans="1:4" ht="25.5">
      <c r="A1333" s="58" t="s">
        <v>11492</v>
      </c>
      <c r="B1333" s="74" t="s">
        <v>28821</v>
      </c>
      <c r="C1333" s="58" t="s">
        <v>28492</v>
      </c>
      <c r="D1333" s="75">
        <v>660.05</v>
      </c>
    </row>
    <row r="1334" spans="1:4" ht="25.5">
      <c r="A1334" s="58" t="s">
        <v>11491</v>
      </c>
      <c r="B1334" s="74" t="s">
        <v>28822</v>
      </c>
      <c r="C1334" s="58" t="s">
        <v>28492</v>
      </c>
      <c r="D1334" s="75">
        <v>663.76</v>
      </c>
    </row>
    <row r="1335" spans="1:4" ht="25.5">
      <c r="A1335" s="58" t="s">
        <v>11490</v>
      </c>
      <c r="B1335" s="74" t="s">
        <v>28823</v>
      </c>
      <c r="C1335" s="58" t="s">
        <v>28492</v>
      </c>
      <c r="D1335" s="75">
        <v>663.76</v>
      </c>
    </row>
    <row r="1336" spans="1:4" ht="25.5">
      <c r="A1336" s="58" t="s">
        <v>11489</v>
      </c>
      <c r="B1336" s="74" t="s">
        <v>28824</v>
      </c>
      <c r="C1336" s="58" t="s">
        <v>28492</v>
      </c>
      <c r="D1336" s="75">
        <v>553.69000000000005</v>
      </c>
    </row>
    <row r="1337" spans="1:4" ht="25.5">
      <c r="A1337" s="58" t="s">
        <v>11479</v>
      </c>
      <c r="B1337" s="74" t="s">
        <v>11480</v>
      </c>
      <c r="C1337" s="58" t="s">
        <v>28492</v>
      </c>
      <c r="D1337" s="75">
        <v>427.95</v>
      </c>
    </row>
    <row r="1338" spans="1:4" ht="25.5">
      <c r="A1338" s="58" t="s">
        <v>11447</v>
      </c>
      <c r="B1338" s="74" t="s">
        <v>11448</v>
      </c>
      <c r="C1338" s="58" t="s">
        <v>32</v>
      </c>
      <c r="D1338" s="75">
        <v>63.2</v>
      </c>
    </row>
    <row r="1339" spans="1:4">
      <c r="A1339" s="58" t="s">
        <v>11496</v>
      </c>
      <c r="B1339" s="74" t="s">
        <v>11497</v>
      </c>
      <c r="C1339" s="58" t="s">
        <v>30</v>
      </c>
      <c r="D1339" s="75">
        <v>32.04</v>
      </c>
    </row>
    <row r="1340" spans="1:4">
      <c r="A1340" s="58" t="s">
        <v>11498</v>
      </c>
      <c r="B1340" s="74" t="s">
        <v>11499</v>
      </c>
      <c r="C1340" s="58" t="s">
        <v>30</v>
      </c>
      <c r="D1340" s="75">
        <v>34.58</v>
      </c>
    </row>
    <row r="1341" spans="1:4">
      <c r="A1341" s="58" t="s">
        <v>28488</v>
      </c>
      <c r="B1341" s="74" t="s">
        <v>28825</v>
      </c>
      <c r="C1341" s="58" t="s">
        <v>21715</v>
      </c>
      <c r="D1341" s="75"/>
    </row>
    <row r="1342" spans="1:4">
      <c r="A1342" s="58" t="s">
        <v>28488</v>
      </c>
      <c r="B1342" s="74" t="s">
        <v>28826</v>
      </c>
      <c r="C1342" s="58" t="s">
        <v>29</v>
      </c>
      <c r="D1342" s="75">
        <v>9.91</v>
      </c>
    </row>
    <row r="1343" spans="1:4">
      <c r="A1343" s="58" t="s">
        <v>11536</v>
      </c>
      <c r="B1343" s="74" t="s">
        <v>11537</v>
      </c>
      <c r="C1343" s="58" t="s">
        <v>29</v>
      </c>
      <c r="D1343" s="75">
        <v>27.29</v>
      </c>
    </row>
    <row r="1344" spans="1:4">
      <c r="A1344" s="58" t="s">
        <v>11534</v>
      </c>
      <c r="B1344" s="74" t="s">
        <v>11535</v>
      </c>
      <c r="C1344" s="58" t="s">
        <v>29</v>
      </c>
      <c r="D1344" s="75">
        <v>8.25</v>
      </c>
    </row>
    <row r="1345" spans="1:4" ht="25.5">
      <c r="A1345" s="58" t="s">
        <v>11532</v>
      </c>
      <c r="B1345" s="74" t="s">
        <v>28827</v>
      </c>
      <c r="C1345" s="58" t="s">
        <v>28828</v>
      </c>
      <c r="D1345" s="75">
        <v>2</v>
      </c>
    </row>
    <row r="1346" spans="1:4" ht="25.5">
      <c r="A1346" s="58" t="s">
        <v>11533</v>
      </c>
      <c r="B1346" s="74" t="s">
        <v>28829</v>
      </c>
      <c r="C1346" s="58" t="s">
        <v>28828</v>
      </c>
      <c r="D1346" s="75">
        <v>1.7</v>
      </c>
    </row>
    <row r="1347" spans="1:4">
      <c r="A1347" s="58" t="s">
        <v>28488</v>
      </c>
      <c r="B1347" s="74" t="s">
        <v>28830</v>
      </c>
      <c r="C1347" s="58" t="s">
        <v>28</v>
      </c>
      <c r="D1347" s="75">
        <v>41.45</v>
      </c>
    </row>
    <row r="1348" spans="1:4">
      <c r="A1348" s="58" t="s">
        <v>11529</v>
      </c>
      <c r="B1348" s="74" t="s">
        <v>28831</v>
      </c>
      <c r="C1348" s="58" t="s">
        <v>28</v>
      </c>
      <c r="D1348" s="75">
        <v>30.57</v>
      </c>
    </row>
    <row r="1349" spans="1:4">
      <c r="A1349" s="58" t="s">
        <v>11530</v>
      </c>
      <c r="B1349" s="74" t="s">
        <v>28832</v>
      </c>
      <c r="C1349" s="58" t="s">
        <v>28</v>
      </c>
      <c r="D1349" s="75">
        <v>34.25</v>
      </c>
    </row>
    <row r="1350" spans="1:4">
      <c r="A1350" s="58" t="s">
        <v>11526</v>
      </c>
      <c r="B1350" s="74" t="s">
        <v>28833</v>
      </c>
      <c r="C1350" s="58" t="s">
        <v>28</v>
      </c>
      <c r="D1350" s="75">
        <v>37.770000000000003</v>
      </c>
    </row>
    <row r="1351" spans="1:4">
      <c r="A1351" s="58" t="s">
        <v>11527</v>
      </c>
      <c r="B1351" s="74" t="s">
        <v>28834</v>
      </c>
      <c r="C1351" s="58" t="s">
        <v>28</v>
      </c>
      <c r="D1351" s="75">
        <v>38.97</v>
      </c>
    </row>
    <row r="1352" spans="1:4">
      <c r="A1352" s="58" t="s">
        <v>11528</v>
      </c>
      <c r="B1352" s="74" t="s">
        <v>28835</v>
      </c>
      <c r="C1352" s="58" t="s">
        <v>28</v>
      </c>
      <c r="D1352" s="75">
        <v>39.619999999999997</v>
      </c>
    </row>
    <row r="1353" spans="1:4" ht="25.5">
      <c r="A1353" s="58" t="s">
        <v>11531</v>
      </c>
      <c r="B1353" s="74" t="s">
        <v>28836</v>
      </c>
      <c r="C1353" s="58" t="s">
        <v>28</v>
      </c>
      <c r="D1353" s="75">
        <v>84.85</v>
      </c>
    </row>
    <row r="1354" spans="1:4" ht="25.5">
      <c r="A1354" s="58" t="s">
        <v>28488</v>
      </c>
      <c r="B1354" s="74" t="s">
        <v>28837</v>
      </c>
      <c r="C1354" s="58" t="s">
        <v>28</v>
      </c>
      <c r="D1354" s="75">
        <v>70.63</v>
      </c>
    </row>
    <row r="1355" spans="1:4" ht="25.5">
      <c r="A1355" s="58" t="s">
        <v>28488</v>
      </c>
      <c r="B1355" s="74" t="s">
        <v>28838</v>
      </c>
      <c r="C1355" s="58" t="s">
        <v>28</v>
      </c>
      <c r="D1355" s="75">
        <v>59.26</v>
      </c>
    </row>
    <row r="1356" spans="1:4">
      <c r="A1356" s="58" t="s">
        <v>11525</v>
      </c>
      <c r="B1356" s="74" t="s">
        <v>28839</v>
      </c>
      <c r="C1356" s="58" t="s">
        <v>28</v>
      </c>
      <c r="D1356" s="75">
        <v>38.840000000000003</v>
      </c>
    </row>
    <row r="1357" spans="1:4" ht="25.5">
      <c r="A1357" s="58" t="s">
        <v>11505</v>
      </c>
      <c r="B1357" s="74" t="s">
        <v>28840</v>
      </c>
      <c r="C1357" s="58" t="s">
        <v>29</v>
      </c>
      <c r="D1357" s="75">
        <v>390.01</v>
      </c>
    </row>
    <row r="1358" spans="1:4" ht="25.5">
      <c r="A1358" s="58" t="s">
        <v>11506</v>
      </c>
      <c r="B1358" s="74" t="s">
        <v>28841</v>
      </c>
      <c r="C1358" s="58" t="s">
        <v>29</v>
      </c>
      <c r="D1358" s="75">
        <v>403.49</v>
      </c>
    </row>
    <row r="1359" spans="1:4" ht="25.5">
      <c r="A1359" s="58" t="s">
        <v>11507</v>
      </c>
      <c r="B1359" s="74" t="s">
        <v>28842</v>
      </c>
      <c r="C1359" s="58" t="s">
        <v>29</v>
      </c>
      <c r="D1359" s="75">
        <v>425</v>
      </c>
    </row>
    <row r="1360" spans="1:4" ht="25.5">
      <c r="A1360" s="58" t="s">
        <v>11508</v>
      </c>
      <c r="B1360" s="74" t="s">
        <v>28843</v>
      </c>
      <c r="C1360" s="58" t="s">
        <v>29</v>
      </c>
      <c r="D1360" s="75">
        <v>434.42</v>
      </c>
    </row>
    <row r="1361" spans="1:4" ht="25.5">
      <c r="A1361" s="58" t="s">
        <v>11509</v>
      </c>
      <c r="B1361" s="74" t="s">
        <v>28844</v>
      </c>
      <c r="C1361" s="58" t="s">
        <v>29</v>
      </c>
      <c r="D1361" s="75">
        <v>452.84</v>
      </c>
    </row>
    <row r="1362" spans="1:4" ht="25.5">
      <c r="A1362" s="58" t="s">
        <v>28488</v>
      </c>
      <c r="B1362" s="74" t="s">
        <v>28845</v>
      </c>
      <c r="C1362" s="58" t="s">
        <v>29</v>
      </c>
      <c r="D1362" s="75">
        <v>294.01</v>
      </c>
    </row>
    <row r="1363" spans="1:4" ht="25.5">
      <c r="A1363" s="58" t="s">
        <v>28488</v>
      </c>
      <c r="B1363" s="74" t="s">
        <v>28846</v>
      </c>
      <c r="C1363" s="58" t="s">
        <v>29</v>
      </c>
      <c r="D1363" s="75">
        <v>305.56</v>
      </c>
    </row>
    <row r="1364" spans="1:4" ht="25.5">
      <c r="A1364" s="58" t="s">
        <v>28488</v>
      </c>
      <c r="B1364" s="74" t="s">
        <v>28847</v>
      </c>
      <c r="C1364" s="58" t="s">
        <v>29</v>
      </c>
      <c r="D1364" s="75">
        <v>317.11</v>
      </c>
    </row>
    <row r="1365" spans="1:4" ht="25.5">
      <c r="A1365" s="58" t="s">
        <v>28488</v>
      </c>
      <c r="B1365" s="74" t="s">
        <v>28848</v>
      </c>
      <c r="C1365" s="58" t="s">
        <v>29</v>
      </c>
      <c r="D1365" s="75">
        <v>340.21</v>
      </c>
    </row>
    <row r="1366" spans="1:4" ht="25.5">
      <c r="A1366" s="58" t="s">
        <v>28488</v>
      </c>
      <c r="B1366" s="74" t="s">
        <v>28849</v>
      </c>
      <c r="C1366" s="58" t="s">
        <v>29</v>
      </c>
      <c r="D1366" s="75">
        <v>357.53</v>
      </c>
    </row>
    <row r="1367" spans="1:4" ht="25.5">
      <c r="A1367" s="58" t="s">
        <v>28488</v>
      </c>
      <c r="B1367" s="74" t="s">
        <v>28850</v>
      </c>
      <c r="C1367" s="58" t="s">
        <v>29</v>
      </c>
      <c r="D1367" s="75">
        <v>374.86</v>
      </c>
    </row>
    <row r="1368" spans="1:4" ht="25.5">
      <c r="A1368" s="58" t="s">
        <v>11517</v>
      </c>
      <c r="B1368" s="74" t="s">
        <v>28851</v>
      </c>
      <c r="C1368" s="58" t="s">
        <v>29</v>
      </c>
      <c r="D1368" s="75">
        <v>317.26</v>
      </c>
    </row>
    <row r="1369" spans="1:4" ht="25.5">
      <c r="A1369" s="58" t="s">
        <v>11518</v>
      </c>
      <c r="B1369" s="74" t="s">
        <v>28852</v>
      </c>
      <c r="C1369" s="58" t="s">
        <v>29</v>
      </c>
      <c r="D1369" s="75">
        <v>329.02</v>
      </c>
    </row>
    <row r="1370" spans="1:4" ht="25.5">
      <c r="A1370" s="58" t="s">
        <v>11519</v>
      </c>
      <c r="B1370" s="74" t="s">
        <v>28853</v>
      </c>
      <c r="C1370" s="58" t="s">
        <v>29</v>
      </c>
      <c r="D1370" s="75">
        <v>340.78</v>
      </c>
    </row>
    <row r="1371" spans="1:4" ht="25.5">
      <c r="A1371" s="58" t="s">
        <v>11520</v>
      </c>
      <c r="B1371" s="74" t="s">
        <v>28854</v>
      </c>
      <c r="C1371" s="58" t="s">
        <v>29</v>
      </c>
      <c r="D1371" s="75">
        <v>364.3</v>
      </c>
    </row>
    <row r="1372" spans="1:4" ht="25.5">
      <c r="A1372" s="58" t="s">
        <v>11521</v>
      </c>
      <c r="B1372" s="74" t="s">
        <v>28855</v>
      </c>
      <c r="C1372" s="58" t="s">
        <v>29</v>
      </c>
      <c r="D1372" s="75">
        <v>381.94</v>
      </c>
    </row>
    <row r="1373" spans="1:4" ht="25.5">
      <c r="A1373" s="58" t="s">
        <v>11522</v>
      </c>
      <c r="B1373" s="74" t="s">
        <v>28856</v>
      </c>
      <c r="C1373" s="58" t="s">
        <v>29</v>
      </c>
      <c r="D1373" s="75">
        <v>399.58</v>
      </c>
    </row>
    <row r="1374" spans="1:4">
      <c r="A1374" s="58" t="s">
        <v>11512</v>
      </c>
      <c r="B1374" s="74" t="s">
        <v>28857</v>
      </c>
      <c r="C1374" s="58" t="s">
        <v>29</v>
      </c>
      <c r="D1374" s="75">
        <v>338.05</v>
      </c>
    </row>
    <row r="1375" spans="1:4">
      <c r="A1375" s="58" t="s">
        <v>89</v>
      </c>
      <c r="B1375" s="74" t="s">
        <v>28858</v>
      </c>
      <c r="C1375" s="58" t="s">
        <v>29</v>
      </c>
      <c r="D1375" s="75">
        <v>349.18</v>
      </c>
    </row>
    <row r="1376" spans="1:4">
      <c r="A1376" s="58" t="s">
        <v>11513</v>
      </c>
      <c r="B1376" s="74" t="s">
        <v>28859</v>
      </c>
      <c r="C1376" s="58" t="s">
        <v>29</v>
      </c>
      <c r="D1376" s="75">
        <v>360.52</v>
      </c>
    </row>
    <row r="1377" spans="1:4">
      <c r="A1377" s="58" t="s">
        <v>11514</v>
      </c>
      <c r="B1377" s="74" t="s">
        <v>28860</v>
      </c>
      <c r="C1377" s="58" t="s">
        <v>29</v>
      </c>
      <c r="D1377" s="75">
        <v>383.2</v>
      </c>
    </row>
    <row r="1378" spans="1:4">
      <c r="A1378" s="58" t="s">
        <v>11515</v>
      </c>
      <c r="B1378" s="74" t="s">
        <v>28861</v>
      </c>
      <c r="C1378" s="58" t="s">
        <v>29</v>
      </c>
      <c r="D1378" s="75">
        <v>400.21</v>
      </c>
    </row>
    <row r="1379" spans="1:4">
      <c r="A1379" s="58" t="s">
        <v>11516</v>
      </c>
      <c r="B1379" s="74" t="s">
        <v>28862</v>
      </c>
      <c r="C1379" s="58" t="s">
        <v>29</v>
      </c>
      <c r="D1379" s="75">
        <v>409.57</v>
      </c>
    </row>
    <row r="1380" spans="1:4" ht="25.5">
      <c r="A1380" s="58" t="s">
        <v>11501</v>
      </c>
      <c r="B1380" s="74" t="s">
        <v>28863</v>
      </c>
      <c r="C1380" s="58" t="s">
        <v>29</v>
      </c>
      <c r="D1380" s="75">
        <v>368.36</v>
      </c>
    </row>
    <row r="1381" spans="1:4" ht="25.5">
      <c r="A1381" s="58" t="s">
        <v>11502</v>
      </c>
      <c r="B1381" s="74" t="s">
        <v>28864</v>
      </c>
      <c r="C1381" s="58" t="s">
        <v>29</v>
      </c>
      <c r="D1381" s="75">
        <v>378.28</v>
      </c>
    </row>
    <row r="1382" spans="1:4" ht="25.5">
      <c r="A1382" s="58" t="s">
        <v>11503</v>
      </c>
      <c r="B1382" s="74" t="s">
        <v>28865</v>
      </c>
      <c r="C1382" s="58" t="s">
        <v>29</v>
      </c>
      <c r="D1382" s="75">
        <v>381.96</v>
      </c>
    </row>
    <row r="1383" spans="1:4" ht="25.5">
      <c r="A1383" s="58" t="s">
        <v>11504</v>
      </c>
      <c r="B1383" s="74" t="s">
        <v>28866</v>
      </c>
      <c r="C1383" s="58" t="s">
        <v>29</v>
      </c>
      <c r="D1383" s="75">
        <v>389.47</v>
      </c>
    </row>
    <row r="1384" spans="1:4" ht="25.5">
      <c r="A1384" s="58" t="s">
        <v>11500</v>
      </c>
      <c r="B1384" s="74" t="s">
        <v>28867</v>
      </c>
      <c r="C1384" s="58" t="s">
        <v>29</v>
      </c>
      <c r="D1384" s="75">
        <v>366</v>
      </c>
    </row>
    <row r="1385" spans="1:4" ht="25.5">
      <c r="A1385" s="58" t="s">
        <v>11510</v>
      </c>
      <c r="B1385" s="74" t="s">
        <v>28868</v>
      </c>
      <c r="C1385" s="58" t="s">
        <v>29</v>
      </c>
      <c r="D1385" s="75">
        <v>315.16000000000003</v>
      </c>
    </row>
    <row r="1386" spans="1:4" ht="25.5">
      <c r="A1386" s="58" t="s">
        <v>11511</v>
      </c>
      <c r="B1386" s="74" t="s">
        <v>28869</v>
      </c>
      <c r="C1386" s="58" t="s">
        <v>29</v>
      </c>
      <c r="D1386" s="75">
        <v>326.5</v>
      </c>
    </row>
    <row r="1387" spans="1:4" ht="25.5">
      <c r="A1387" s="58" t="s">
        <v>11538</v>
      </c>
      <c r="B1387" s="74" t="s">
        <v>11539</v>
      </c>
      <c r="C1387" s="58" t="s">
        <v>28</v>
      </c>
      <c r="D1387" s="75">
        <v>69.89</v>
      </c>
    </row>
    <row r="1388" spans="1:4">
      <c r="A1388" s="58" t="s">
        <v>28488</v>
      </c>
      <c r="B1388" s="74" t="s">
        <v>28870</v>
      </c>
      <c r="C1388" s="58" t="s">
        <v>21715</v>
      </c>
      <c r="D1388" s="75"/>
    </row>
    <row r="1389" spans="1:4">
      <c r="A1389" s="58" t="s">
        <v>11540</v>
      </c>
      <c r="B1389" s="74" t="s">
        <v>11541</v>
      </c>
      <c r="C1389" s="58" t="s">
        <v>2399</v>
      </c>
      <c r="D1389" s="75">
        <v>51.1</v>
      </c>
    </row>
    <row r="1390" spans="1:4">
      <c r="A1390" s="58" t="s">
        <v>11523</v>
      </c>
      <c r="B1390" s="74" t="s">
        <v>11524</v>
      </c>
      <c r="C1390" s="58" t="s">
        <v>28</v>
      </c>
      <c r="D1390" s="75">
        <v>132.6</v>
      </c>
    </row>
    <row r="1391" spans="1:4">
      <c r="A1391" s="58" t="s">
        <v>113</v>
      </c>
      <c r="B1391" s="74" t="s">
        <v>11551</v>
      </c>
      <c r="C1391" s="58" t="s">
        <v>29</v>
      </c>
      <c r="D1391" s="75">
        <v>2819.99</v>
      </c>
    </row>
    <row r="1392" spans="1:4">
      <c r="A1392" s="58" t="s">
        <v>11552</v>
      </c>
      <c r="B1392" s="74" t="s">
        <v>11553</v>
      </c>
      <c r="C1392" s="58" t="s">
        <v>29</v>
      </c>
      <c r="D1392" s="75">
        <v>310.04000000000002</v>
      </c>
    </row>
    <row r="1393" spans="1:4">
      <c r="A1393" s="58" t="s">
        <v>11549</v>
      </c>
      <c r="B1393" s="74" t="s">
        <v>11550</v>
      </c>
      <c r="C1393" s="58" t="s">
        <v>29</v>
      </c>
      <c r="D1393" s="75">
        <v>519.66999999999996</v>
      </c>
    </row>
    <row r="1394" spans="1:4">
      <c r="A1394" s="58" t="s">
        <v>11542</v>
      </c>
      <c r="B1394" s="74" t="s">
        <v>28871</v>
      </c>
      <c r="C1394" s="58" t="s">
        <v>32</v>
      </c>
      <c r="D1394" s="75">
        <v>6.6</v>
      </c>
    </row>
    <row r="1395" spans="1:4">
      <c r="A1395" s="58" t="s">
        <v>11543</v>
      </c>
      <c r="B1395" s="74" t="s">
        <v>11544</v>
      </c>
      <c r="C1395" s="58" t="s">
        <v>32</v>
      </c>
      <c r="D1395" s="75">
        <v>3.72</v>
      </c>
    </row>
    <row r="1396" spans="1:4">
      <c r="A1396" s="58" t="s">
        <v>11545</v>
      </c>
      <c r="B1396" s="74" t="s">
        <v>11546</v>
      </c>
      <c r="C1396" s="58" t="s">
        <v>28492</v>
      </c>
      <c r="D1396" s="75">
        <v>8.93</v>
      </c>
    </row>
    <row r="1397" spans="1:4">
      <c r="A1397" s="58" t="s">
        <v>11547</v>
      </c>
      <c r="B1397" s="74" t="s">
        <v>11548</v>
      </c>
      <c r="C1397" s="58" t="s">
        <v>33</v>
      </c>
      <c r="D1397" s="75">
        <v>9.44</v>
      </c>
    </row>
    <row r="1398" spans="1:4">
      <c r="A1398" s="58" t="s">
        <v>28488</v>
      </c>
      <c r="B1398" s="74" t="s">
        <v>28872</v>
      </c>
      <c r="C1398" s="58" t="s">
        <v>21715</v>
      </c>
      <c r="D1398" s="75"/>
    </row>
    <row r="1399" spans="1:4">
      <c r="A1399" s="58" t="s">
        <v>11576</v>
      </c>
      <c r="B1399" s="74" t="s">
        <v>11577</v>
      </c>
      <c r="C1399" s="58" t="s">
        <v>28</v>
      </c>
      <c r="D1399" s="75">
        <v>196</v>
      </c>
    </row>
    <row r="1400" spans="1:4">
      <c r="A1400" s="58" t="s">
        <v>11578</v>
      </c>
      <c r="B1400" s="74" t="s">
        <v>11579</v>
      </c>
      <c r="C1400" s="58" t="s">
        <v>28</v>
      </c>
      <c r="D1400" s="75">
        <v>224</v>
      </c>
    </row>
    <row r="1401" spans="1:4">
      <c r="A1401" s="58" t="s">
        <v>11580</v>
      </c>
      <c r="B1401" s="74" t="s">
        <v>11581</v>
      </c>
      <c r="C1401" s="58" t="s">
        <v>28</v>
      </c>
      <c r="D1401" s="75">
        <v>252</v>
      </c>
    </row>
    <row r="1402" spans="1:4">
      <c r="A1402" s="58" t="s">
        <v>11561</v>
      </c>
      <c r="B1402" s="74" t="s">
        <v>11562</v>
      </c>
      <c r="C1402" s="58" t="s">
        <v>28</v>
      </c>
      <c r="D1402" s="75">
        <v>135.80000000000001</v>
      </c>
    </row>
    <row r="1403" spans="1:4">
      <c r="A1403" s="58" t="s">
        <v>11563</v>
      </c>
      <c r="B1403" s="74" t="s">
        <v>11564</v>
      </c>
      <c r="C1403" s="58" t="s">
        <v>28</v>
      </c>
      <c r="D1403" s="75">
        <v>144.19999999999999</v>
      </c>
    </row>
    <row r="1404" spans="1:4">
      <c r="A1404" s="58" t="s">
        <v>11565</v>
      </c>
      <c r="B1404" s="74" t="s">
        <v>11566</v>
      </c>
      <c r="C1404" s="58" t="s">
        <v>28</v>
      </c>
      <c r="D1404" s="75">
        <v>154</v>
      </c>
    </row>
    <row r="1405" spans="1:4">
      <c r="A1405" s="58" t="s">
        <v>11567</v>
      </c>
      <c r="B1405" s="74" t="s">
        <v>11568</v>
      </c>
      <c r="C1405" s="58" t="s">
        <v>28</v>
      </c>
      <c r="D1405" s="75">
        <v>159.6</v>
      </c>
    </row>
    <row r="1406" spans="1:4">
      <c r="A1406" s="58" t="s">
        <v>11570</v>
      </c>
      <c r="B1406" s="74" t="s">
        <v>11571</v>
      </c>
      <c r="C1406" s="58" t="s">
        <v>28</v>
      </c>
      <c r="D1406" s="75">
        <v>210</v>
      </c>
    </row>
    <row r="1407" spans="1:4">
      <c r="A1407" s="58" t="s">
        <v>11572</v>
      </c>
      <c r="B1407" s="74" t="s">
        <v>11573</v>
      </c>
      <c r="C1407" s="58" t="s">
        <v>28</v>
      </c>
      <c r="D1407" s="75">
        <v>224</v>
      </c>
    </row>
    <row r="1408" spans="1:4">
      <c r="A1408" s="58" t="s">
        <v>11574</v>
      </c>
      <c r="B1408" s="74" t="s">
        <v>11575</v>
      </c>
      <c r="C1408" s="58" t="s">
        <v>28</v>
      </c>
      <c r="D1408" s="75">
        <v>238</v>
      </c>
    </row>
    <row r="1409" spans="1:4">
      <c r="A1409" s="58" t="s">
        <v>11569</v>
      </c>
      <c r="B1409" s="74" t="s">
        <v>28873</v>
      </c>
      <c r="C1409" s="58" t="s">
        <v>28</v>
      </c>
      <c r="D1409" s="75">
        <v>196</v>
      </c>
    </row>
    <row r="1410" spans="1:4">
      <c r="A1410" s="58" t="s">
        <v>11582</v>
      </c>
      <c r="B1410" s="74" t="s">
        <v>11583</v>
      </c>
      <c r="C1410" s="58" t="s">
        <v>28</v>
      </c>
      <c r="D1410" s="75">
        <v>246.6</v>
      </c>
    </row>
    <row r="1411" spans="1:4">
      <c r="A1411" s="58" t="s">
        <v>11584</v>
      </c>
      <c r="B1411" s="74" t="s">
        <v>11585</v>
      </c>
      <c r="C1411" s="58" t="s">
        <v>28</v>
      </c>
      <c r="D1411" s="75">
        <v>271.27</v>
      </c>
    </row>
    <row r="1412" spans="1:4">
      <c r="A1412" s="58" t="s">
        <v>11586</v>
      </c>
      <c r="B1412" s="74" t="s">
        <v>11587</v>
      </c>
      <c r="C1412" s="58" t="s">
        <v>28</v>
      </c>
      <c r="D1412" s="75">
        <v>295.95</v>
      </c>
    </row>
    <row r="1413" spans="1:4">
      <c r="A1413" s="58" t="s">
        <v>11588</v>
      </c>
      <c r="B1413" s="74" t="s">
        <v>11589</v>
      </c>
      <c r="C1413" s="58" t="s">
        <v>28</v>
      </c>
      <c r="D1413" s="75">
        <v>337.07</v>
      </c>
    </row>
    <row r="1414" spans="1:4" ht="25.5">
      <c r="A1414" s="58" t="s">
        <v>11554</v>
      </c>
      <c r="B1414" s="74" t="s">
        <v>28874</v>
      </c>
      <c r="C1414" s="58" t="s">
        <v>33</v>
      </c>
      <c r="D1414" s="75">
        <v>10.5</v>
      </c>
    </row>
    <row r="1415" spans="1:4" ht="25.5">
      <c r="A1415" s="58" t="s">
        <v>11555</v>
      </c>
      <c r="B1415" s="74" t="s">
        <v>28875</v>
      </c>
      <c r="C1415" s="58" t="s">
        <v>33</v>
      </c>
      <c r="D1415" s="75">
        <v>10.5</v>
      </c>
    </row>
    <row r="1416" spans="1:4" ht="25.5">
      <c r="A1416" s="58" t="s">
        <v>11556</v>
      </c>
      <c r="B1416" s="74" t="s">
        <v>28876</v>
      </c>
      <c r="C1416" s="58" t="s">
        <v>33</v>
      </c>
      <c r="D1416" s="75">
        <v>10.5</v>
      </c>
    </row>
    <row r="1417" spans="1:4" ht="25.5">
      <c r="A1417" s="58" t="s">
        <v>11557</v>
      </c>
      <c r="B1417" s="74" t="s">
        <v>11558</v>
      </c>
      <c r="C1417" s="58" t="s">
        <v>28</v>
      </c>
      <c r="D1417" s="75">
        <v>99.64</v>
      </c>
    </row>
    <row r="1418" spans="1:4" ht="25.5">
      <c r="A1418" s="58" t="s">
        <v>11560</v>
      </c>
      <c r="B1418" s="74" t="s">
        <v>28877</v>
      </c>
      <c r="C1418" s="58" t="s">
        <v>28</v>
      </c>
      <c r="D1418" s="75">
        <v>76.05</v>
      </c>
    </row>
    <row r="1419" spans="1:4" ht="25.5">
      <c r="A1419" s="58" t="s">
        <v>11559</v>
      </c>
      <c r="B1419" s="74" t="s">
        <v>28878</v>
      </c>
      <c r="C1419" s="58" t="s">
        <v>28</v>
      </c>
      <c r="D1419" s="75">
        <v>50.7</v>
      </c>
    </row>
    <row r="1420" spans="1:4">
      <c r="A1420" s="58" t="s">
        <v>28488</v>
      </c>
      <c r="B1420" s="74" t="s">
        <v>28879</v>
      </c>
      <c r="C1420" s="58" t="s">
        <v>21715</v>
      </c>
      <c r="D1420" s="75"/>
    </row>
    <row r="1421" spans="1:4">
      <c r="A1421" s="58" t="s">
        <v>11602</v>
      </c>
      <c r="B1421" s="74" t="s">
        <v>11603</v>
      </c>
      <c r="C1421" s="58" t="s">
        <v>32</v>
      </c>
      <c r="D1421" s="75">
        <v>12.32</v>
      </c>
    </row>
    <row r="1422" spans="1:4">
      <c r="A1422" s="58" t="s">
        <v>11596</v>
      </c>
      <c r="B1422" s="74" t="s">
        <v>11597</v>
      </c>
      <c r="C1422" s="58" t="s">
        <v>32</v>
      </c>
      <c r="D1422" s="75">
        <v>8.5</v>
      </c>
    </row>
    <row r="1423" spans="1:4">
      <c r="A1423" s="58" t="s">
        <v>11604</v>
      </c>
      <c r="B1423" s="74" t="s">
        <v>11605</v>
      </c>
      <c r="C1423" s="58" t="s">
        <v>28</v>
      </c>
      <c r="D1423" s="75">
        <v>116.26</v>
      </c>
    </row>
    <row r="1424" spans="1:4">
      <c r="A1424" s="58" t="s">
        <v>11594</v>
      </c>
      <c r="B1424" s="74" t="s">
        <v>11595</v>
      </c>
      <c r="C1424" s="58" t="s">
        <v>28</v>
      </c>
      <c r="D1424" s="75">
        <v>33.450000000000003</v>
      </c>
    </row>
    <row r="1425" spans="1:4">
      <c r="A1425" s="58" t="s">
        <v>11592</v>
      </c>
      <c r="B1425" s="74" t="s">
        <v>11593</v>
      </c>
      <c r="C1425" s="58" t="s">
        <v>28</v>
      </c>
      <c r="D1425" s="75">
        <v>39.9</v>
      </c>
    </row>
    <row r="1426" spans="1:4">
      <c r="A1426" s="58" t="s">
        <v>11590</v>
      </c>
      <c r="B1426" s="74" t="s">
        <v>11591</v>
      </c>
      <c r="C1426" s="58" t="s">
        <v>28</v>
      </c>
      <c r="D1426" s="75">
        <v>30.22</v>
      </c>
    </row>
    <row r="1427" spans="1:4">
      <c r="A1427" s="58" t="s">
        <v>11600</v>
      </c>
      <c r="B1427" s="74" t="s">
        <v>11601</v>
      </c>
      <c r="C1427" s="58" t="s">
        <v>28</v>
      </c>
      <c r="D1427" s="75">
        <v>54.39</v>
      </c>
    </row>
    <row r="1428" spans="1:4">
      <c r="A1428" s="58" t="s">
        <v>11598</v>
      </c>
      <c r="B1428" s="74" t="s">
        <v>11599</v>
      </c>
      <c r="C1428" s="58" t="s">
        <v>28</v>
      </c>
      <c r="D1428" s="75">
        <v>70.23</v>
      </c>
    </row>
    <row r="1429" spans="1:4">
      <c r="A1429" s="58" t="s">
        <v>11607</v>
      </c>
      <c r="B1429" s="74" t="s">
        <v>11608</v>
      </c>
      <c r="C1429" s="58" t="s">
        <v>28</v>
      </c>
      <c r="D1429" s="75">
        <v>41</v>
      </c>
    </row>
    <row r="1430" spans="1:4">
      <c r="A1430" s="58" t="s">
        <v>11609</v>
      </c>
      <c r="B1430" s="74" t="s">
        <v>11610</v>
      </c>
      <c r="C1430" s="58" t="s">
        <v>28</v>
      </c>
      <c r="D1430" s="75">
        <v>41</v>
      </c>
    </row>
    <row r="1431" spans="1:4">
      <c r="A1431" s="58" t="s">
        <v>28488</v>
      </c>
      <c r="B1431" s="74" t="s">
        <v>11606</v>
      </c>
      <c r="C1431" s="58" t="s">
        <v>28</v>
      </c>
      <c r="D1431" s="75">
        <v>11.64</v>
      </c>
    </row>
    <row r="1432" spans="1:4">
      <c r="A1432" s="58" t="s">
        <v>28488</v>
      </c>
      <c r="B1432" s="74" t="s">
        <v>28880</v>
      </c>
      <c r="C1432" s="58" t="s">
        <v>21715</v>
      </c>
      <c r="D1432" s="75"/>
    </row>
    <row r="1433" spans="1:4">
      <c r="A1433" s="58" t="s">
        <v>11613</v>
      </c>
      <c r="B1433" s="74" t="s">
        <v>11614</v>
      </c>
      <c r="C1433" s="58" t="s">
        <v>28492</v>
      </c>
      <c r="D1433" s="75">
        <v>9.09</v>
      </c>
    </row>
    <row r="1434" spans="1:4">
      <c r="A1434" s="58" t="s">
        <v>11615</v>
      </c>
      <c r="B1434" s="74" t="s">
        <v>11616</v>
      </c>
      <c r="C1434" s="58" t="s">
        <v>28492</v>
      </c>
      <c r="D1434" s="75">
        <v>8.8699999999999992</v>
      </c>
    </row>
    <row r="1435" spans="1:4">
      <c r="A1435" s="58" t="s">
        <v>11611</v>
      </c>
      <c r="B1435" s="74" t="s">
        <v>11612</v>
      </c>
      <c r="C1435" s="58" t="s">
        <v>28492</v>
      </c>
      <c r="D1435" s="75">
        <v>9.09</v>
      </c>
    </row>
    <row r="1436" spans="1:4">
      <c r="A1436" s="58" t="s">
        <v>11617</v>
      </c>
      <c r="B1436" s="74" t="s">
        <v>11618</v>
      </c>
      <c r="C1436" s="58" t="s">
        <v>28492</v>
      </c>
      <c r="D1436" s="75">
        <v>234.32</v>
      </c>
    </row>
    <row r="1437" spans="1:4">
      <c r="A1437" s="58" t="s">
        <v>11619</v>
      </c>
      <c r="B1437" s="74" t="s">
        <v>11620</v>
      </c>
      <c r="C1437" s="58" t="s">
        <v>28492</v>
      </c>
      <c r="D1437" s="75">
        <v>183.32</v>
      </c>
    </row>
    <row r="1438" spans="1:4">
      <c r="A1438" s="58" t="s">
        <v>11621</v>
      </c>
      <c r="B1438" s="74" t="s">
        <v>11622</v>
      </c>
      <c r="C1438" s="58" t="s">
        <v>28492</v>
      </c>
      <c r="D1438" s="75">
        <v>183.32</v>
      </c>
    </row>
    <row r="1439" spans="1:4">
      <c r="A1439" s="58" t="s">
        <v>11623</v>
      </c>
      <c r="B1439" s="74" t="s">
        <v>11624</v>
      </c>
      <c r="C1439" s="58" t="s">
        <v>28492</v>
      </c>
      <c r="D1439" s="75">
        <v>130.24</v>
      </c>
    </row>
    <row r="1440" spans="1:4">
      <c r="A1440" s="58" t="s">
        <v>11625</v>
      </c>
      <c r="B1440" s="74" t="s">
        <v>11626</v>
      </c>
      <c r="C1440" s="58" t="s">
        <v>28492</v>
      </c>
      <c r="D1440" s="75">
        <v>1160.58</v>
      </c>
    </row>
    <row r="1441" spans="1:4">
      <c r="A1441" s="58" t="s">
        <v>11627</v>
      </c>
      <c r="B1441" s="74" t="s">
        <v>11628</v>
      </c>
      <c r="C1441" s="58" t="s">
        <v>28492</v>
      </c>
      <c r="D1441" s="75">
        <v>51.76</v>
      </c>
    </row>
    <row r="1442" spans="1:4">
      <c r="A1442" s="58" t="s">
        <v>11629</v>
      </c>
      <c r="B1442" s="74" t="s">
        <v>11630</v>
      </c>
      <c r="C1442" s="58" t="s">
        <v>28492</v>
      </c>
      <c r="D1442" s="75">
        <v>69.760000000000005</v>
      </c>
    </row>
    <row r="1443" spans="1:4">
      <c r="A1443" s="58" t="s">
        <v>28488</v>
      </c>
      <c r="B1443" s="74" t="s">
        <v>28881</v>
      </c>
      <c r="C1443" s="58" t="s">
        <v>21715</v>
      </c>
      <c r="D1443" s="75"/>
    </row>
    <row r="1444" spans="1:4">
      <c r="A1444" s="58" t="s">
        <v>11763</v>
      </c>
      <c r="B1444" s="74" t="s">
        <v>11764</v>
      </c>
      <c r="C1444" s="58" t="s">
        <v>28492</v>
      </c>
      <c r="D1444" s="75">
        <v>140</v>
      </c>
    </row>
    <row r="1445" spans="1:4">
      <c r="A1445" s="58" t="s">
        <v>11759</v>
      </c>
      <c r="B1445" s="74" t="s">
        <v>11760</v>
      </c>
      <c r="C1445" s="58" t="s">
        <v>28492</v>
      </c>
      <c r="D1445" s="75">
        <v>95</v>
      </c>
    </row>
    <row r="1446" spans="1:4">
      <c r="A1446" s="58" t="s">
        <v>11765</v>
      </c>
      <c r="B1446" s="74" t="s">
        <v>11766</v>
      </c>
      <c r="C1446" s="58" t="s">
        <v>28492</v>
      </c>
      <c r="D1446" s="75">
        <v>140</v>
      </c>
    </row>
    <row r="1447" spans="1:4">
      <c r="A1447" s="58" t="s">
        <v>11761</v>
      </c>
      <c r="B1447" s="74" t="s">
        <v>11762</v>
      </c>
      <c r="C1447" s="58" t="s">
        <v>28492</v>
      </c>
      <c r="D1447" s="75">
        <v>95</v>
      </c>
    </row>
    <row r="1448" spans="1:4">
      <c r="A1448" s="58" t="s">
        <v>83</v>
      </c>
      <c r="B1448" s="74" t="s">
        <v>11699</v>
      </c>
      <c r="C1448" s="58" t="s">
        <v>28492</v>
      </c>
      <c r="D1448" s="75">
        <v>37.74</v>
      </c>
    </row>
    <row r="1449" spans="1:4">
      <c r="A1449" s="58" t="s">
        <v>11641</v>
      </c>
      <c r="B1449" s="74" t="s">
        <v>11642</v>
      </c>
      <c r="C1449" s="58" t="s">
        <v>32</v>
      </c>
      <c r="D1449" s="75">
        <v>239.13</v>
      </c>
    </row>
    <row r="1450" spans="1:4">
      <c r="A1450" s="58" t="s">
        <v>11643</v>
      </c>
      <c r="B1450" s="74" t="s">
        <v>11644</v>
      </c>
      <c r="C1450" s="58" t="s">
        <v>32</v>
      </c>
      <c r="D1450" s="75">
        <v>309.92</v>
      </c>
    </row>
    <row r="1451" spans="1:4">
      <c r="A1451" s="58" t="s">
        <v>11635</v>
      </c>
      <c r="B1451" s="74" t="s">
        <v>11636</v>
      </c>
      <c r="C1451" s="58" t="s">
        <v>32</v>
      </c>
      <c r="D1451" s="75">
        <v>148.78</v>
      </c>
    </row>
    <row r="1452" spans="1:4">
      <c r="A1452" s="58" t="s">
        <v>11637</v>
      </c>
      <c r="B1452" s="74" t="s">
        <v>11638</v>
      </c>
      <c r="C1452" s="58" t="s">
        <v>32</v>
      </c>
      <c r="D1452" s="75">
        <v>170.38</v>
      </c>
    </row>
    <row r="1453" spans="1:4">
      <c r="A1453" s="58" t="s">
        <v>11639</v>
      </c>
      <c r="B1453" s="74" t="s">
        <v>11640</v>
      </c>
      <c r="C1453" s="58" t="s">
        <v>32</v>
      </c>
      <c r="D1453" s="75">
        <v>209.51</v>
      </c>
    </row>
    <row r="1454" spans="1:4">
      <c r="A1454" s="58" t="s">
        <v>11697</v>
      </c>
      <c r="B1454" s="74" t="s">
        <v>11698</v>
      </c>
      <c r="C1454" s="58" t="s">
        <v>28492</v>
      </c>
      <c r="D1454" s="75">
        <v>84.83</v>
      </c>
    </row>
    <row r="1455" spans="1:4">
      <c r="A1455" s="58" t="s">
        <v>11693</v>
      </c>
      <c r="B1455" s="74" t="s">
        <v>11694</v>
      </c>
      <c r="C1455" s="58" t="s">
        <v>28492</v>
      </c>
      <c r="D1455" s="75">
        <v>65</v>
      </c>
    </row>
    <row r="1456" spans="1:4">
      <c r="A1456" s="58" t="s">
        <v>11695</v>
      </c>
      <c r="B1456" s="74" t="s">
        <v>11696</v>
      </c>
      <c r="C1456" s="58" t="s">
        <v>28492</v>
      </c>
      <c r="D1456" s="75">
        <v>74.5</v>
      </c>
    </row>
    <row r="1457" spans="1:4">
      <c r="A1457" s="58" t="s">
        <v>11704</v>
      </c>
      <c r="B1457" s="74" t="s">
        <v>11705</v>
      </c>
      <c r="C1457" s="58" t="s">
        <v>32</v>
      </c>
      <c r="D1457" s="75">
        <v>77.650000000000006</v>
      </c>
    </row>
    <row r="1458" spans="1:4">
      <c r="A1458" s="58" t="s">
        <v>11706</v>
      </c>
      <c r="B1458" s="74" t="s">
        <v>11707</v>
      </c>
      <c r="C1458" s="58" t="s">
        <v>32</v>
      </c>
      <c r="D1458" s="75">
        <v>84.07</v>
      </c>
    </row>
    <row r="1459" spans="1:4">
      <c r="A1459" s="58" t="s">
        <v>11708</v>
      </c>
      <c r="B1459" s="74" t="s">
        <v>11709</v>
      </c>
      <c r="C1459" s="58" t="s">
        <v>32</v>
      </c>
      <c r="D1459" s="75">
        <v>100.96</v>
      </c>
    </row>
    <row r="1460" spans="1:4">
      <c r="A1460" s="58" t="s">
        <v>11710</v>
      </c>
      <c r="B1460" s="74" t="s">
        <v>11711</v>
      </c>
      <c r="C1460" s="58" t="s">
        <v>32</v>
      </c>
      <c r="D1460" s="75">
        <v>106.46</v>
      </c>
    </row>
    <row r="1461" spans="1:4">
      <c r="A1461" s="58" t="s">
        <v>11712</v>
      </c>
      <c r="B1461" s="74" t="s">
        <v>11713</v>
      </c>
      <c r="C1461" s="58" t="s">
        <v>32</v>
      </c>
      <c r="D1461" s="75">
        <v>143</v>
      </c>
    </row>
    <row r="1462" spans="1:4">
      <c r="A1462" s="58" t="s">
        <v>11771</v>
      </c>
      <c r="B1462" s="74" t="s">
        <v>11772</v>
      </c>
      <c r="C1462" s="58" t="s">
        <v>29</v>
      </c>
      <c r="D1462" s="75">
        <v>228.45</v>
      </c>
    </row>
    <row r="1463" spans="1:4">
      <c r="A1463" s="58" t="s">
        <v>11665</v>
      </c>
      <c r="B1463" s="74" t="s">
        <v>11666</v>
      </c>
      <c r="C1463" s="58" t="s">
        <v>32</v>
      </c>
      <c r="D1463" s="75">
        <v>97.3</v>
      </c>
    </row>
    <row r="1464" spans="1:4">
      <c r="A1464" s="58" t="s">
        <v>11667</v>
      </c>
      <c r="B1464" s="74" t="s">
        <v>11668</v>
      </c>
      <c r="C1464" s="58" t="s">
        <v>32</v>
      </c>
      <c r="D1464" s="75">
        <v>119.3</v>
      </c>
    </row>
    <row r="1465" spans="1:4">
      <c r="A1465" s="58" t="s">
        <v>11669</v>
      </c>
      <c r="B1465" s="74" t="s">
        <v>11670</v>
      </c>
      <c r="C1465" s="58" t="s">
        <v>32</v>
      </c>
      <c r="D1465" s="75">
        <v>136.69999999999999</v>
      </c>
    </row>
    <row r="1466" spans="1:4">
      <c r="A1466" s="58" t="s">
        <v>11671</v>
      </c>
      <c r="B1466" s="74" t="s">
        <v>11672</v>
      </c>
      <c r="C1466" s="58" t="s">
        <v>32</v>
      </c>
      <c r="D1466" s="75">
        <v>153.80000000000001</v>
      </c>
    </row>
    <row r="1467" spans="1:4">
      <c r="A1467" s="58" t="s">
        <v>11673</v>
      </c>
      <c r="B1467" s="74" t="s">
        <v>11674</v>
      </c>
      <c r="C1467" s="58" t="s">
        <v>32</v>
      </c>
      <c r="D1467" s="75">
        <v>162.6</v>
      </c>
    </row>
    <row r="1468" spans="1:4">
      <c r="A1468" s="58" t="s">
        <v>11675</v>
      </c>
      <c r="B1468" s="74" t="s">
        <v>11676</v>
      </c>
      <c r="C1468" s="58" t="s">
        <v>32</v>
      </c>
      <c r="D1468" s="75">
        <v>181.3</v>
      </c>
    </row>
    <row r="1469" spans="1:4">
      <c r="A1469" s="58" t="s">
        <v>11677</v>
      </c>
      <c r="B1469" s="74" t="s">
        <v>11678</v>
      </c>
      <c r="C1469" s="58" t="s">
        <v>32</v>
      </c>
      <c r="D1469" s="75">
        <v>234.3</v>
      </c>
    </row>
    <row r="1470" spans="1:4">
      <c r="A1470" s="58" t="s">
        <v>11679</v>
      </c>
      <c r="B1470" s="74" t="s">
        <v>11680</v>
      </c>
      <c r="C1470" s="58" t="s">
        <v>32</v>
      </c>
      <c r="D1470" s="75">
        <v>89.47</v>
      </c>
    </row>
    <row r="1471" spans="1:4">
      <c r="A1471" s="58" t="s">
        <v>11681</v>
      </c>
      <c r="B1471" s="74" t="s">
        <v>11682</v>
      </c>
      <c r="C1471" s="58" t="s">
        <v>32</v>
      </c>
      <c r="D1471" s="75">
        <v>93.87</v>
      </c>
    </row>
    <row r="1472" spans="1:4">
      <c r="A1472" s="58" t="s">
        <v>11683</v>
      </c>
      <c r="B1472" s="74" t="s">
        <v>11684</v>
      </c>
      <c r="C1472" s="58" t="s">
        <v>32</v>
      </c>
      <c r="D1472" s="75">
        <v>104.87</v>
      </c>
    </row>
    <row r="1473" spans="1:4">
      <c r="A1473" s="58" t="s">
        <v>11685</v>
      </c>
      <c r="B1473" s="74" t="s">
        <v>11686</v>
      </c>
      <c r="C1473" s="58" t="s">
        <v>32</v>
      </c>
      <c r="D1473" s="75">
        <v>111.47</v>
      </c>
    </row>
    <row r="1474" spans="1:4">
      <c r="A1474" s="58" t="s">
        <v>11687</v>
      </c>
      <c r="B1474" s="74" t="s">
        <v>11688</v>
      </c>
      <c r="C1474" s="58" t="s">
        <v>32</v>
      </c>
      <c r="D1474" s="75">
        <v>124.03</v>
      </c>
    </row>
    <row r="1475" spans="1:4">
      <c r="A1475" s="58" t="s">
        <v>11689</v>
      </c>
      <c r="B1475" s="74" t="s">
        <v>11690</v>
      </c>
      <c r="C1475" s="58" t="s">
        <v>32</v>
      </c>
      <c r="D1475" s="75">
        <v>140.53</v>
      </c>
    </row>
    <row r="1476" spans="1:4">
      <c r="A1476" s="58" t="s">
        <v>11691</v>
      </c>
      <c r="B1476" s="74" t="s">
        <v>11692</v>
      </c>
      <c r="C1476" s="58" t="s">
        <v>32</v>
      </c>
      <c r="D1476" s="75">
        <v>157.80000000000001</v>
      </c>
    </row>
    <row r="1477" spans="1:4">
      <c r="A1477" s="58" t="s">
        <v>11749</v>
      </c>
      <c r="B1477" s="74" t="s">
        <v>11750</v>
      </c>
      <c r="C1477" s="58" t="s">
        <v>32</v>
      </c>
      <c r="D1477" s="75">
        <v>225.58</v>
      </c>
    </row>
    <row r="1478" spans="1:4">
      <c r="A1478" s="58" t="s">
        <v>11739</v>
      </c>
      <c r="B1478" s="74" t="s">
        <v>11740</v>
      </c>
      <c r="C1478" s="58" t="s">
        <v>32</v>
      </c>
      <c r="D1478" s="75">
        <v>107.33</v>
      </c>
    </row>
    <row r="1479" spans="1:4">
      <c r="A1479" s="58" t="s">
        <v>11751</v>
      </c>
      <c r="B1479" s="74" t="s">
        <v>11752</v>
      </c>
      <c r="C1479" s="58" t="s">
        <v>32</v>
      </c>
      <c r="D1479" s="75">
        <v>254.84</v>
      </c>
    </row>
    <row r="1480" spans="1:4">
      <c r="A1480" s="58" t="s">
        <v>11741</v>
      </c>
      <c r="B1480" s="74" t="s">
        <v>11742</v>
      </c>
      <c r="C1480" s="58" t="s">
        <v>32</v>
      </c>
      <c r="D1480" s="75">
        <v>121.96</v>
      </c>
    </row>
    <row r="1481" spans="1:4">
      <c r="A1481" s="58" t="s">
        <v>11753</v>
      </c>
      <c r="B1481" s="74" t="s">
        <v>11754</v>
      </c>
      <c r="C1481" s="58" t="s">
        <v>32</v>
      </c>
      <c r="D1481" s="75">
        <v>275.74</v>
      </c>
    </row>
    <row r="1482" spans="1:4">
      <c r="A1482" s="58" t="s">
        <v>11743</v>
      </c>
      <c r="B1482" s="74" t="s">
        <v>11744</v>
      </c>
      <c r="C1482" s="58" t="s">
        <v>32</v>
      </c>
      <c r="D1482" s="75">
        <v>132.41</v>
      </c>
    </row>
    <row r="1483" spans="1:4">
      <c r="A1483" s="58" t="s">
        <v>11755</v>
      </c>
      <c r="B1483" s="74" t="s">
        <v>11756</v>
      </c>
      <c r="C1483" s="58" t="s">
        <v>32</v>
      </c>
      <c r="D1483" s="75">
        <v>309.18</v>
      </c>
    </row>
    <row r="1484" spans="1:4">
      <c r="A1484" s="58" t="s">
        <v>11745</v>
      </c>
      <c r="B1484" s="74" t="s">
        <v>11746</v>
      </c>
      <c r="C1484" s="58" t="s">
        <v>32</v>
      </c>
      <c r="D1484" s="75">
        <v>149.13</v>
      </c>
    </row>
    <row r="1485" spans="1:4">
      <c r="A1485" s="58" t="s">
        <v>11757</v>
      </c>
      <c r="B1485" s="74" t="s">
        <v>11758</v>
      </c>
      <c r="C1485" s="58" t="s">
        <v>32</v>
      </c>
      <c r="D1485" s="75">
        <v>359.34</v>
      </c>
    </row>
    <row r="1486" spans="1:4">
      <c r="A1486" s="58" t="s">
        <v>11747</v>
      </c>
      <c r="B1486" s="74" t="s">
        <v>11748</v>
      </c>
      <c r="C1486" s="58" t="s">
        <v>32</v>
      </c>
      <c r="D1486" s="75">
        <v>174.21</v>
      </c>
    </row>
    <row r="1487" spans="1:4">
      <c r="A1487" s="58" t="s">
        <v>11649</v>
      </c>
      <c r="B1487" s="74" t="s">
        <v>11650</v>
      </c>
      <c r="C1487" s="58" t="s">
        <v>32</v>
      </c>
      <c r="D1487" s="75">
        <v>40</v>
      </c>
    </row>
    <row r="1488" spans="1:4">
      <c r="A1488" s="58" t="s">
        <v>11651</v>
      </c>
      <c r="B1488" s="74" t="s">
        <v>11652</v>
      </c>
      <c r="C1488" s="58" t="s">
        <v>32</v>
      </c>
      <c r="D1488" s="75">
        <v>50</v>
      </c>
    </row>
    <row r="1489" spans="1:4">
      <c r="A1489" s="58" t="s">
        <v>11653</v>
      </c>
      <c r="B1489" s="74" t="s">
        <v>11654</v>
      </c>
      <c r="C1489" s="58" t="s">
        <v>32</v>
      </c>
      <c r="D1489" s="75">
        <v>60</v>
      </c>
    </row>
    <row r="1490" spans="1:4">
      <c r="A1490" s="58" t="s">
        <v>11655</v>
      </c>
      <c r="B1490" s="74" t="s">
        <v>11656</v>
      </c>
      <c r="C1490" s="58" t="s">
        <v>32</v>
      </c>
      <c r="D1490" s="75">
        <v>80</v>
      </c>
    </row>
    <row r="1491" spans="1:4">
      <c r="A1491" s="58" t="s">
        <v>63</v>
      </c>
      <c r="B1491" s="74" t="s">
        <v>11721</v>
      </c>
      <c r="C1491" s="58" t="s">
        <v>111</v>
      </c>
      <c r="D1491" s="75">
        <v>1000</v>
      </c>
    </row>
    <row r="1492" spans="1:4">
      <c r="A1492" s="58" t="s">
        <v>11722</v>
      </c>
      <c r="B1492" s="74" t="s">
        <v>11723</v>
      </c>
      <c r="C1492" s="58" t="s">
        <v>111</v>
      </c>
      <c r="D1492" s="75">
        <v>1500</v>
      </c>
    </row>
    <row r="1493" spans="1:4">
      <c r="A1493" s="58" t="s">
        <v>11661</v>
      </c>
      <c r="B1493" s="74" t="s">
        <v>11662</v>
      </c>
      <c r="C1493" s="58" t="s">
        <v>111</v>
      </c>
      <c r="D1493" s="75">
        <v>6500</v>
      </c>
    </row>
    <row r="1494" spans="1:4">
      <c r="A1494" s="58" t="s">
        <v>11663</v>
      </c>
      <c r="B1494" s="74" t="s">
        <v>11664</v>
      </c>
      <c r="C1494" s="58" t="s">
        <v>111</v>
      </c>
      <c r="D1494" s="75">
        <v>9000</v>
      </c>
    </row>
    <row r="1495" spans="1:4">
      <c r="A1495" s="58" t="s">
        <v>11700</v>
      </c>
      <c r="B1495" s="74" t="s">
        <v>11701</v>
      </c>
      <c r="C1495" s="58" t="s">
        <v>111</v>
      </c>
      <c r="D1495" s="75">
        <v>5000</v>
      </c>
    </row>
    <row r="1496" spans="1:4">
      <c r="A1496" s="58" t="s">
        <v>11702</v>
      </c>
      <c r="B1496" s="74" t="s">
        <v>11703</v>
      </c>
      <c r="C1496" s="58" t="s">
        <v>111</v>
      </c>
      <c r="D1496" s="75">
        <v>6500</v>
      </c>
    </row>
    <row r="1497" spans="1:4">
      <c r="A1497" s="58" t="s">
        <v>11631</v>
      </c>
      <c r="B1497" s="74" t="s">
        <v>11632</v>
      </c>
      <c r="C1497" s="58" t="s">
        <v>111</v>
      </c>
      <c r="D1497" s="75">
        <v>10000</v>
      </c>
    </row>
    <row r="1498" spans="1:4">
      <c r="A1498" s="58" t="s">
        <v>11633</v>
      </c>
      <c r="B1498" s="74" t="s">
        <v>11634</v>
      </c>
      <c r="C1498" s="58" t="s">
        <v>111</v>
      </c>
      <c r="D1498" s="75">
        <v>13500</v>
      </c>
    </row>
    <row r="1499" spans="1:4">
      <c r="A1499" s="58" t="s">
        <v>11645</v>
      </c>
      <c r="B1499" s="74" t="s">
        <v>11646</v>
      </c>
      <c r="C1499" s="58" t="s">
        <v>111</v>
      </c>
      <c r="D1499" s="75">
        <v>9000</v>
      </c>
    </row>
    <row r="1500" spans="1:4">
      <c r="A1500" s="58" t="s">
        <v>11647</v>
      </c>
      <c r="B1500" s="74" t="s">
        <v>11648</v>
      </c>
      <c r="C1500" s="58" t="s">
        <v>111</v>
      </c>
      <c r="D1500" s="75">
        <v>12000</v>
      </c>
    </row>
    <row r="1501" spans="1:4">
      <c r="A1501" s="58" t="s">
        <v>11735</v>
      </c>
      <c r="B1501" s="74" t="s">
        <v>11736</v>
      </c>
      <c r="C1501" s="58" t="s">
        <v>111</v>
      </c>
      <c r="D1501" s="75">
        <v>6500</v>
      </c>
    </row>
    <row r="1502" spans="1:4">
      <c r="A1502" s="58" t="s">
        <v>11737</v>
      </c>
      <c r="B1502" s="74" t="s">
        <v>11738</v>
      </c>
      <c r="C1502" s="58" t="s">
        <v>111</v>
      </c>
      <c r="D1502" s="75">
        <v>9000</v>
      </c>
    </row>
    <row r="1503" spans="1:4">
      <c r="A1503" s="58" t="s">
        <v>11714</v>
      </c>
      <c r="B1503" s="74" t="s">
        <v>11715</v>
      </c>
      <c r="C1503" s="58" t="s">
        <v>32</v>
      </c>
      <c r="D1503" s="75">
        <v>15.24</v>
      </c>
    </row>
    <row r="1504" spans="1:4">
      <c r="A1504" s="58" t="s">
        <v>11716</v>
      </c>
      <c r="B1504" s="74" t="s">
        <v>11717</v>
      </c>
      <c r="C1504" s="58" t="s">
        <v>32</v>
      </c>
      <c r="D1504" s="75">
        <v>19.89</v>
      </c>
    </row>
    <row r="1505" spans="1:4">
      <c r="A1505" s="58" t="s">
        <v>11718</v>
      </c>
      <c r="B1505" s="74" t="s">
        <v>11719</v>
      </c>
      <c r="C1505" s="58" t="s">
        <v>32</v>
      </c>
      <c r="D1505" s="75">
        <v>26.52</v>
      </c>
    </row>
    <row r="1506" spans="1:4">
      <c r="A1506" s="58" t="s">
        <v>11720</v>
      </c>
      <c r="B1506" s="74" t="s">
        <v>28882</v>
      </c>
      <c r="C1506" s="58" t="s">
        <v>32</v>
      </c>
      <c r="D1506" s="75">
        <v>39.78</v>
      </c>
    </row>
    <row r="1507" spans="1:4">
      <c r="A1507" s="58" t="s">
        <v>11724</v>
      </c>
      <c r="B1507" s="74" t="s">
        <v>11725</v>
      </c>
      <c r="C1507" s="58" t="s">
        <v>32</v>
      </c>
      <c r="D1507" s="75">
        <v>20</v>
      </c>
    </row>
    <row r="1508" spans="1:4">
      <c r="A1508" s="58" t="s">
        <v>65</v>
      </c>
      <c r="B1508" s="74" t="s">
        <v>11726</v>
      </c>
      <c r="C1508" s="58" t="s">
        <v>32</v>
      </c>
      <c r="D1508" s="75">
        <v>27.5</v>
      </c>
    </row>
    <row r="1509" spans="1:4">
      <c r="A1509" s="58" t="s">
        <v>11727</v>
      </c>
      <c r="B1509" s="74" t="s">
        <v>11728</v>
      </c>
      <c r="C1509" s="58" t="s">
        <v>32</v>
      </c>
      <c r="D1509" s="75">
        <v>31.5</v>
      </c>
    </row>
    <row r="1510" spans="1:4">
      <c r="A1510" s="58" t="s">
        <v>11729</v>
      </c>
      <c r="B1510" s="74" t="s">
        <v>11730</v>
      </c>
      <c r="C1510" s="58" t="s">
        <v>32</v>
      </c>
      <c r="D1510" s="75">
        <v>37.5</v>
      </c>
    </row>
    <row r="1511" spans="1:4">
      <c r="A1511" s="58" t="s">
        <v>11731</v>
      </c>
      <c r="B1511" s="74" t="s">
        <v>11732</v>
      </c>
      <c r="C1511" s="58" t="s">
        <v>32</v>
      </c>
      <c r="D1511" s="75">
        <v>40</v>
      </c>
    </row>
    <row r="1512" spans="1:4">
      <c r="A1512" s="58" t="s">
        <v>11733</v>
      </c>
      <c r="B1512" s="74" t="s">
        <v>11734</v>
      </c>
      <c r="C1512" s="58" t="s">
        <v>32</v>
      </c>
      <c r="D1512" s="75">
        <v>47.5</v>
      </c>
    </row>
    <row r="1513" spans="1:4">
      <c r="A1513" s="58" t="s">
        <v>11769</v>
      </c>
      <c r="B1513" s="74" t="s">
        <v>11770</v>
      </c>
      <c r="C1513" s="58" t="s">
        <v>28492</v>
      </c>
      <c r="D1513" s="75">
        <v>230</v>
      </c>
    </row>
    <row r="1514" spans="1:4">
      <c r="A1514" s="58" t="s">
        <v>11767</v>
      </c>
      <c r="B1514" s="74" t="s">
        <v>11768</v>
      </c>
      <c r="C1514" s="58" t="s">
        <v>28492</v>
      </c>
      <c r="D1514" s="75">
        <v>165</v>
      </c>
    </row>
    <row r="1515" spans="1:4">
      <c r="A1515" s="58" t="s">
        <v>28488</v>
      </c>
      <c r="B1515" s="74" t="s">
        <v>28883</v>
      </c>
      <c r="C1515" s="58" t="s">
        <v>21715</v>
      </c>
      <c r="D1515" s="75"/>
    </row>
    <row r="1516" spans="1:4" ht="25.5">
      <c r="A1516" s="58" t="s">
        <v>11775</v>
      </c>
      <c r="B1516" s="74" t="s">
        <v>28884</v>
      </c>
      <c r="C1516" s="58" t="s">
        <v>29</v>
      </c>
      <c r="D1516" s="75">
        <v>279.83999999999997</v>
      </c>
    </row>
    <row r="1517" spans="1:4" ht="25.5">
      <c r="A1517" s="58" t="s">
        <v>11774</v>
      </c>
      <c r="B1517" s="74" t="s">
        <v>28885</v>
      </c>
      <c r="C1517" s="58" t="s">
        <v>29</v>
      </c>
      <c r="D1517" s="75">
        <v>246.4</v>
      </c>
    </row>
    <row r="1518" spans="1:4" ht="25.5">
      <c r="A1518" s="58" t="s">
        <v>11773</v>
      </c>
      <c r="B1518" s="74" t="s">
        <v>28886</v>
      </c>
      <c r="C1518" s="58" t="s">
        <v>29</v>
      </c>
      <c r="D1518" s="75">
        <v>238.29</v>
      </c>
    </row>
    <row r="1519" spans="1:4">
      <c r="A1519" s="58" t="s">
        <v>11799</v>
      </c>
      <c r="B1519" s="74" t="s">
        <v>28887</v>
      </c>
      <c r="C1519" s="58" t="s">
        <v>28</v>
      </c>
      <c r="D1519" s="75">
        <v>38.21</v>
      </c>
    </row>
    <row r="1520" spans="1:4">
      <c r="A1520" s="58" t="s">
        <v>85</v>
      </c>
      <c r="B1520" s="74" t="s">
        <v>28888</v>
      </c>
      <c r="C1520" s="58" t="s">
        <v>28</v>
      </c>
      <c r="D1520" s="75">
        <v>38.76</v>
      </c>
    </row>
    <row r="1521" spans="1:4" ht="25.5">
      <c r="A1521" s="58" t="s">
        <v>11781</v>
      </c>
      <c r="B1521" s="74" t="s">
        <v>28889</v>
      </c>
      <c r="C1521" s="58" t="s">
        <v>29</v>
      </c>
      <c r="D1521" s="75">
        <v>372.34</v>
      </c>
    </row>
    <row r="1522" spans="1:4" ht="25.5">
      <c r="A1522" s="58" t="s">
        <v>11782</v>
      </c>
      <c r="B1522" s="74" t="s">
        <v>28890</v>
      </c>
      <c r="C1522" s="58" t="s">
        <v>29</v>
      </c>
      <c r="D1522" s="75">
        <v>381.63</v>
      </c>
    </row>
    <row r="1523" spans="1:4" ht="25.5">
      <c r="A1523" s="58" t="s">
        <v>11783</v>
      </c>
      <c r="B1523" s="74" t="s">
        <v>28891</v>
      </c>
      <c r="C1523" s="58" t="s">
        <v>29</v>
      </c>
      <c r="D1523" s="75">
        <v>402.67</v>
      </c>
    </row>
    <row r="1524" spans="1:4" ht="25.5">
      <c r="A1524" s="58" t="s">
        <v>11784</v>
      </c>
      <c r="B1524" s="74" t="s">
        <v>28892</v>
      </c>
      <c r="C1524" s="58" t="s">
        <v>29</v>
      </c>
      <c r="D1524" s="75">
        <v>412.09</v>
      </c>
    </row>
    <row r="1525" spans="1:4" ht="25.5">
      <c r="A1525" s="58" t="s">
        <v>11785</v>
      </c>
      <c r="B1525" s="74" t="s">
        <v>28893</v>
      </c>
      <c r="C1525" s="58" t="s">
        <v>29</v>
      </c>
      <c r="D1525" s="75">
        <v>430.51</v>
      </c>
    </row>
    <row r="1526" spans="1:4" ht="25.5">
      <c r="A1526" s="58" t="s">
        <v>11793</v>
      </c>
      <c r="B1526" s="74" t="s">
        <v>28894</v>
      </c>
      <c r="C1526" s="58" t="s">
        <v>29</v>
      </c>
      <c r="D1526" s="75">
        <v>307.74</v>
      </c>
    </row>
    <row r="1527" spans="1:4" ht="38.25">
      <c r="A1527" s="58" t="s">
        <v>11798</v>
      </c>
      <c r="B1527" s="74" t="s">
        <v>28895</v>
      </c>
      <c r="C1527" s="58" t="s">
        <v>29</v>
      </c>
      <c r="D1527" s="75">
        <v>355.39</v>
      </c>
    </row>
    <row r="1528" spans="1:4" ht="25.5">
      <c r="A1528" s="58" t="s">
        <v>11794</v>
      </c>
      <c r="B1528" s="74" t="s">
        <v>28896</v>
      </c>
      <c r="C1528" s="58" t="s">
        <v>29</v>
      </c>
      <c r="D1528" s="75">
        <v>319.5</v>
      </c>
    </row>
    <row r="1529" spans="1:4" ht="25.5">
      <c r="A1529" s="58" t="s">
        <v>11795</v>
      </c>
      <c r="B1529" s="74" t="s">
        <v>28897</v>
      </c>
      <c r="C1529" s="58" t="s">
        <v>29</v>
      </c>
      <c r="D1529" s="75">
        <v>331.26</v>
      </c>
    </row>
    <row r="1530" spans="1:4" ht="25.5">
      <c r="A1530" s="58" t="s">
        <v>11796</v>
      </c>
      <c r="B1530" s="74" t="s">
        <v>28898</v>
      </c>
      <c r="C1530" s="58" t="s">
        <v>29</v>
      </c>
      <c r="D1530" s="75">
        <v>354.78</v>
      </c>
    </row>
    <row r="1531" spans="1:4" ht="25.5">
      <c r="A1531" s="58" t="s">
        <v>11797</v>
      </c>
      <c r="B1531" s="74" t="s">
        <v>28899</v>
      </c>
      <c r="C1531" s="58" t="s">
        <v>29</v>
      </c>
      <c r="D1531" s="75">
        <v>372.42</v>
      </c>
    </row>
    <row r="1532" spans="1:4" ht="25.5">
      <c r="A1532" s="58" t="s">
        <v>11788</v>
      </c>
      <c r="B1532" s="74" t="s">
        <v>28900</v>
      </c>
      <c r="C1532" s="58" t="s">
        <v>29</v>
      </c>
      <c r="D1532" s="75">
        <v>315.72000000000003</v>
      </c>
    </row>
    <row r="1533" spans="1:4" ht="25.5">
      <c r="A1533" s="58" t="s">
        <v>11789</v>
      </c>
      <c r="B1533" s="74" t="s">
        <v>28901</v>
      </c>
      <c r="C1533" s="58" t="s">
        <v>29</v>
      </c>
      <c r="D1533" s="75">
        <v>326.85000000000002</v>
      </c>
    </row>
    <row r="1534" spans="1:4" ht="25.5">
      <c r="A1534" s="58" t="s">
        <v>11790</v>
      </c>
      <c r="B1534" s="74" t="s">
        <v>28902</v>
      </c>
      <c r="C1534" s="58" t="s">
        <v>29</v>
      </c>
      <c r="D1534" s="75">
        <v>338.19</v>
      </c>
    </row>
    <row r="1535" spans="1:4" ht="25.5">
      <c r="A1535" s="58" t="s">
        <v>11791</v>
      </c>
      <c r="B1535" s="74" t="s">
        <v>28903</v>
      </c>
      <c r="C1535" s="58" t="s">
        <v>29</v>
      </c>
      <c r="D1535" s="75">
        <v>360.87</v>
      </c>
    </row>
    <row r="1536" spans="1:4" ht="25.5">
      <c r="A1536" s="58" t="s">
        <v>11792</v>
      </c>
      <c r="B1536" s="74" t="s">
        <v>28904</v>
      </c>
      <c r="C1536" s="58" t="s">
        <v>29</v>
      </c>
      <c r="D1536" s="75">
        <v>377.88</v>
      </c>
    </row>
    <row r="1537" spans="1:4" ht="38.25">
      <c r="A1537" s="58" t="s">
        <v>11777</v>
      </c>
      <c r="B1537" s="74" t="s">
        <v>28905</v>
      </c>
      <c r="C1537" s="58" t="s">
        <v>29</v>
      </c>
      <c r="D1537" s="75">
        <v>346.03</v>
      </c>
    </row>
    <row r="1538" spans="1:4" ht="25.5">
      <c r="A1538" s="58" t="s">
        <v>11778</v>
      </c>
      <c r="B1538" s="74" t="s">
        <v>28906</v>
      </c>
      <c r="C1538" s="58" t="s">
        <v>29</v>
      </c>
      <c r="D1538" s="75">
        <v>355.95</v>
      </c>
    </row>
    <row r="1539" spans="1:4" ht="25.5">
      <c r="A1539" s="58" t="s">
        <v>11779</v>
      </c>
      <c r="B1539" s="74" t="s">
        <v>28907</v>
      </c>
      <c r="C1539" s="58" t="s">
        <v>29</v>
      </c>
      <c r="D1539" s="75">
        <v>355.59</v>
      </c>
    </row>
    <row r="1540" spans="1:4" ht="25.5">
      <c r="A1540" s="58" t="s">
        <v>11780</v>
      </c>
      <c r="B1540" s="74" t="s">
        <v>28908</v>
      </c>
      <c r="C1540" s="58" t="s">
        <v>29</v>
      </c>
      <c r="D1540" s="75">
        <v>367.14</v>
      </c>
    </row>
    <row r="1541" spans="1:4" ht="25.5">
      <c r="A1541" s="58" t="s">
        <v>11776</v>
      </c>
      <c r="B1541" s="74" t="s">
        <v>28909</v>
      </c>
      <c r="C1541" s="58" t="s">
        <v>29</v>
      </c>
      <c r="D1541" s="75">
        <v>353.19</v>
      </c>
    </row>
    <row r="1542" spans="1:4" ht="25.5">
      <c r="A1542" s="58" t="s">
        <v>11786</v>
      </c>
      <c r="B1542" s="74" t="s">
        <v>28910</v>
      </c>
      <c r="C1542" s="58" t="s">
        <v>29</v>
      </c>
      <c r="D1542" s="75">
        <v>292.83</v>
      </c>
    </row>
    <row r="1543" spans="1:4" ht="25.5">
      <c r="A1543" s="58" t="s">
        <v>11787</v>
      </c>
      <c r="B1543" s="74" t="s">
        <v>28911</v>
      </c>
      <c r="C1543" s="58" t="s">
        <v>29</v>
      </c>
      <c r="D1543" s="75">
        <v>304.17</v>
      </c>
    </row>
    <row r="1544" spans="1:4">
      <c r="A1544" s="58" t="s">
        <v>11659</v>
      </c>
      <c r="B1544" s="74" t="s">
        <v>11660</v>
      </c>
      <c r="C1544" s="58" t="s">
        <v>29</v>
      </c>
      <c r="D1544" s="75">
        <v>93.53</v>
      </c>
    </row>
    <row r="1545" spans="1:4">
      <c r="A1545" s="58" t="s">
        <v>11657</v>
      </c>
      <c r="B1545" s="74" t="s">
        <v>11658</v>
      </c>
      <c r="C1545" s="58" t="s">
        <v>29</v>
      </c>
      <c r="D1545" s="75">
        <v>87.63</v>
      </c>
    </row>
    <row r="1546" spans="1:4">
      <c r="A1546" s="58" t="s">
        <v>87</v>
      </c>
      <c r="B1546" s="74" t="s">
        <v>28912</v>
      </c>
      <c r="C1546" s="58" t="s">
        <v>29</v>
      </c>
      <c r="D1546" s="75">
        <v>297.42</v>
      </c>
    </row>
    <row r="1547" spans="1:4">
      <c r="A1547" s="58" t="s">
        <v>28488</v>
      </c>
      <c r="B1547" s="74" t="s">
        <v>28913</v>
      </c>
      <c r="C1547" s="58" t="s">
        <v>21715</v>
      </c>
      <c r="D1547" s="75"/>
    </row>
    <row r="1548" spans="1:4">
      <c r="A1548" s="58" t="s">
        <v>11800</v>
      </c>
      <c r="B1548" s="74" t="s">
        <v>17228</v>
      </c>
      <c r="C1548" s="58" t="s">
        <v>28492</v>
      </c>
      <c r="D1548" s="75">
        <v>64.41</v>
      </c>
    </row>
    <row r="1549" spans="1:4">
      <c r="A1549" s="58" t="s">
        <v>11801</v>
      </c>
      <c r="B1549" s="74" t="s">
        <v>11802</v>
      </c>
      <c r="C1549" s="58" t="s">
        <v>28492</v>
      </c>
      <c r="D1549" s="75">
        <v>15.58</v>
      </c>
    </row>
    <row r="1550" spans="1:4">
      <c r="A1550" s="58" t="s">
        <v>11803</v>
      </c>
      <c r="B1550" s="74" t="s">
        <v>11804</v>
      </c>
      <c r="C1550" s="58" t="s">
        <v>28492</v>
      </c>
      <c r="D1550" s="75">
        <v>302.72000000000003</v>
      </c>
    </row>
    <row r="1551" spans="1:4">
      <c r="A1551" s="58" t="s">
        <v>11805</v>
      </c>
      <c r="B1551" s="74" t="s">
        <v>11806</v>
      </c>
      <c r="C1551" s="58" t="s">
        <v>28492</v>
      </c>
      <c r="D1551" s="75">
        <v>119.82</v>
      </c>
    </row>
    <row r="1552" spans="1:4">
      <c r="A1552" s="58" t="s">
        <v>11807</v>
      </c>
      <c r="B1552" s="74" t="s">
        <v>11808</v>
      </c>
      <c r="C1552" s="58" t="s">
        <v>28492</v>
      </c>
      <c r="D1552" s="75">
        <v>119.82</v>
      </c>
    </row>
    <row r="1553" spans="1:4">
      <c r="A1553" s="58" t="s">
        <v>11809</v>
      </c>
      <c r="B1553" s="74" t="s">
        <v>28914</v>
      </c>
      <c r="C1553" s="58" t="s">
        <v>28492</v>
      </c>
      <c r="D1553" s="75">
        <v>2604.67</v>
      </c>
    </row>
    <row r="1554" spans="1:4">
      <c r="A1554" s="58" t="s">
        <v>11810</v>
      </c>
      <c r="B1554" s="74" t="s">
        <v>11811</v>
      </c>
      <c r="C1554" s="58" t="s">
        <v>28492</v>
      </c>
      <c r="D1554" s="75">
        <v>16.84</v>
      </c>
    </row>
    <row r="1555" spans="1:4">
      <c r="A1555" s="58" t="s">
        <v>11812</v>
      </c>
      <c r="B1555" s="74" t="s">
        <v>11813</v>
      </c>
      <c r="C1555" s="58" t="s">
        <v>28492</v>
      </c>
      <c r="D1555" s="75">
        <v>10.96</v>
      </c>
    </row>
    <row r="1556" spans="1:4">
      <c r="A1556" s="58" t="s">
        <v>11814</v>
      </c>
      <c r="B1556" s="74" t="s">
        <v>11815</v>
      </c>
      <c r="C1556" s="58" t="s">
        <v>28492</v>
      </c>
      <c r="D1556" s="75">
        <v>10.96</v>
      </c>
    </row>
    <row r="1557" spans="1:4">
      <c r="A1557" s="58" t="s">
        <v>11816</v>
      </c>
      <c r="B1557" s="74" t="s">
        <v>11817</v>
      </c>
      <c r="C1557" s="58" t="s">
        <v>28492</v>
      </c>
      <c r="D1557" s="75">
        <v>10.96</v>
      </c>
    </row>
    <row r="1558" spans="1:4">
      <c r="A1558" s="58" t="s">
        <v>11818</v>
      </c>
      <c r="B1558" s="74" t="s">
        <v>11819</v>
      </c>
      <c r="C1558" s="58" t="s">
        <v>28492</v>
      </c>
      <c r="D1558" s="75">
        <v>19.75</v>
      </c>
    </row>
    <row r="1559" spans="1:4">
      <c r="A1559" s="58" t="s">
        <v>11820</v>
      </c>
      <c r="B1559" s="74" t="s">
        <v>11821</v>
      </c>
      <c r="C1559" s="58" t="s">
        <v>28492</v>
      </c>
      <c r="D1559" s="75">
        <v>37.4</v>
      </c>
    </row>
    <row r="1560" spans="1:4">
      <c r="A1560" s="58" t="s">
        <v>11822</v>
      </c>
      <c r="B1560" s="74" t="s">
        <v>11823</v>
      </c>
      <c r="C1560" s="58" t="s">
        <v>28492</v>
      </c>
      <c r="D1560" s="75">
        <v>46.36</v>
      </c>
    </row>
    <row r="1561" spans="1:4">
      <c r="A1561" s="58" t="s">
        <v>11824</v>
      </c>
      <c r="B1561" s="74" t="s">
        <v>11825</v>
      </c>
      <c r="C1561" s="58" t="s">
        <v>28492</v>
      </c>
      <c r="D1561" s="75">
        <v>35.04</v>
      </c>
    </row>
    <row r="1562" spans="1:4">
      <c r="A1562" s="58" t="s">
        <v>11826</v>
      </c>
      <c r="B1562" s="74" t="s">
        <v>11827</v>
      </c>
      <c r="C1562" s="58" t="s">
        <v>28492</v>
      </c>
      <c r="D1562" s="75">
        <v>103.99</v>
      </c>
    </row>
    <row r="1563" spans="1:4">
      <c r="A1563" s="58" t="s">
        <v>11828</v>
      </c>
      <c r="B1563" s="74" t="s">
        <v>11829</v>
      </c>
      <c r="C1563" s="58" t="s">
        <v>28492</v>
      </c>
      <c r="D1563" s="75">
        <v>15.24</v>
      </c>
    </row>
    <row r="1564" spans="1:4">
      <c r="A1564" s="58" t="s">
        <v>11832</v>
      </c>
      <c r="B1564" s="74" t="s">
        <v>11833</v>
      </c>
      <c r="C1564" s="58" t="s">
        <v>32</v>
      </c>
      <c r="D1564" s="75">
        <v>33.83</v>
      </c>
    </row>
    <row r="1565" spans="1:4">
      <c r="A1565" s="58" t="s">
        <v>11834</v>
      </c>
      <c r="B1565" s="74" t="s">
        <v>11835</v>
      </c>
      <c r="C1565" s="58" t="s">
        <v>32</v>
      </c>
      <c r="D1565" s="75">
        <v>41.9</v>
      </c>
    </row>
    <row r="1566" spans="1:4">
      <c r="A1566" s="58" t="s">
        <v>11830</v>
      </c>
      <c r="B1566" s="74" t="s">
        <v>11831</v>
      </c>
      <c r="C1566" s="58" t="s">
        <v>32</v>
      </c>
      <c r="D1566" s="75">
        <v>29.33</v>
      </c>
    </row>
    <row r="1567" spans="1:4">
      <c r="A1567" s="58" t="s">
        <v>11836</v>
      </c>
      <c r="B1567" s="74" t="s">
        <v>28915</v>
      </c>
      <c r="C1567" s="58" t="s">
        <v>28492</v>
      </c>
      <c r="D1567" s="75">
        <v>68.819999999999993</v>
      </c>
    </row>
    <row r="1568" spans="1:4">
      <c r="A1568" s="58" t="s">
        <v>11837</v>
      </c>
      <c r="B1568" s="74" t="s">
        <v>28916</v>
      </c>
      <c r="C1568" s="58" t="s">
        <v>28492</v>
      </c>
      <c r="D1568" s="75">
        <v>75.7</v>
      </c>
    </row>
    <row r="1569" spans="1:4">
      <c r="A1569" s="58" t="s">
        <v>11839</v>
      </c>
      <c r="B1569" s="74" t="s">
        <v>11838</v>
      </c>
      <c r="C1569" s="58" t="s">
        <v>28492</v>
      </c>
      <c r="D1569" s="75">
        <v>83.01</v>
      </c>
    </row>
    <row r="1570" spans="1:4">
      <c r="A1570" s="58" t="s">
        <v>28488</v>
      </c>
      <c r="B1570" s="74" t="s">
        <v>28917</v>
      </c>
      <c r="C1570" s="58" t="s">
        <v>21715</v>
      </c>
      <c r="D1570" s="75"/>
    </row>
    <row r="1571" spans="1:4">
      <c r="A1571" s="58" t="s">
        <v>11840</v>
      </c>
      <c r="B1571" s="74" t="s">
        <v>11841</v>
      </c>
      <c r="C1571" s="58" t="s">
        <v>28492</v>
      </c>
      <c r="D1571" s="75">
        <v>12.93</v>
      </c>
    </row>
    <row r="1572" spans="1:4">
      <c r="A1572" s="58" t="s">
        <v>11842</v>
      </c>
      <c r="B1572" s="74" t="s">
        <v>11843</v>
      </c>
      <c r="C1572" s="58" t="s">
        <v>28492</v>
      </c>
      <c r="D1572" s="75">
        <v>15.87</v>
      </c>
    </row>
    <row r="1573" spans="1:4">
      <c r="A1573" s="58" t="s">
        <v>11844</v>
      </c>
      <c r="B1573" s="74" t="s">
        <v>11845</v>
      </c>
      <c r="C1573" s="58" t="s">
        <v>28492</v>
      </c>
      <c r="D1573" s="75">
        <v>19.25</v>
      </c>
    </row>
    <row r="1574" spans="1:4">
      <c r="A1574" s="58" t="s">
        <v>11846</v>
      </c>
      <c r="B1574" s="74" t="s">
        <v>11847</v>
      </c>
      <c r="C1574" s="58" t="s">
        <v>28492</v>
      </c>
      <c r="D1574" s="75">
        <v>30.9</v>
      </c>
    </row>
    <row r="1575" spans="1:4">
      <c r="A1575" s="58" t="s">
        <v>11848</v>
      </c>
      <c r="B1575" s="74" t="s">
        <v>11849</v>
      </c>
      <c r="C1575" s="58" t="s">
        <v>28492</v>
      </c>
      <c r="D1575" s="75">
        <v>35.08</v>
      </c>
    </row>
    <row r="1576" spans="1:4">
      <c r="A1576" s="58" t="s">
        <v>11850</v>
      </c>
      <c r="B1576" s="74" t="s">
        <v>11851</v>
      </c>
      <c r="C1576" s="58" t="s">
        <v>28492</v>
      </c>
      <c r="D1576" s="75">
        <v>41.75</v>
      </c>
    </row>
    <row r="1577" spans="1:4">
      <c r="A1577" s="58" t="s">
        <v>11866</v>
      </c>
      <c r="B1577" s="74" t="s">
        <v>11867</v>
      </c>
      <c r="C1577" s="58" t="s">
        <v>28492</v>
      </c>
      <c r="D1577" s="75">
        <v>283.01</v>
      </c>
    </row>
    <row r="1578" spans="1:4">
      <c r="A1578" s="58" t="s">
        <v>11852</v>
      </c>
      <c r="B1578" s="74" t="s">
        <v>11853</v>
      </c>
      <c r="C1578" s="58" t="s">
        <v>28492</v>
      </c>
      <c r="D1578" s="75">
        <v>14</v>
      </c>
    </row>
    <row r="1579" spans="1:4">
      <c r="A1579" s="58" t="s">
        <v>11854</v>
      </c>
      <c r="B1579" s="74" t="s">
        <v>11855</v>
      </c>
      <c r="C1579" s="58" t="s">
        <v>28492</v>
      </c>
      <c r="D1579" s="75">
        <v>17.79</v>
      </c>
    </row>
    <row r="1580" spans="1:4">
      <c r="A1580" s="58" t="s">
        <v>11856</v>
      </c>
      <c r="B1580" s="74" t="s">
        <v>11857</v>
      </c>
      <c r="C1580" s="58" t="s">
        <v>28492</v>
      </c>
      <c r="D1580" s="75">
        <v>26.48</v>
      </c>
    </row>
    <row r="1581" spans="1:4">
      <c r="A1581" s="58" t="s">
        <v>11858</v>
      </c>
      <c r="B1581" s="74" t="s">
        <v>11859</v>
      </c>
      <c r="C1581" s="58" t="s">
        <v>28492</v>
      </c>
      <c r="D1581" s="75">
        <v>29.9</v>
      </c>
    </row>
    <row r="1582" spans="1:4">
      <c r="A1582" s="58" t="s">
        <v>11860</v>
      </c>
      <c r="B1582" s="74" t="s">
        <v>11861</v>
      </c>
      <c r="C1582" s="58" t="s">
        <v>28492</v>
      </c>
      <c r="D1582" s="75">
        <v>42</v>
      </c>
    </row>
    <row r="1583" spans="1:4">
      <c r="A1583" s="58" t="s">
        <v>11862</v>
      </c>
      <c r="B1583" s="74" t="s">
        <v>11863</v>
      </c>
      <c r="C1583" s="58" t="s">
        <v>28492</v>
      </c>
      <c r="D1583" s="75">
        <v>149.15</v>
      </c>
    </row>
    <row r="1584" spans="1:4">
      <c r="A1584" s="58" t="s">
        <v>11864</v>
      </c>
      <c r="B1584" s="74" t="s">
        <v>11865</v>
      </c>
      <c r="C1584" s="58" t="s">
        <v>28492</v>
      </c>
      <c r="D1584" s="75">
        <v>198.49</v>
      </c>
    </row>
    <row r="1585" spans="1:4">
      <c r="A1585" s="58" t="s">
        <v>11868</v>
      </c>
      <c r="B1585" s="74" t="s">
        <v>11869</v>
      </c>
      <c r="C1585" s="58" t="s">
        <v>28492</v>
      </c>
      <c r="D1585" s="75">
        <v>2638.37</v>
      </c>
    </row>
    <row r="1586" spans="1:4">
      <c r="A1586" s="58" t="s">
        <v>11870</v>
      </c>
      <c r="B1586" s="74" t="s">
        <v>11871</v>
      </c>
      <c r="C1586" s="58" t="s">
        <v>28492</v>
      </c>
      <c r="D1586" s="75">
        <v>2919.29</v>
      </c>
    </row>
    <row r="1587" spans="1:4">
      <c r="A1587" s="58" t="s">
        <v>11958</v>
      </c>
      <c r="B1587" s="74" t="s">
        <v>11959</v>
      </c>
      <c r="C1587" s="58" t="s">
        <v>28492</v>
      </c>
      <c r="D1587" s="75">
        <v>447.09</v>
      </c>
    </row>
    <row r="1588" spans="1:4">
      <c r="A1588" s="58" t="s">
        <v>12014</v>
      </c>
      <c r="B1588" s="74" t="s">
        <v>12015</v>
      </c>
      <c r="C1588" s="58" t="s">
        <v>28492</v>
      </c>
      <c r="D1588" s="75">
        <v>1053.8</v>
      </c>
    </row>
    <row r="1589" spans="1:4">
      <c r="A1589" s="58" t="s">
        <v>11960</v>
      </c>
      <c r="B1589" s="74" t="s">
        <v>11961</v>
      </c>
      <c r="C1589" s="58" t="s">
        <v>28492</v>
      </c>
      <c r="D1589" s="75">
        <v>607.97</v>
      </c>
    </row>
    <row r="1590" spans="1:4">
      <c r="A1590" s="58" t="s">
        <v>12016</v>
      </c>
      <c r="B1590" s="74" t="s">
        <v>12017</v>
      </c>
      <c r="C1590" s="58" t="s">
        <v>28492</v>
      </c>
      <c r="D1590" s="75">
        <v>1214.68</v>
      </c>
    </row>
    <row r="1591" spans="1:4">
      <c r="A1591" s="58" t="s">
        <v>11892</v>
      </c>
      <c r="B1591" s="74" t="s">
        <v>11893</v>
      </c>
      <c r="C1591" s="58" t="s">
        <v>28492</v>
      </c>
      <c r="D1591" s="75">
        <v>87.18</v>
      </c>
    </row>
    <row r="1592" spans="1:4">
      <c r="A1592" s="58" t="s">
        <v>11962</v>
      </c>
      <c r="B1592" s="74" t="s">
        <v>11963</v>
      </c>
      <c r="C1592" s="58" t="s">
        <v>28492</v>
      </c>
      <c r="D1592" s="75">
        <v>188.89</v>
      </c>
    </row>
    <row r="1593" spans="1:4">
      <c r="A1593" s="58" t="s">
        <v>11894</v>
      </c>
      <c r="B1593" s="74" t="s">
        <v>11895</v>
      </c>
      <c r="C1593" s="58" t="s">
        <v>28492</v>
      </c>
      <c r="D1593" s="75">
        <v>104.24</v>
      </c>
    </row>
    <row r="1594" spans="1:4">
      <c r="A1594" s="58" t="s">
        <v>11964</v>
      </c>
      <c r="B1594" s="74" t="s">
        <v>11965</v>
      </c>
      <c r="C1594" s="58" t="s">
        <v>28492</v>
      </c>
      <c r="D1594" s="75">
        <v>205.95</v>
      </c>
    </row>
    <row r="1595" spans="1:4">
      <c r="A1595" s="58" t="s">
        <v>11896</v>
      </c>
      <c r="B1595" s="74" t="s">
        <v>11897</v>
      </c>
      <c r="C1595" s="58" t="s">
        <v>28492</v>
      </c>
      <c r="D1595" s="75">
        <v>142.5</v>
      </c>
    </row>
    <row r="1596" spans="1:4">
      <c r="A1596" s="58" t="s">
        <v>11966</v>
      </c>
      <c r="B1596" s="74" t="s">
        <v>11967</v>
      </c>
      <c r="C1596" s="58" t="s">
        <v>28492</v>
      </c>
      <c r="D1596" s="75">
        <v>240.08</v>
      </c>
    </row>
    <row r="1597" spans="1:4">
      <c r="A1597" s="58" t="s">
        <v>11904</v>
      </c>
      <c r="B1597" s="74" t="s">
        <v>11905</v>
      </c>
      <c r="C1597" s="58" t="s">
        <v>28492</v>
      </c>
      <c r="D1597" s="75">
        <v>268.70999999999998</v>
      </c>
    </row>
    <row r="1598" spans="1:4">
      <c r="A1598" s="58" t="s">
        <v>11898</v>
      </c>
      <c r="B1598" s="74" t="s">
        <v>11899</v>
      </c>
      <c r="C1598" s="58" t="s">
        <v>28492</v>
      </c>
      <c r="D1598" s="75">
        <v>137.35</v>
      </c>
    </row>
    <row r="1599" spans="1:4">
      <c r="A1599" s="58" t="s">
        <v>11968</v>
      </c>
      <c r="B1599" s="74" t="s">
        <v>11969</v>
      </c>
      <c r="C1599" s="58" t="s">
        <v>28492</v>
      </c>
      <c r="D1599" s="75">
        <v>285.3</v>
      </c>
    </row>
    <row r="1600" spans="1:4">
      <c r="A1600" s="58" t="s">
        <v>11900</v>
      </c>
      <c r="B1600" s="74" t="s">
        <v>11901</v>
      </c>
      <c r="C1600" s="58" t="s">
        <v>28492</v>
      </c>
      <c r="D1600" s="75">
        <v>181.13</v>
      </c>
    </row>
    <row r="1601" spans="1:4">
      <c r="A1601" s="58" t="s">
        <v>11970</v>
      </c>
      <c r="B1601" s="74" t="s">
        <v>11971</v>
      </c>
      <c r="C1601" s="58" t="s">
        <v>28492</v>
      </c>
      <c r="D1601" s="75">
        <v>329.08</v>
      </c>
    </row>
    <row r="1602" spans="1:4">
      <c r="A1602" s="58" t="s">
        <v>11902</v>
      </c>
      <c r="B1602" s="74" t="s">
        <v>11903</v>
      </c>
      <c r="C1602" s="58" t="s">
        <v>28492</v>
      </c>
      <c r="D1602" s="75">
        <v>224.91</v>
      </c>
    </row>
    <row r="1603" spans="1:4">
      <c r="A1603" s="58" t="s">
        <v>11972</v>
      </c>
      <c r="B1603" s="74" t="s">
        <v>11973</v>
      </c>
      <c r="C1603" s="58" t="s">
        <v>28492</v>
      </c>
      <c r="D1603" s="75">
        <v>372.86</v>
      </c>
    </row>
    <row r="1604" spans="1:4">
      <c r="A1604" s="58" t="s">
        <v>11914</v>
      </c>
      <c r="B1604" s="74" t="s">
        <v>11915</v>
      </c>
      <c r="C1604" s="58" t="s">
        <v>28492</v>
      </c>
      <c r="D1604" s="75">
        <v>334.34</v>
      </c>
    </row>
    <row r="1605" spans="1:4">
      <c r="A1605" s="58" t="s">
        <v>11978</v>
      </c>
      <c r="B1605" s="74" t="s">
        <v>11979</v>
      </c>
      <c r="C1605" s="58" t="s">
        <v>28492</v>
      </c>
      <c r="D1605" s="75">
        <v>483.46</v>
      </c>
    </row>
    <row r="1606" spans="1:4">
      <c r="A1606" s="58" t="s">
        <v>11906</v>
      </c>
      <c r="B1606" s="74" t="s">
        <v>11907</v>
      </c>
      <c r="C1606" s="58" t="s">
        <v>28492</v>
      </c>
      <c r="D1606" s="75">
        <v>173.19</v>
      </c>
    </row>
    <row r="1607" spans="1:4">
      <c r="A1607" s="58" t="s">
        <v>11974</v>
      </c>
      <c r="B1607" s="74" t="s">
        <v>11975</v>
      </c>
      <c r="C1607" s="58" t="s">
        <v>28492</v>
      </c>
      <c r="D1607" s="75">
        <v>376.03</v>
      </c>
    </row>
    <row r="1608" spans="1:4">
      <c r="A1608" s="58" t="s">
        <v>11910</v>
      </c>
      <c r="B1608" s="74" t="s">
        <v>11911</v>
      </c>
      <c r="C1608" s="58" t="s">
        <v>28492</v>
      </c>
      <c r="D1608" s="75">
        <v>226.9</v>
      </c>
    </row>
    <row r="1609" spans="1:4">
      <c r="A1609" s="58" t="s">
        <v>11976</v>
      </c>
      <c r="B1609" s="74" t="s">
        <v>11977</v>
      </c>
      <c r="C1609" s="58" t="s">
        <v>28492</v>
      </c>
      <c r="D1609" s="75">
        <v>429.74</v>
      </c>
    </row>
    <row r="1610" spans="1:4">
      <c r="A1610" s="58" t="s">
        <v>11912</v>
      </c>
      <c r="B1610" s="74" t="s">
        <v>11913</v>
      </c>
      <c r="C1610" s="58" t="s">
        <v>28492</v>
      </c>
      <c r="D1610" s="75">
        <v>280.62</v>
      </c>
    </row>
    <row r="1611" spans="1:4">
      <c r="A1611" s="58" t="s">
        <v>11908</v>
      </c>
      <c r="B1611" s="74" t="s">
        <v>11909</v>
      </c>
      <c r="C1611" s="58" t="s">
        <v>28492</v>
      </c>
      <c r="D1611" s="75">
        <v>165.06</v>
      </c>
    </row>
    <row r="1612" spans="1:4">
      <c r="A1612" s="58" t="s">
        <v>11930</v>
      </c>
      <c r="B1612" s="74" t="s">
        <v>11931</v>
      </c>
      <c r="C1612" s="58" t="s">
        <v>28492</v>
      </c>
      <c r="D1612" s="75">
        <v>403.47</v>
      </c>
    </row>
    <row r="1613" spans="1:4">
      <c r="A1613" s="58" t="s">
        <v>11986</v>
      </c>
      <c r="B1613" s="74" t="s">
        <v>11987</v>
      </c>
      <c r="C1613" s="58" t="s">
        <v>28492</v>
      </c>
      <c r="D1613" s="75">
        <v>669.82</v>
      </c>
    </row>
    <row r="1614" spans="1:4">
      <c r="A1614" s="58" t="s">
        <v>11916</v>
      </c>
      <c r="B1614" s="74" t="s">
        <v>11917</v>
      </c>
      <c r="C1614" s="58" t="s">
        <v>28492</v>
      </c>
      <c r="D1614" s="75">
        <v>211.77</v>
      </c>
    </row>
    <row r="1615" spans="1:4">
      <c r="A1615" s="58" t="s">
        <v>11980</v>
      </c>
      <c r="B1615" s="74" t="s">
        <v>11981</v>
      </c>
      <c r="C1615" s="58" t="s">
        <v>28492</v>
      </c>
      <c r="D1615" s="75">
        <v>478.12</v>
      </c>
    </row>
    <row r="1616" spans="1:4">
      <c r="A1616" s="58" t="s">
        <v>11918</v>
      </c>
      <c r="B1616" s="74" t="s">
        <v>11919</v>
      </c>
      <c r="C1616" s="58" t="s">
        <v>28492</v>
      </c>
      <c r="D1616" s="75">
        <v>275.67</v>
      </c>
    </row>
    <row r="1617" spans="1:4">
      <c r="A1617" s="58" t="s">
        <v>11982</v>
      </c>
      <c r="B1617" s="74" t="s">
        <v>11983</v>
      </c>
      <c r="C1617" s="58" t="s">
        <v>28492</v>
      </c>
      <c r="D1617" s="75">
        <v>542.02</v>
      </c>
    </row>
    <row r="1618" spans="1:4">
      <c r="A1618" s="58" t="s">
        <v>11920</v>
      </c>
      <c r="B1618" s="74" t="s">
        <v>11921</v>
      </c>
      <c r="C1618" s="58" t="s">
        <v>28492</v>
      </c>
      <c r="D1618" s="75">
        <v>291.64999999999998</v>
      </c>
    </row>
    <row r="1619" spans="1:4">
      <c r="A1619" s="58" t="s">
        <v>11922</v>
      </c>
      <c r="B1619" s="74" t="s">
        <v>11923</v>
      </c>
      <c r="C1619" s="58" t="s">
        <v>28492</v>
      </c>
      <c r="D1619" s="75">
        <v>307.60000000000002</v>
      </c>
    </row>
    <row r="1620" spans="1:4">
      <c r="A1620" s="58" t="s">
        <v>11924</v>
      </c>
      <c r="B1620" s="74" t="s">
        <v>11925</v>
      </c>
      <c r="C1620" s="58" t="s">
        <v>28492</v>
      </c>
      <c r="D1620" s="75">
        <v>323.51</v>
      </c>
    </row>
    <row r="1621" spans="1:4">
      <c r="A1621" s="58" t="s">
        <v>11926</v>
      </c>
      <c r="B1621" s="74" t="s">
        <v>11927</v>
      </c>
      <c r="C1621" s="58" t="s">
        <v>28492</v>
      </c>
      <c r="D1621" s="75">
        <v>339.58</v>
      </c>
    </row>
    <row r="1622" spans="1:4">
      <c r="A1622" s="58" t="s">
        <v>11984</v>
      </c>
      <c r="B1622" s="74" t="s">
        <v>11985</v>
      </c>
      <c r="C1622" s="58" t="s">
        <v>28492</v>
      </c>
      <c r="D1622" s="75">
        <v>605.92999999999995</v>
      </c>
    </row>
    <row r="1623" spans="1:4">
      <c r="A1623" s="58" t="s">
        <v>11928</v>
      </c>
      <c r="B1623" s="74" t="s">
        <v>11929</v>
      </c>
      <c r="C1623" s="58" t="s">
        <v>28492</v>
      </c>
      <c r="D1623" s="75">
        <v>355.58</v>
      </c>
    </row>
    <row r="1624" spans="1:4">
      <c r="A1624" s="58" t="s">
        <v>11938</v>
      </c>
      <c r="B1624" s="74" t="s">
        <v>11939</v>
      </c>
      <c r="C1624" s="58" t="s">
        <v>28492</v>
      </c>
      <c r="D1624" s="75">
        <v>513.30999999999995</v>
      </c>
    </row>
    <row r="1625" spans="1:4">
      <c r="A1625" s="58" t="s">
        <v>11994</v>
      </c>
      <c r="B1625" s="74" t="s">
        <v>11995</v>
      </c>
      <c r="C1625" s="58" t="s">
        <v>28492</v>
      </c>
      <c r="D1625" s="75">
        <v>851.8</v>
      </c>
    </row>
    <row r="1626" spans="1:4">
      <c r="A1626" s="58" t="s">
        <v>11932</v>
      </c>
      <c r="B1626" s="74" t="s">
        <v>11933</v>
      </c>
      <c r="C1626" s="58" t="s">
        <v>28492</v>
      </c>
      <c r="D1626" s="75">
        <v>253.08</v>
      </c>
    </row>
    <row r="1627" spans="1:4">
      <c r="A1627" s="58" t="s">
        <v>11988</v>
      </c>
      <c r="B1627" s="74" t="s">
        <v>11989</v>
      </c>
      <c r="C1627" s="58" t="s">
        <v>28492</v>
      </c>
      <c r="D1627" s="75">
        <v>591.57000000000005</v>
      </c>
    </row>
    <row r="1628" spans="1:4">
      <c r="A1628" s="58" t="s">
        <v>11934</v>
      </c>
      <c r="B1628" s="74" t="s">
        <v>11935</v>
      </c>
      <c r="C1628" s="58" t="s">
        <v>28492</v>
      </c>
      <c r="D1628" s="75">
        <v>327.44</v>
      </c>
    </row>
    <row r="1629" spans="1:4">
      <c r="A1629" s="58" t="s">
        <v>11990</v>
      </c>
      <c r="B1629" s="74" t="s">
        <v>11991</v>
      </c>
      <c r="C1629" s="58" t="s">
        <v>28492</v>
      </c>
      <c r="D1629" s="75">
        <v>665.93</v>
      </c>
    </row>
    <row r="1630" spans="1:4">
      <c r="A1630" s="58" t="s">
        <v>11936</v>
      </c>
      <c r="B1630" s="74" t="s">
        <v>11937</v>
      </c>
      <c r="C1630" s="58" t="s">
        <v>28492</v>
      </c>
      <c r="D1630" s="75">
        <v>401.79</v>
      </c>
    </row>
    <row r="1631" spans="1:4">
      <c r="A1631" s="58" t="s">
        <v>11992</v>
      </c>
      <c r="B1631" s="74" t="s">
        <v>11993</v>
      </c>
      <c r="C1631" s="58" t="s">
        <v>28492</v>
      </c>
      <c r="D1631" s="75">
        <v>740.28</v>
      </c>
    </row>
    <row r="1632" spans="1:4">
      <c r="A1632" s="58" t="s">
        <v>11946</v>
      </c>
      <c r="B1632" s="74" t="s">
        <v>11947</v>
      </c>
      <c r="C1632" s="58" t="s">
        <v>28492</v>
      </c>
      <c r="D1632" s="75">
        <v>552.33000000000004</v>
      </c>
    </row>
    <row r="1633" spans="1:4">
      <c r="A1633" s="58" t="s">
        <v>12002</v>
      </c>
      <c r="B1633" s="74" t="s">
        <v>12003</v>
      </c>
      <c r="C1633" s="58" t="s">
        <v>28492</v>
      </c>
      <c r="D1633" s="75">
        <v>971.59</v>
      </c>
    </row>
    <row r="1634" spans="1:4">
      <c r="A1634" s="58" t="s">
        <v>11948</v>
      </c>
      <c r="B1634" s="74" t="s">
        <v>11949</v>
      </c>
      <c r="C1634" s="58" t="s">
        <v>28492</v>
      </c>
      <c r="D1634" s="75">
        <v>722.47</v>
      </c>
    </row>
    <row r="1635" spans="1:4">
      <c r="A1635" s="58" t="s">
        <v>12004</v>
      </c>
      <c r="B1635" s="74" t="s">
        <v>12005</v>
      </c>
      <c r="C1635" s="58" t="s">
        <v>28492</v>
      </c>
      <c r="D1635" s="75">
        <v>1141.73</v>
      </c>
    </row>
    <row r="1636" spans="1:4">
      <c r="A1636" s="58" t="s">
        <v>11940</v>
      </c>
      <c r="B1636" s="74" t="s">
        <v>11941</v>
      </c>
      <c r="C1636" s="58" t="s">
        <v>28492</v>
      </c>
      <c r="D1636" s="75">
        <v>297.14</v>
      </c>
    </row>
    <row r="1637" spans="1:4">
      <c r="A1637" s="58" t="s">
        <v>11996</v>
      </c>
      <c r="B1637" s="74" t="s">
        <v>11997</v>
      </c>
      <c r="C1637" s="58" t="s">
        <v>28492</v>
      </c>
      <c r="D1637" s="75">
        <v>716.4</v>
      </c>
    </row>
    <row r="1638" spans="1:4">
      <c r="A1638" s="58" t="s">
        <v>11942</v>
      </c>
      <c r="B1638" s="74" t="s">
        <v>11943</v>
      </c>
      <c r="C1638" s="58" t="s">
        <v>28492</v>
      </c>
      <c r="D1638" s="75">
        <v>382.23</v>
      </c>
    </row>
    <row r="1639" spans="1:4">
      <c r="A1639" s="58" t="s">
        <v>11998</v>
      </c>
      <c r="B1639" s="74" t="s">
        <v>11999</v>
      </c>
      <c r="C1639" s="58" t="s">
        <v>28492</v>
      </c>
      <c r="D1639" s="75">
        <v>801.49</v>
      </c>
    </row>
    <row r="1640" spans="1:4">
      <c r="A1640" s="58" t="s">
        <v>11944</v>
      </c>
      <c r="B1640" s="74" t="s">
        <v>11945</v>
      </c>
      <c r="C1640" s="58" t="s">
        <v>28492</v>
      </c>
      <c r="D1640" s="75">
        <v>467.28</v>
      </c>
    </row>
    <row r="1641" spans="1:4">
      <c r="A1641" s="58" t="s">
        <v>12000</v>
      </c>
      <c r="B1641" s="74" t="s">
        <v>12001</v>
      </c>
      <c r="C1641" s="58" t="s">
        <v>28492</v>
      </c>
      <c r="D1641" s="75">
        <v>886.54</v>
      </c>
    </row>
    <row r="1642" spans="1:4">
      <c r="A1642" s="58" t="s">
        <v>11954</v>
      </c>
      <c r="B1642" s="74" t="s">
        <v>11955</v>
      </c>
      <c r="C1642" s="58" t="s">
        <v>28492</v>
      </c>
      <c r="D1642" s="75">
        <v>632.03</v>
      </c>
    </row>
    <row r="1643" spans="1:4">
      <c r="A1643" s="58" t="s">
        <v>12010</v>
      </c>
      <c r="B1643" s="74" t="s">
        <v>12011</v>
      </c>
      <c r="C1643" s="58" t="s">
        <v>28492</v>
      </c>
      <c r="D1643" s="75">
        <v>1140.7</v>
      </c>
    </row>
    <row r="1644" spans="1:4">
      <c r="A1644" s="58" t="s">
        <v>11956</v>
      </c>
      <c r="B1644" s="74" t="s">
        <v>11957</v>
      </c>
      <c r="C1644" s="58" t="s">
        <v>28492</v>
      </c>
      <c r="D1644" s="75">
        <v>824.07</v>
      </c>
    </row>
    <row r="1645" spans="1:4">
      <c r="A1645" s="58" t="s">
        <v>12012</v>
      </c>
      <c r="B1645" s="74" t="s">
        <v>12013</v>
      </c>
      <c r="C1645" s="58" t="s">
        <v>28492</v>
      </c>
      <c r="D1645" s="75">
        <v>1332.74</v>
      </c>
    </row>
    <row r="1646" spans="1:4">
      <c r="A1646" s="58" t="s">
        <v>11950</v>
      </c>
      <c r="B1646" s="74" t="s">
        <v>11951</v>
      </c>
      <c r="C1646" s="58" t="s">
        <v>28492</v>
      </c>
      <c r="D1646" s="75">
        <v>439.95</v>
      </c>
    </row>
    <row r="1647" spans="1:4">
      <c r="A1647" s="58" t="s">
        <v>12006</v>
      </c>
      <c r="B1647" s="74" t="s">
        <v>12007</v>
      </c>
      <c r="C1647" s="58" t="s">
        <v>28492</v>
      </c>
      <c r="D1647" s="75">
        <v>948.62</v>
      </c>
    </row>
    <row r="1648" spans="1:4">
      <c r="A1648" s="58" t="s">
        <v>11952</v>
      </c>
      <c r="B1648" s="74" t="s">
        <v>11953</v>
      </c>
      <c r="C1648" s="58" t="s">
        <v>28492</v>
      </c>
      <c r="D1648" s="75">
        <v>535.99</v>
      </c>
    </row>
    <row r="1649" spans="1:4">
      <c r="A1649" s="58" t="s">
        <v>12008</v>
      </c>
      <c r="B1649" s="74" t="s">
        <v>12009</v>
      </c>
      <c r="C1649" s="58" t="s">
        <v>28492</v>
      </c>
      <c r="D1649" s="75">
        <v>1044.6600000000001</v>
      </c>
    </row>
    <row r="1650" spans="1:4">
      <c r="A1650" s="58" t="s">
        <v>12024</v>
      </c>
      <c r="B1650" s="74" t="s">
        <v>12025</v>
      </c>
      <c r="C1650" s="58" t="s">
        <v>28492</v>
      </c>
      <c r="D1650" s="75">
        <v>495.94</v>
      </c>
    </row>
    <row r="1651" spans="1:4">
      <c r="A1651" s="58" t="s">
        <v>12026</v>
      </c>
      <c r="B1651" s="74" t="s">
        <v>12027</v>
      </c>
      <c r="C1651" s="58" t="s">
        <v>28492</v>
      </c>
      <c r="D1651" s="75">
        <v>685.95</v>
      </c>
    </row>
    <row r="1652" spans="1:4">
      <c r="A1652" s="58" t="s">
        <v>12020</v>
      </c>
      <c r="B1652" s="74" t="s">
        <v>12021</v>
      </c>
      <c r="C1652" s="58" t="s">
        <v>28492</v>
      </c>
      <c r="D1652" s="75">
        <v>360.27</v>
      </c>
    </row>
    <row r="1653" spans="1:4">
      <c r="A1653" s="58" t="s">
        <v>12022</v>
      </c>
      <c r="B1653" s="74" t="s">
        <v>12023</v>
      </c>
      <c r="C1653" s="58" t="s">
        <v>28492</v>
      </c>
      <c r="D1653" s="75">
        <v>422.71</v>
      </c>
    </row>
    <row r="1654" spans="1:4">
      <c r="A1654" s="58" t="s">
        <v>12018</v>
      </c>
      <c r="B1654" s="74" t="s">
        <v>12019</v>
      </c>
      <c r="C1654" s="58" t="s">
        <v>28492</v>
      </c>
      <c r="D1654" s="75">
        <v>9805.0499999999993</v>
      </c>
    </row>
    <row r="1655" spans="1:4">
      <c r="A1655" s="58" t="s">
        <v>12028</v>
      </c>
      <c r="B1655" s="74" t="s">
        <v>12029</v>
      </c>
      <c r="C1655" s="58" t="s">
        <v>28492</v>
      </c>
      <c r="D1655" s="75">
        <v>118.31</v>
      </c>
    </row>
    <row r="1656" spans="1:4" ht="25.5">
      <c r="A1656" s="58" t="s">
        <v>12032</v>
      </c>
      <c r="B1656" s="74" t="s">
        <v>28918</v>
      </c>
      <c r="C1656" s="58" t="s">
        <v>28492</v>
      </c>
      <c r="D1656" s="75">
        <v>213.7</v>
      </c>
    </row>
    <row r="1657" spans="1:4">
      <c r="A1657" s="58" t="s">
        <v>12031</v>
      </c>
      <c r="B1657" s="74" t="s">
        <v>28919</v>
      </c>
      <c r="C1657" s="58" t="s">
        <v>28492</v>
      </c>
      <c r="D1657" s="75">
        <v>71.61</v>
      </c>
    </row>
    <row r="1658" spans="1:4">
      <c r="A1658" s="58" t="s">
        <v>12030</v>
      </c>
      <c r="B1658" s="74" t="s">
        <v>28920</v>
      </c>
      <c r="C1658" s="58" t="s">
        <v>28492</v>
      </c>
      <c r="D1658" s="75">
        <v>55.97</v>
      </c>
    </row>
    <row r="1659" spans="1:4">
      <c r="A1659" s="58" t="s">
        <v>12049</v>
      </c>
      <c r="B1659" s="74" t="s">
        <v>12050</v>
      </c>
      <c r="C1659" s="58" t="s">
        <v>28492</v>
      </c>
      <c r="D1659" s="75">
        <v>142.36000000000001</v>
      </c>
    </row>
    <row r="1660" spans="1:4">
      <c r="A1660" s="58" t="s">
        <v>12123</v>
      </c>
      <c r="B1660" s="74" t="s">
        <v>12124</v>
      </c>
      <c r="C1660" s="58" t="s">
        <v>28492</v>
      </c>
      <c r="D1660" s="75">
        <v>38.26</v>
      </c>
    </row>
    <row r="1661" spans="1:4">
      <c r="A1661" s="58" t="s">
        <v>12129</v>
      </c>
      <c r="B1661" s="74" t="s">
        <v>12130</v>
      </c>
      <c r="C1661" s="58" t="s">
        <v>28492</v>
      </c>
      <c r="D1661" s="75">
        <v>56.45</v>
      </c>
    </row>
    <row r="1662" spans="1:4">
      <c r="A1662" s="58" t="s">
        <v>12125</v>
      </c>
      <c r="B1662" s="74" t="s">
        <v>12126</v>
      </c>
      <c r="C1662" s="58" t="s">
        <v>28492</v>
      </c>
      <c r="D1662" s="75">
        <v>52.18</v>
      </c>
    </row>
    <row r="1663" spans="1:4">
      <c r="A1663" s="58" t="s">
        <v>12131</v>
      </c>
      <c r="B1663" s="74" t="s">
        <v>12132</v>
      </c>
      <c r="C1663" s="58" t="s">
        <v>28492</v>
      </c>
      <c r="D1663" s="75">
        <v>41.74</v>
      </c>
    </row>
    <row r="1664" spans="1:4">
      <c r="A1664" s="58" t="s">
        <v>12133</v>
      </c>
      <c r="B1664" s="74" t="s">
        <v>12134</v>
      </c>
      <c r="C1664" s="58" t="s">
        <v>28492</v>
      </c>
      <c r="D1664" s="75">
        <v>42.65</v>
      </c>
    </row>
    <row r="1665" spans="1:4">
      <c r="A1665" s="58" t="s">
        <v>12127</v>
      </c>
      <c r="B1665" s="74" t="s">
        <v>12128</v>
      </c>
      <c r="C1665" s="58" t="s">
        <v>28492</v>
      </c>
      <c r="D1665" s="75">
        <v>52.18</v>
      </c>
    </row>
    <row r="1666" spans="1:4">
      <c r="A1666" s="58" t="s">
        <v>12139</v>
      </c>
      <c r="B1666" s="74" t="s">
        <v>12140</v>
      </c>
      <c r="C1666" s="58" t="s">
        <v>28492</v>
      </c>
      <c r="D1666" s="75">
        <v>53.37</v>
      </c>
    </row>
    <row r="1667" spans="1:4">
      <c r="A1667" s="58" t="s">
        <v>12141</v>
      </c>
      <c r="B1667" s="74" t="s">
        <v>12142</v>
      </c>
      <c r="C1667" s="58" t="s">
        <v>28492</v>
      </c>
      <c r="D1667" s="75">
        <v>59.61</v>
      </c>
    </row>
    <row r="1668" spans="1:4">
      <c r="A1668" s="58" t="s">
        <v>12135</v>
      </c>
      <c r="B1668" s="74" t="s">
        <v>12136</v>
      </c>
      <c r="C1668" s="58" t="s">
        <v>28492</v>
      </c>
      <c r="D1668" s="75">
        <v>62.67</v>
      </c>
    </row>
    <row r="1669" spans="1:4">
      <c r="A1669" s="58" t="s">
        <v>12137</v>
      </c>
      <c r="B1669" s="74" t="s">
        <v>12138</v>
      </c>
      <c r="C1669" s="58" t="s">
        <v>28492</v>
      </c>
      <c r="D1669" s="75">
        <v>68.28</v>
      </c>
    </row>
    <row r="1670" spans="1:4">
      <c r="A1670" s="58" t="s">
        <v>11890</v>
      </c>
      <c r="B1670" s="74" t="s">
        <v>11891</v>
      </c>
      <c r="C1670" s="58" t="s">
        <v>28492</v>
      </c>
      <c r="D1670" s="75">
        <v>3109.48</v>
      </c>
    </row>
    <row r="1671" spans="1:4">
      <c r="A1671" s="58" t="s">
        <v>11878</v>
      </c>
      <c r="B1671" s="74" t="s">
        <v>11879</v>
      </c>
      <c r="C1671" s="58" t="s">
        <v>28492</v>
      </c>
      <c r="D1671" s="75">
        <v>703.84</v>
      </c>
    </row>
    <row r="1672" spans="1:4">
      <c r="A1672" s="58" t="s">
        <v>11876</v>
      </c>
      <c r="B1672" s="74" t="s">
        <v>11877</v>
      </c>
      <c r="C1672" s="58" t="s">
        <v>28492</v>
      </c>
      <c r="D1672" s="75">
        <v>675.28</v>
      </c>
    </row>
    <row r="1673" spans="1:4">
      <c r="A1673" s="58" t="s">
        <v>11882</v>
      </c>
      <c r="B1673" s="74" t="s">
        <v>11883</v>
      </c>
      <c r="C1673" s="58" t="s">
        <v>28492</v>
      </c>
      <c r="D1673" s="75">
        <v>1267.6400000000001</v>
      </c>
    </row>
    <row r="1674" spans="1:4">
      <c r="A1674" s="58" t="s">
        <v>11884</v>
      </c>
      <c r="B1674" s="74" t="s">
        <v>11885</v>
      </c>
      <c r="C1674" s="58" t="s">
        <v>28492</v>
      </c>
      <c r="D1674" s="75">
        <v>1082.06</v>
      </c>
    </row>
    <row r="1675" spans="1:4">
      <c r="A1675" s="58" t="s">
        <v>11886</v>
      </c>
      <c r="B1675" s="74" t="s">
        <v>11887</v>
      </c>
      <c r="C1675" s="58" t="s">
        <v>28492</v>
      </c>
      <c r="D1675" s="75">
        <v>2106.85</v>
      </c>
    </row>
    <row r="1676" spans="1:4">
      <c r="A1676" s="58" t="s">
        <v>11888</v>
      </c>
      <c r="B1676" s="74" t="s">
        <v>11889</v>
      </c>
      <c r="C1676" s="58" t="s">
        <v>28492</v>
      </c>
      <c r="D1676" s="75">
        <v>2554.6</v>
      </c>
    </row>
    <row r="1677" spans="1:4">
      <c r="A1677" s="58" t="s">
        <v>11880</v>
      </c>
      <c r="B1677" s="74" t="s">
        <v>11881</v>
      </c>
      <c r="C1677" s="58" t="s">
        <v>30</v>
      </c>
      <c r="D1677" s="75">
        <v>1169.6500000000001</v>
      </c>
    </row>
    <row r="1678" spans="1:4">
      <c r="A1678" s="58" t="s">
        <v>12241</v>
      </c>
      <c r="B1678" s="74" t="s">
        <v>28921</v>
      </c>
      <c r="C1678" s="58" t="s">
        <v>32</v>
      </c>
      <c r="D1678" s="75">
        <v>183.53</v>
      </c>
    </row>
    <row r="1679" spans="1:4">
      <c r="A1679" s="58" t="s">
        <v>12233</v>
      </c>
      <c r="B1679" s="74" t="s">
        <v>28922</v>
      </c>
      <c r="C1679" s="58" t="s">
        <v>32</v>
      </c>
      <c r="D1679" s="75">
        <v>13.35</v>
      </c>
    </row>
    <row r="1680" spans="1:4">
      <c r="A1680" s="58" t="s">
        <v>12234</v>
      </c>
      <c r="B1680" s="74" t="s">
        <v>28923</v>
      </c>
      <c r="C1680" s="58" t="s">
        <v>32</v>
      </c>
      <c r="D1680" s="75">
        <v>24.54</v>
      </c>
    </row>
    <row r="1681" spans="1:4">
      <c r="A1681" s="58" t="s">
        <v>12235</v>
      </c>
      <c r="B1681" s="74" t="s">
        <v>28924</v>
      </c>
      <c r="C1681" s="58" t="s">
        <v>32</v>
      </c>
      <c r="D1681" s="75">
        <v>35.31</v>
      </c>
    </row>
    <row r="1682" spans="1:4">
      <c r="A1682" s="58" t="s">
        <v>12236</v>
      </c>
      <c r="B1682" s="74" t="s">
        <v>28925</v>
      </c>
      <c r="C1682" s="58" t="s">
        <v>32</v>
      </c>
      <c r="D1682" s="75">
        <v>30.92</v>
      </c>
    </row>
    <row r="1683" spans="1:4">
      <c r="A1683" s="58" t="s">
        <v>12237</v>
      </c>
      <c r="B1683" s="74" t="s">
        <v>28926</v>
      </c>
      <c r="C1683" s="58" t="s">
        <v>32</v>
      </c>
      <c r="D1683" s="75">
        <v>38.86</v>
      </c>
    </row>
    <row r="1684" spans="1:4">
      <c r="A1684" s="58" t="s">
        <v>12238</v>
      </c>
      <c r="B1684" s="74" t="s">
        <v>28927</v>
      </c>
      <c r="C1684" s="58" t="s">
        <v>32</v>
      </c>
      <c r="D1684" s="75">
        <v>58.46</v>
      </c>
    </row>
    <row r="1685" spans="1:4">
      <c r="A1685" s="58" t="s">
        <v>12239</v>
      </c>
      <c r="B1685" s="74" t="s">
        <v>28928</v>
      </c>
      <c r="C1685" s="58" t="s">
        <v>32</v>
      </c>
      <c r="D1685" s="75">
        <v>86.57</v>
      </c>
    </row>
    <row r="1686" spans="1:4">
      <c r="A1686" s="58" t="s">
        <v>12240</v>
      </c>
      <c r="B1686" s="74" t="s">
        <v>28929</v>
      </c>
      <c r="C1686" s="58" t="s">
        <v>32</v>
      </c>
      <c r="D1686" s="75">
        <v>121.19</v>
      </c>
    </row>
    <row r="1687" spans="1:4">
      <c r="A1687" s="58" t="s">
        <v>12169</v>
      </c>
      <c r="B1687" s="74" t="s">
        <v>28930</v>
      </c>
      <c r="C1687" s="58" t="s">
        <v>32</v>
      </c>
      <c r="D1687" s="75">
        <v>74.33</v>
      </c>
    </row>
    <row r="1688" spans="1:4">
      <c r="A1688" s="58" t="s">
        <v>12171</v>
      </c>
      <c r="B1688" s="74" t="s">
        <v>28931</v>
      </c>
      <c r="C1688" s="58" t="s">
        <v>32</v>
      </c>
      <c r="D1688" s="75">
        <v>95.63</v>
      </c>
    </row>
    <row r="1689" spans="1:4">
      <c r="A1689" s="58" t="s">
        <v>12170</v>
      </c>
      <c r="B1689" s="74" t="s">
        <v>28932</v>
      </c>
      <c r="C1689" s="58" t="s">
        <v>32</v>
      </c>
      <c r="D1689" s="75">
        <v>90.71</v>
      </c>
    </row>
    <row r="1690" spans="1:4">
      <c r="A1690" s="58" t="s">
        <v>12167</v>
      </c>
      <c r="B1690" s="74" t="s">
        <v>28933</v>
      </c>
      <c r="C1690" s="58" t="s">
        <v>32</v>
      </c>
      <c r="D1690" s="75">
        <v>48.26</v>
      </c>
    </row>
    <row r="1691" spans="1:4">
      <c r="A1691" s="58" t="s">
        <v>12172</v>
      </c>
      <c r="B1691" s="74" t="s">
        <v>28934</v>
      </c>
      <c r="C1691" s="58" t="s">
        <v>32</v>
      </c>
      <c r="D1691" s="75">
        <v>113.51</v>
      </c>
    </row>
    <row r="1692" spans="1:4">
      <c r="A1692" s="58" t="s">
        <v>12173</v>
      </c>
      <c r="B1692" s="74" t="s">
        <v>28935</v>
      </c>
      <c r="C1692" s="58" t="s">
        <v>32</v>
      </c>
      <c r="D1692" s="75">
        <v>158.19</v>
      </c>
    </row>
    <row r="1693" spans="1:4">
      <c r="A1693" s="58" t="s">
        <v>12168</v>
      </c>
      <c r="B1693" s="74" t="s">
        <v>28936</v>
      </c>
      <c r="C1693" s="58" t="s">
        <v>32</v>
      </c>
      <c r="D1693" s="75">
        <v>60.82</v>
      </c>
    </row>
    <row r="1694" spans="1:4" ht="25.5">
      <c r="A1694" s="58" t="s">
        <v>12216</v>
      </c>
      <c r="B1694" s="74" t="s">
        <v>28937</v>
      </c>
      <c r="C1694" s="58" t="s">
        <v>32</v>
      </c>
      <c r="D1694" s="75">
        <v>357.58</v>
      </c>
    </row>
    <row r="1695" spans="1:4" ht="25.5">
      <c r="A1695" s="58" t="s">
        <v>12208</v>
      </c>
      <c r="B1695" s="74" t="s">
        <v>28938</v>
      </c>
      <c r="C1695" s="58" t="s">
        <v>32</v>
      </c>
      <c r="D1695" s="75">
        <v>52.04</v>
      </c>
    </row>
    <row r="1696" spans="1:4" ht="25.5">
      <c r="A1696" s="58" t="s">
        <v>12209</v>
      </c>
      <c r="B1696" s="74" t="s">
        <v>28939</v>
      </c>
      <c r="C1696" s="58" t="s">
        <v>32</v>
      </c>
      <c r="D1696" s="75">
        <v>71.8</v>
      </c>
    </row>
    <row r="1697" spans="1:4" ht="25.5">
      <c r="A1697" s="58" t="s">
        <v>12210</v>
      </c>
      <c r="B1697" s="74" t="s">
        <v>28940</v>
      </c>
      <c r="C1697" s="58" t="s">
        <v>32</v>
      </c>
      <c r="D1697" s="75">
        <v>87.04</v>
      </c>
    </row>
    <row r="1698" spans="1:4" ht="25.5">
      <c r="A1698" s="58" t="s">
        <v>12211</v>
      </c>
      <c r="B1698" s="74" t="s">
        <v>28941</v>
      </c>
      <c r="C1698" s="58" t="s">
        <v>32</v>
      </c>
      <c r="D1698" s="75">
        <v>122.21</v>
      </c>
    </row>
    <row r="1699" spans="1:4" ht="25.5">
      <c r="A1699" s="58" t="s">
        <v>12212</v>
      </c>
      <c r="B1699" s="74" t="s">
        <v>28942</v>
      </c>
      <c r="C1699" s="58" t="s">
        <v>32</v>
      </c>
      <c r="D1699" s="75">
        <v>134.75</v>
      </c>
    </row>
    <row r="1700" spans="1:4" ht="25.5">
      <c r="A1700" s="58" t="s">
        <v>12213</v>
      </c>
      <c r="B1700" s="74" t="s">
        <v>28943</v>
      </c>
      <c r="C1700" s="58" t="s">
        <v>32</v>
      </c>
      <c r="D1700" s="75">
        <v>189.78</v>
      </c>
    </row>
    <row r="1701" spans="1:4" ht="25.5">
      <c r="A1701" s="58" t="s">
        <v>12214</v>
      </c>
      <c r="B1701" s="74" t="s">
        <v>28944</v>
      </c>
      <c r="C1701" s="58" t="s">
        <v>32</v>
      </c>
      <c r="D1701" s="75">
        <v>241.05</v>
      </c>
    </row>
    <row r="1702" spans="1:4" ht="25.5">
      <c r="A1702" s="58" t="s">
        <v>12215</v>
      </c>
      <c r="B1702" s="74" t="s">
        <v>28945</v>
      </c>
      <c r="C1702" s="58" t="s">
        <v>32</v>
      </c>
      <c r="D1702" s="75">
        <v>249.19</v>
      </c>
    </row>
    <row r="1703" spans="1:4" ht="25.5">
      <c r="A1703" s="58" t="s">
        <v>12225</v>
      </c>
      <c r="B1703" s="74" t="s">
        <v>28946</v>
      </c>
      <c r="C1703" s="58" t="s">
        <v>32</v>
      </c>
      <c r="D1703" s="75">
        <v>357.58</v>
      </c>
    </row>
    <row r="1704" spans="1:4" ht="25.5">
      <c r="A1704" s="58" t="s">
        <v>12217</v>
      </c>
      <c r="B1704" s="74" t="s">
        <v>28947</v>
      </c>
      <c r="C1704" s="58" t="s">
        <v>32</v>
      </c>
      <c r="D1704" s="75">
        <v>39.97</v>
      </c>
    </row>
    <row r="1705" spans="1:4" ht="25.5">
      <c r="A1705" s="58" t="s">
        <v>12218</v>
      </c>
      <c r="B1705" s="74" t="s">
        <v>28948</v>
      </c>
      <c r="C1705" s="58" t="s">
        <v>32</v>
      </c>
      <c r="D1705" s="75">
        <v>55.46</v>
      </c>
    </row>
    <row r="1706" spans="1:4" ht="25.5">
      <c r="A1706" s="58" t="s">
        <v>12219</v>
      </c>
      <c r="B1706" s="74" t="s">
        <v>28949</v>
      </c>
      <c r="C1706" s="58" t="s">
        <v>32</v>
      </c>
      <c r="D1706" s="75">
        <v>67.36</v>
      </c>
    </row>
    <row r="1707" spans="1:4" ht="25.5">
      <c r="A1707" s="58" t="s">
        <v>12220</v>
      </c>
      <c r="B1707" s="74" t="s">
        <v>28950</v>
      </c>
      <c r="C1707" s="58" t="s">
        <v>32</v>
      </c>
      <c r="D1707" s="75">
        <v>90</v>
      </c>
    </row>
    <row r="1708" spans="1:4" ht="25.5">
      <c r="A1708" s="58" t="s">
        <v>12221</v>
      </c>
      <c r="B1708" s="74" t="s">
        <v>28951</v>
      </c>
      <c r="C1708" s="58" t="s">
        <v>32</v>
      </c>
      <c r="D1708" s="75">
        <v>107</v>
      </c>
    </row>
    <row r="1709" spans="1:4" ht="25.5">
      <c r="A1709" s="58" t="s">
        <v>12222</v>
      </c>
      <c r="B1709" s="74" t="s">
        <v>28952</v>
      </c>
      <c r="C1709" s="58" t="s">
        <v>32</v>
      </c>
      <c r="D1709" s="75">
        <v>152.44</v>
      </c>
    </row>
    <row r="1710" spans="1:4" ht="25.5">
      <c r="A1710" s="58" t="s">
        <v>12223</v>
      </c>
      <c r="B1710" s="74" t="s">
        <v>28953</v>
      </c>
      <c r="C1710" s="58" t="s">
        <v>32</v>
      </c>
      <c r="D1710" s="75">
        <v>205.9</v>
      </c>
    </row>
    <row r="1711" spans="1:4" ht="25.5">
      <c r="A1711" s="58" t="s">
        <v>12224</v>
      </c>
      <c r="B1711" s="74" t="s">
        <v>28954</v>
      </c>
      <c r="C1711" s="58" t="s">
        <v>32</v>
      </c>
      <c r="D1711" s="75">
        <v>249.19</v>
      </c>
    </row>
    <row r="1712" spans="1:4" ht="25.5">
      <c r="A1712" s="58" t="s">
        <v>12174</v>
      </c>
      <c r="B1712" s="74" t="s">
        <v>28955</v>
      </c>
      <c r="C1712" s="58" t="s">
        <v>32</v>
      </c>
      <c r="D1712" s="75">
        <v>11.06</v>
      </c>
    </row>
    <row r="1713" spans="1:4" ht="25.5">
      <c r="A1713" s="58" t="s">
        <v>12182</v>
      </c>
      <c r="B1713" s="74" t="s">
        <v>28956</v>
      </c>
      <c r="C1713" s="58" t="s">
        <v>32</v>
      </c>
      <c r="D1713" s="75">
        <v>108.84</v>
      </c>
    </row>
    <row r="1714" spans="1:4" ht="25.5">
      <c r="A1714" s="58" t="s">
        <v>12175</v>
      </c>
      <c r="B1714" s="74" t="s">
        <v>28957</v>
      </c>
      <c r="C1714" s="58" t="s">
        <v>32</v>
      </c>
      <c r="D1714" s="75">
        <v>13.72</v>
      </c>
    </row>
    <row r="1715" spans="1:4" ht="25.5">
      <c r="A1715" s="58" t="s">
        <v>12176</v>
      </c>
      <c r="B1715" s="74" t="s">
        <v>28958</v>
      </c>
      <c r="C1715" s="58" t="s">
        <v>32</v>
      </c>
      <c r="D1715" s="75">
        <v>14.1</v>
      </c>
    </row>
    <row r="1716" spans="1:4" ht="25.5">
      <c r="A1716" s="58" t="s">
        <v>12177</v>
      </c>
      <c r="B1716" s="74" t="s">
        <v>28959</v>
      </c>
      <c r="C1716" s="58" t="s">
        <v>32</v>
      </c>
      <c r="D1716" s="75">
        <v>21.58</v>
      </c>
    </row>
    <row r="1717" spans="1:4" ht="25.5">
      <c r="A1717" s="58" t="s">
        <v>12178</v>
      </c>
      <c r="B1717" s="74" t="s">
        <v>28960</v>
      </c>
      <c r="C1717" s="58" t="s">
        <v>32</v>
      </c>
      <c r="D1717" s="75">
        <v>29.16</v>
      </c>
    </row>
    <row r="1718" spans="1:4" ht="25.5">
      <c r="A1718" s="58" t="s">
        <v>12179</v>
      </c>
      <c r="B1718" s="74" t="s">
        <v>28961</v>
      </c>
      <c r="C1718" s="58" t="s">
        <v>32</v>
      </c>
      <c r="D1718" s="75">
        <v>39.03</v>
      </c>
    </row>
    <row r="1719" spans="1:4" ht="25.5">
      <c r="A1719" s="58" t="s">
        <v>12180</v>
      </c>
      <c r="B1719" s="74" t="s">
        <v>28962</v>
      </c>
      <c r="C1719" s="58" t="s">
        <v>32</v>
      </c>
      <c r="D1719" s="75">
        <v>53</v>
      </c>
    </row>
    <row r="1720" spans="1:4" ht="25.5">
      <c r="A1720" s="58" t="s">
        <v>12181</v>
      </c>
      <c r="B1720" s="74" t="s">
        <v>28963</v>
      </c>
      <c r="C1720" s="58" t="s">
        <v>32</v>
      </c>
      <c r="D1720" s="75">
        <v>69.31</v>
      </c>
    </row>
    <row r="1721" spans="1:4" ht="25.5">
      <c r="A1721" s="58" t="s">
        <v>12190</v>
      </c>
      <c r="B1721" s="74" t="s">
        <v>28964</v>
      </c>
      <c r="C1721" s="58" t="s">
        <v>32</v>
      </c>
      <c r="D1721" s="75">
        <v>154.43</v>
      </c>
    </row>
    <row r="1722" spans="1:4" ht="25.5">
      <c r="A1722" s="58" t="s">
        <v>12183</v>
      </c>
      <c r="B1722" s="74" t="s">
        <v>28965</v>
      </c>
      <c r="C1722" s="58" t="s">
        <v>32</v>
      </c>
      <c r="D1722" s="75">
        <v>15.93</v>
      </c>
    </row>
    <row r="1723" spans="1:4" ht="25.5">
      <c r="A1723" s="58" t="s">
        <v>12184</v>
      </c>
      <c r="B1723" s="74" t="s">
        <v>28966</v>
      </c>
      <c r="C1723" s="58" t="s">
        <v>32</v>
      </c>
      <c r="D1723" s="75">
        <v>17.940000000000001</v>
      </c>
    </row>
    <row r="1724" spans="1:4" ht="25.5">
      <c r="A1724" s="58" t="s">
        <v>12185</v>
      </c>
      <c r="B1724" s="74" t="s">
        <v>28967</v>
      </c>
      <c r="C1724" s="58" t="s">
        <v>32</v>
      </c>
      <c r="D1724" s="75">
        <v>27.07</v>
      </c>
    </row>
    <row r="1725" spans="1:4" ht="25.5">
      <c r="A1725" s="58" t="s">
        <v>12186</v>
      </c>
      <c r="B1725" s="74" t="s">
        <v>28968</v>
      </c>
      <c r="C1725" s="58" t="s">
        <v>32</v>
      </c>
      <c r="D1725" s="75">
        <v>31.26</v>
      </c>
    </row>
    <row r="1726" spans="1:4" ht="25.5">
      <c r="A1726" s="58" t="s">
        <v>12187</v>
      </c>
      <c r="B1726" s="74" t="s">
        <v>28969</v>
      </c>
      <c r="C1726" s="58" t="s">
        <v>32</v>
      </c>
      <c r="D1726" s="75">
        <v>43.85</v>
      </c>
    </row>
    <row r="1727" spans="1:4" ht="25.5">
      <c r="A1727" s="58" t="s">
        <v>12188</v>
      </c>
      <c r="B1727" s="74" t="s">
        <v>28970</v>
      </c>
      <c r="C1727" s="58" t="s">
        <v>32</v>
      </c>
      <c r="D1727" s="75">
        <v>77.03</v>
      </c>
    </row>
    <row r="1728" spans="1:4" ht="25.5">
      <c r="A1728" s="58" t="s">
        <v>12189</v>
      </c>
      <c r="B1728" s="74" t="s">
        <v>28971</v>
      </c>
      <c r="C1728" s="58" t="s">
        <v>32</v>
      </c>
      <c r="D1728" s="75">
        <v>105.58</v>
      </c>
    </row>
    <row r="1729" spans="1:4" ht="25.5">
      <c r="A1729" s="58" t="s">
        <v>12198</v>
      </c>
      <c r="B1729" s="74" t="s">
        <v>28972</v>
      </c>
      <c r="C1729" s="58" t="s">
        <v>32</v>
      </c>
      <c r="D1729" s="75">
        <v>167.57</v>
      </c>
    </row>
    <row r="1730" spans="1:4" ht="25.5">
      <c r="A1730" s="58" t="s">
        <v>12191</v>
      </c>
      <c r="B1730" s="74" t="s">
        <v>28973</v>
      </c>
      <c r="C1730" s="58" t="s">
        <v>32</v>
      </c>
      <c r="D1730" s="75">
        <v>17.91</v>
      </c>
    </row>
    <row r="1731" spans="1:4" ht="25.5">
      <c r="A1731" s="58" t="s">
        <v>12192</v>
      </c>
      <c r="B1731" s="74" t="s">
        <v>28974</v>
      </c>
      <c r="C1731" s="58" t="s">
        <v>32</v>
      </c>
      <c r="D1731" s="75">
        <v>19.23</v>
      </c>
    </row>
    <row r="1732" spans="1:4" ht="25.5">
      <c r="A1732" s="58" t="s">
        <v>12193</v>
      </c>
      <c r="B1732" s="74" t="s">
        <v>28975</v>
      </c>
      <c r="C1732" s="58" t="s">
        <v>32</v>
      </c>
      <c r="D1732" s="75">
        <v>30.75</v>
      </c>
    </row>
    <row r="1733" spans="1:4" ht="25.5">
      <c r="A1733" s="58" t="s">
        <v>12194</v>
      </c>
      <c r="B1733" s="74" t="s">
        <v>28976</v>
      </c>
      <c r="C1733" s="58" t="s">
        <v>32</v>
      </c>
      <c r="D1733" s="75">
        <v>38.47</v>
      </c>
    </row>
    <row r="1734" spans="1:4" ht="25.5">
      <c r="A1734" s="58" t="s">
        <v>12195</v>
      </c>
      <c r="B1734" s="74" t="s">
        <v>28977</v>
      </c>
      <c r="C1734" s="58" t="s">
        <v>32</v>
      </c>
      <c r="D1734" s="75">
        <v>51</v>
      </c>
    </row>
    <row r="1735" spans="1:4" ht="25.5">
      <c r="A1735" s="58" t="s">
        <v>12196</v>
      </c>
      <c r="B1735" s="74" t="s">
        <v>28978</v>
      </c>
      <c r="C1735" s="58" t="s">
        <v>32</v>
      </c>
      <c r="D1735" s="75">
        <v>89.06</v>
      </c>
    </row>
    <row r="1736" spans="1:4" ht="25.5">
      <c r="A1736" s="58" t="s">
        <v>12197</v>
      </c>
      <c r="B1736" s="74" t="s">
        <v>28979</v>
      </c>
      <c r="C1736" s="58" t="s">
        <v>32</v>
      </c>
      <c r="D1736" s="75">
        <v>127.8</v>
      </c>
    </row>
    <row r="1737" spans="1:4" ht="25.5">
      <c r="A1737" s="58" t="s">
        <v>12242</v>
      </c>
      <c r="B1737" s="74" t="s">
        <v>28980</v>
      </c>
      <c r="C1737" s="58" t="s">
        <v>32</v>
      </c>
      <c r="D1737" s="75">
        <v>15.71</v>
      </c>
    </row>
    <row r="1738" spans="1:4" ht="25.5">
      <c r="A1738" s="58" t="s">
        <v>12243</v>
      </c>
      <c r="B1738" s="74" t="s">
        <v>28981</v>
      </c>
      <c r="C1738" s="58" t="s">
        <v>32</v>
      </c>
      <c r="D1738" s="75">
        <v>20.02</v>
      </c>
    </row>
    <row r="1739" spans="1:4" ht="25.5">
      <c r="A1739" s="58" t="s">
        <v>12244</v>
      </c>
      <c r="B1739" s="74" t="s">
        <v>28982</v>
      </c>
      <c r="C1739" s="58" t="s">
        <v>32</v>
      </c>
      <c r="D1739" s="75">
        <v>15.81</v>
      </c>
    </row>
    <row r="1740" spans="1:4" ht="25.5">
      <c r="A1740" s="58" t="s">
        <v>12245</v>
      </c>
      <c r="B1740" s="74" t="s">
        <v>28983</v>
      </c>
      <c r="C1740" s="58" t="s">
        <v>32</v>
      </c>
      <c r="D1740" s="75">
        <v>22</v>
      </c>
    </row>
    <row r="1741" spans="1:4">
      <c r="A1741" s="58" t="s">
        <v>12226</v>
      </c>
      <c r="B1741" s="74" t="s">
        <v>28984</v>
      </c>
      <c r="C1741" s="58" t="s">
        <v>32</v>
      </c>
      <c r="D1741" s="75">
        <v>17.91</v>
      </c>
    </row>
    <row r="1742" spans="1:4">
      <c r="A1742" s="58" t="s">
        <v>12227</v>
      </c>
      <c r="B1742" s="74" t="s">
        <v>28985</v>
      </c>
      <c r="C1742" s="58" t="s">
        <v>32</v>
      </c>
      <c r="D1742" s="75">
        <v>34.31</v>
      </c>
    </row>
    <row r="1743" spans="1:4">
      <c r="A1743" s="58" t="s">
        <v>12228</v>
      </c>
      <c r="B1743" s="74" t="s">
        <v>28986</v>
      </c>
      <c r="C1743" s="58" t="s">
        <v>32</v>
      </c>
      <c r="D1743" s="75">
        <v>51.09</v>
      </c>
    </row>
    <row r="1744" spans="1:4">
      <c r="A1744" s="58" t="s">
        <v>12229</v>
      </c>
      <c r="B1744" s="74" t="s">
        <v>28987</v>
      </c>
      <c r="C1744" s="58" t="s">
        <v>32</v>
      </c>
      <c r="D1744" s="75">
        <v>84.43</v>
      </c>
    </row>
    <row r="1745" spans="1:4">
      <c r="A1745" s="58" t="s">
        <v>12230</v>
      </c>
      <c r="B1745" s="74" t="s">
        <v>28988</v>
      </c>
      <c r="C1745" s="58" t="s">
        <v>32</v>
      </c>
      <c r="D1745" s="75">
        <v>129.88</v>
      </c>
    </row>
    <row r="1746" spans="1:4">
      <c r="A1746" s="58" t="s">
        <v>12231</v>
      </c>
      <c r="B1746" s="74" t="s">
        <v>28989</v>
      </c>
      <c r="C1746" s="58" t="s">
        <v>32</v>
      </c>
      <c r="D1746" s="75">
        <v>165.61</v>
      </c>
    </row>
    <row r="1747" spans="1:4">
      <c r="A1747" s="58" t="s">
        <v>12232</v>
      </c>
      <c r="B1747" s="74" t="s">
        <v>28990</v>
      </c>
      <c r="C1747" s="58" t="s">
        <v>32</v>
      </c>
      <c r="D1747" s="75">
        <v>210.13</v>
      </c>
    </row>
    <row r="1748" spans="1:4">
      <c r="A1748" s="58" t="s">
        <v>12158</v>
      </c>
      <c r="B1748" s="74" t="s">
        <v>28991</v>
      </c>
      <c r="C1748" s="58" t="s">
        <v>32</v>
      </c>
      <c r="D1748" s="75">
        <v>25.42</v>
      </c>
    </row>
    <row r="1749" spans="1:4">
      <c r="A1749" s="58" t="s">
        <v>12159</v>
      </c>
      <c r="B1749" s="74" t="s">
        <v>28992</v>
      </c>
      <c r="C1749" s="58" t="s">
        <v>32</v>
      </c>
      <c r="D1749" s="75">
        <v>35.44</v>
      </c>
    </row>
    <row r="1750" spans="1:4">
      <c r="A1750" s="58" t="s">
        <v>12160</v>
      </c>
      <c r="B1750" s="74" t="s">
        <v>28993</v>
      </c>
      <c r="C1750" s="58" t="s">
        <v>32</v>
      </c>
      <c r="D1750" s="75">
        <v>53.79</v>
      </c>
    </row>
    <row r="1751" spans="1:4">
      <c r="A1751" s="58" t="s">
        <v>12161</v>
      </c>
      <c r="B1751" s="74" t="s">
        <v>28994</v>
      </c>
      <c r="C1751" s="58" t="s">
        <v>32</v>
      </c>
      <c r="D1751" s="75">
        <v>13.46</v>
      </c>
    </row>
    <row r="1752" spans="1:4">
      <c r="A1752" s="58" t="s">
        <v>12156</v>
      </c>
      <c r="B1752" s="74" t="s">
        <v>28995</v>
      </c>
      <c r="C1752" s="58" t="s">
        <v>32</v>
      </c>
      <c r="D1752" s="75">
        <v>17.48</v>
      </c>
    </row>
    <row r="1753" spans="1:4">
      <c r="A1753" s="58" t="s">
        <v>12157</v>
      </c>
      <c r="B1753" s="74" t="s">
        <v>28996</v>
      </c>
      <c r="C1753" s="58" t="s">
        <v>32</v>
      </c>
      <c r="D1753" s="75">
        <v>21.59</v>
      </c>
    </row>
    <row r="1754" spans="1:4">
      <c r="A1754" s="58" t="s">
        <v>12165</v>
      </c>
      <c r="B1754" s="74" t="s">
        <v>28997</v>
      </c>
      <c r="C1754" s="58" t="s">
        <v>32</v>
      </c>
      <c r="D1754" s="75">
        <v>36.450000000000003</v>
      </c>
    </row>
    <row r="1755" spans="1:4">
      <c r="A1755" s="58" t="s">
        <v>12166</v>
      </c>
      <c r="B1755" s="74" t="s">
        <v>28998</v>
      </c>
      <c r="C1755" s="58" t="s">
        <v>32</v>
      </c>
      <c r="D1755" s="75">
        <v>55.08</v>
      </c>
    </row>
    <row r="1756" spans="1:4">
      <c r="A1756" s="58" t="s">
        <v>12162</v>
      </c>
      <c r="B1756" s="74" t="s">
        <v>28999</v>
      </c>
      <c r="C1756" s="58" t="s">
        <v>32</v>
      </c>
      <c r="D1756" s="75">
        <v>18.63</v>
      </c>
    </row>
    <row r="1757" spans="1:4">
      <c r="A1757" s="58" t="s">
        <v>12163</v>
      </c>
      <c r="B1757" s="74" t="s">
        <v>29000</v>
      </c>
      <c r="C1757" s="58" t="s">
        <v>32</v>
      </c>
      <c r="D1757" s="75">
        <v>22.93</v>
      </c>
    </row>
    <row r="1758" spans="1:4">
      <c r="A1758" s="58" t="s">
        <v>12164</v>
      </c>
      <c r="B1758" s="74" t="s">
        <v>29001</v>
      </c>
      <c r="C1758" s="58" t="s">
        <v>32</v>
      </c>
      <c r="D1758" s="75">
        <v>25.63</v>
      </c>
    </row>
    <row r="1759" spans="1:4">
      <c r="A1759" s="58" t="s">
        <v>12201</v>
      </c>
      <c r="B1759" s="74" t="s">
        <v>29002</v>
      </c>
      <c r="C1759" s="58" t="s">
        <v>32</v>
      </c>
      <c r="D1759" s="75">
        <v>24.78</v>
      </c>
    </row>
    <row r="1760" spans="1:4">
      <c r="A1760" s="58" t="s">
        <v>12203</v>
      </c>
      <c r="B1760" s="74" t="s">
        <v>29003</v>
      </c>
      <c r="C1760" s="58" t="s">
        <v>32</v>
      </c>
      <c r="D1760" s="75">
        <v>33.93</v>
      </c>
    </row>
    <row r="1761" spans="1:4">
      <c r="A1761" s="58" t="s">
        <v>12202</v>
      </c>
      <c r="B1761" s="74" t="s">
        <v>29004</v>
      </c>
      <c r="C1761" s="58" t="s">
        <v>32</v>
      </c>
      <c r="D1761" s="75">
        <v>29.18</v>
      </c>
    </row>
    <row r="1762" spans="1:4">
      <c r="A1762" s="58" t="s">
        <v>12199</v>
      </c>
      <c r="B1762" s="74" t="s">
        <v>29005</v>
      </c>
      <c r="C1762" s="58" t="s">
        <v>32</v>
      </c>
      <c r="D1762" s="75">
        <v>16.38</v>
      </c>
    </row>
    <row r="1763" spans="1:4">
      <c r="A1763" s="58" t="s">
        <v>12204</v>
      </c>
      <c r="B1763" s="74" t="s">
        <v>29006</v>
      </c>
      <c r="C1763" s="58" t="s">
        <v>32</v>
      </c>
      <c r="D1763" s="75">
        <v>40.47</v>
      </c>
    </row>
    <row r="1764" spans="1:4">
      <c r="A1764" s="58" t="s">
        <v>12205</v>
      </c>
      <c r="B1764" s="74" t="s">
        <v>29007</v>
      </c>
      <c r="C1764" s="58" t="s">
        <v>32</v>
      </c>
      <c r="D1764" s="75">
        <v>59.35</v>
      </c>
    </row>
    <row r="1765" spans="1:4">
      <c r="A1765" s="58" t="s">
        <v>12206</v>
      </c>
      <c r="B1765" s="74" t="s">
        <v>29008</v>
      </c>
      <c r="C1765" s="58" t="s">
        <v>32</v>
      </c>
      <c r="D1765" s="75">
        <v>72.02</v>
      </c>
    </row>
    <row r="1766" spans="1:4">
      <c r="A1766" s="58" t="s">
        <v>12200</v>
      </c>
      <c r="B1766" s="74" t="s">
        <v>29009</v>
      </c>
      <c r="C1766" s="58" t="s">
        <v>32</v>
      </c>
      <c r="D1766" s="75">
        <v>19.489999999999998</v>
      </c>
    </row>
    <row r="1767" spans="1:4">
      <c r="A1767" s="58" t="s">
        <v>12207</v>
      </c>
      <c r="B1767" s="74" t="s">
        <v>29010</v>
      </c>
      <c r="C1767" s="58" t="s">
        <v>32</v>
      </c>
      <c r="D1767" s="75">
        <v>87.59</v>
      </c>
    </row>
    <row r="1768" spans="1:4">
      <c r="A1768" s="58" t="s">
        <v>12155</v>
      </c>
      <c r="B1768" s="74" t="s">
        <v>29011</v>
      </c>
      <c r="C1768" s="58" t="s">
        <v>32</v>
      </c>
      <c r="D1768" s="75">
        <v>74.28</v>
      </c>
    </row>
    <row r="1769" spans="1:4">
      <c r="A1769" s="58" t="s">
        <v>12147</v>
      </c>
      <c r="B1769" s="74" t="s">
        <v>29012</v>
      </c>
      <c r="C1769" s="58" t="s">
        <v>32</v>
      </c>
      <c r="D1769" s="75">
        <v>12.88</v>
      </c>
    </row>
    <row r="1770" spans="1:4">
      <c r="A1770" s="58" t="s">
        <v>12148</v>
      </c>
      <c r="B1770" s="74" t="s">
        <v>29013</v>
      </c>
      <c r="C1770" s="58" t="s">
        <v>32</v>
      </c>
      <c r="D1770" s="75">
        <v>14.95</v>
      </c>
    </row>
    <row r="1771" spans="1:4">
      <c r="A1771" s="58" t="s">
        <v>12149</v>
      </c>
      <c r="B1771" s="74" t="s">
        <v>29014</v>
      </c>
      <c r="C1771" s="58" t="s">
        <v>32</v>
      </c>
      <c r="D1771" s="75">
        <v>18.559999999999999</v>
      </c>
    </row>
    <row r="1772" spans="1:4">
      <c r="A1772" s="58" t="s">
        <v>12150</v>
      </c>
      <c r="B1772" s="74" t="s">
        <v>29015</v>
      </c>
      <c r="C1772" s="58" t="s">
        <v>32</v>
      </c>
      <c r="D1772" s="75">
        <v>21.9</v>
      </c>
    </row>
    <row r="1773" spans="1:4">
      <c r="A1773" s="58" t="s">
        <v>12151</v>
      </c>
      <c r="B1773" s="74" t="s">
        <v>29016</v>
      </c>
      <c r="C1773" s="58" t="s">
        <v>32</v>
      </c>
      <c r="D1773" s="75">
        <v>23.73</v>
      </c>
    </row>
    <row r="1774" spans="1:4">
      <c r="A1774" s="58" t="s">
        <v>12152</v>
      </c>
      <c r="B1774" s="74" t="s">
        <v>29017</v>
      </c>
      <c r="C1774" s="58" t="s">
        <v>32</v>
      </c>
      <c r="D1774" s="75">
        <v>29.92</v>
      </c>
    </row>
    <row r="1775" spans="1:4">
      <c r="A1775" s="58" t="s">
        <v>12153</v>
      </c>
      <c r="B1775" s="74" t="s">
        <v>29018</v>
      </c>
      <c r="C1775" s="58" t="s">
        <v>32</v>
      </c>
      <c r="D1775" s="75">
        <v>40.53</v>
      </c>
    </row>
    <row r="1776" spans="1:4">
      <c r="A1776" s="58" t="s">
        <v>12154</v>
      </c>
      <c r="B1776" s="74" t="s">
        <v>29019</v>
      </c>
      <c r="C1776" s="58" t="s">
        <v>32</v>
      </c>
      <c r="D1776" s="75">
        <v>47.2</v>
      </c>
    </row>
    <row r="1777" spans="1:4">
      <c r="A1777" s="58" t="s">
        <v>28488</v>
      </c>
      <c r="B1777" s="74" t="s">
        <v>29020</v>
      </c>
      <c r="C1777" s="58" t="s">
        <v>32</v>
      </c>
      <c r="D1777" s="75">
        <v>18.829999999999998</v>
      </c>
    </row>
    <row r="1778" spans="1:4">
      <c r="A1778" s="58" t="s">
        <v>28488</v>
      </c>
      <c r="B1778" s="74" t="s">
        <v>29021</v>
      </c>
      <c r="C1778" s="58" t="s">
        <v>32</v>
      </c>
      <c r="D1778" s="75">
        <v>13.9</v>
      </c>
    </row>
    <row r="1779" spans="1:4">
      <c r="A1779" s="58" t="s">
        <v>28488</v>
      </c>
      <c r="B1779" s="74" t="s">
        <v>29022</v>
      </c>
      <c r="C1779" s="58" t="s">
        <v>32</v>
      </c>
      <c r="D1779" s="75">
        <v>17.62</v>
      </c>
    </row>
    <row r="1780" spans="1:4">
      <c r="A1780" s="58" t="s">
        <v>12037</v>
      </c>
      <c r="B1780" s="74" t="s">
        <v>12038</v>
      </c>
      <c r="C1780" s="58" t="s">
        <v>28492</v>
      </c>
      <c r="D1780" s="75">
        <v>82.34</v>
      </c>
    </row>
    <row r="1781" spans="1:4">
      <c r="A1781" s="58" t="s">
        <v>12033</v>
      </c>
      <c r="B1781" s="74" t="s">
        <v>12034</v>
      </c>
      <c r="C1781" s="58" t="s">
        <v>28492</v>
      </c>
      <c r="D1781" s="75">
        <v>34.4</v>
      </c>
    </row>
    <row r="1782" spans="1:4">
      <c r="A1782" s="58" t="s">
        <v>12035</v>
      </c>
      <c r="B1782" s="74" t="s">
        <v>12036</v>
      </c>
      <c r="C1782" s="58" t="s">
        <v>28492</v>
      </c>
      <c r="D1782" s="75">
        <v>38.82</v>
      </c>
    </row>
    <row r="1783" spans="1:4">
      <c r="A1783" s="58" t="s">
        <v>12039</v>
      </c>
      <c r="B1783" s="74" t="s">
        <v>12040</v>
      </c>
      <c r="C1783" s="58" t="s">
        <v>28492</v>
      </c>
      <c r="D1783" s="75">
        <v>24.46</v>
      </c>
    </row>
    <row r="1784" spans="1:4">
      <c r="A1784" s="58" t="s">
        <v>12041</v>
      </c>
      <c r="B1784" s="74" t="s">
        <v>12042</v>
      </c>
      <c r="C1784" s="58" t="s">
        <v>28492</v>
      </c>
      <c r="D1784" s="75">
        <v>33.65</v>
      </c>
    </row>
    <row r="1785" spans="1:4">
      <c r="A1785" s="58" t="s">
        <v>12047</v>
      </c>
      <c r="B1785" s="74" t="s">
        <v>12048</v>
      </c>
      <c r="C1785" s="58" t="s">
        <v>28492</v>
      </c>
      <c r="D1785" s="75">
        <v>379.12</v>
      </c>
    </row>
    <row r="1786" spans="1:4">
      <c r="A1786" s="58" t="s">
        <v>12043</v>
      </c>
      <c r="B1786" s="74" t="s">
        <v>12044</v>
      </c>
      <c r="C1786" s="58" t="s">
        <v>28492</v>
      </c>
      <c r="D1786" s="75">
        <v>109.89</v>
      </c>
    </row>
    <row r="1787" spans="1:4">
      <c r="A1787" s="58" t="s">
        <v>12045</v>
      </c>
      <c r="B1787" s="74" t="s">
        <v>12046</v>
      </c>
      <c r="C1787" s="58" t="s">
        <v>28492</v>
      </c>
      <c r="D1787" s="75">
        <v>184.65</v>
      </c>
    </row>
    <row r="1788" spans="1:4">
      <c r="A1788" s="58" t="s">
        <v>12051</v>
      </c>
      <c r="B1788" s="74" t="s">
        <v>12052</v>
      </c>
      <c r="C1788" s="58" t="s">
        <v>28492</v>
      </c>
      <c r="D1788" s="75">
        <v>6.59</v>
      </c>
    </row>
    <row r="1789" spans="1:4">
      <c r="A1789" s="58" t="s">
        <v>11872</v>
      </c>
      <c r="B1789" s="74" t="s">
        <v>11873</v>
      </c>
      <c r="C1789" s="58" t="s">
        <v>28492</v>
      </c>
      <c r="D1789" s="75">
        <v>1199.6099999999999</v>
      </c>
    </row>
    <row r="1790" spans="1:4">
      <c r="A1790" s="58" t="s">
        <v>11874</v>
      </c>
      <c r="B1790" s="74" t="s">
        <v>11875</v>
      </c>
      <c r="C1790" s="58" t="s">
        <v>28492</v>
      </c>
      <c r="D1790" s="75">
        <v>1307.52</v>
      </c>
    </row>
    <row r="1791" spans="1:4">
      <c r="A1791" s="58" t="s">
        <v>12059</v>
      </c>
      <c r="B1791" s="74" t="s">
        <v>12060</v>
      </c>
      <c r="C1791" s="58" t="s">
        <v>28492</v>
      </c>
      <c r="D1791" s="75">
        <v>23.26</v>
      </c>
    </row>
    <row r="1792" spans="1:4">
      <c r="A1792" s="58" t="s">
        <v>12065</v>
      </c>
      <c r="B1792" s="74" t="s">
        <v>12066</v>
      </c>
      <c r="C1792" s="58" t="s">
        <v>28492</v>
      </c>
      <c r="D1792" s="75">
        <v>23.26</v>
      </c>
    </row>
    <row r="1793" spans="1:4">
      <c r="A1793" s="58" t="s">
        <v>12067</v>
      </c>
      <c r="B1793" s="74" t="s">
        <v>12068</v>
      </c>
      <c r="C1793" s="58" t="s">
        <v>28492</v>
      </c>
      <c r="D1793" s="75">
        <v>18.54</v>
      </c>
    </row>
    <row r="1794" spans="1:4">
      <c r="A1794" s="58" t="s">
        <v>12073</v>
      </c>
      <c r="B1794" s="74" t="s">
        <v>12074</v>
      </c>
      <c r="C1794" s="58" t="s">
        <v>28492</v>
      </c>
      <c r="D1794" s="75">
        <v>33.36</v>
      </c>
    </row>
    <row r="1795" spans="1:4">
      <c r="A1795" s="58" t="s">
        <v>12069</v>
      </c>
      <c r="B1795" s="74" t="s">
        <v>12070</v>
      </c>
      <c r="C1795" s="58" t="s">
        <v>28492</v>
      </c>
      <c r="D1795" s="75">
        <v>26.48</v>
      </c>
    </row>
    <row r="1796" spans="1:4">
      <c r="A1796" s="58" t="s">
        <v>12071</v>
      </c>
      <c r="B1796" s="74" t="s">
        <v>12072</v>
      </c>
      <c r="C1796" s="58" t="s">
        <v>28492</v>
      </c>
      <c r="D1796" s="75">
        <v>31.68</v>
      </c>
    </row>
    <row r="1797" spans="1:4">
      <c r="A1797" s="58" t="s">
        <v>12063</v>
      </c>
      <c r="B1797" s="74" t="s">
        <v>12064</v>
      </c>
      <c r="C1797" s="58" t="s">
        <v>28492</v>
      </c>
      <c r="D1797" s="75">
        <v>19.43</v>
      </c>
    </row>
    <row r="1798" spans="1:4">
      <c r="A1798" s="58" t="s">
        <v>12061</v>
      </c>
      <c r="B1798" s="74" t="s">
        <v>12062</v>
      </c>
      <c r="C1798" s="58" t="s">
        <v>28492</v>
      </c>
      <c r="D1798" s="75">
        <v>19.43</v>
      </c>
    </row>
    <row r="1799" spans="1:4">
      <c r="A1799" s="58" t="s">
        <v>12053</v>
      </c>
      <c r="B1799" s="74" t="s">
        <v>12054</v>
      </c>
      <c r="C1799" s="58" t="s">
        <v>28492</v>
      </c>
      <c r="D1799" s="75">
        <v>41.78</v>
      </c>
    </row>
    <row r="1800" spans="1:4">
      <c r="A1800" s="58" t="s">
        <v>12057</v>
      </c>
      <c r="B1800" s="74" t="s">
        <v>12058</v>
      </c>
      <c r="C1800" s="58" t="s">
        <v>28492</v>
      </c>
      <c r="D1800" s="75">
        <v>17.66</v>
      </c>
    </row>
    <row r="1801" spans="1:4">
      <c r="A1801" s="58" t="s">
        <v>12055</v>
      </c>
      <c r="B1801" s="74" t="s">
        <v>12056</v>
      </c>
      <c r="C1801" s="58" t="s">
        <v>28492</v>
      </c>
      <c r="D1801" s="75">
        <v>19.82</v>
      </c>
    </row>
    <row r="1802" spans="1:4">
      <c r="A1802" s="58" t="s">
        <v>12109</v>
      </c>
      <c r="B1802" s="74" t="s">
        <v>12110</v>
      </c>
      <c r="C1802" s="58" t="s">
        <v>28492</v>
      </c>
      <c r="D1802" s="75">
        <v>15.79</v>
      </c>
    </row>
    <row r="1803" spans="1:4">
      <c r="A1803" s="58" t="s">
        <v>12111</v>
      </c>
      <c r="B1803" s="74" t="s">
        <v>12112</v>
      </c>
      <c r="C1803" s="58" t="s">
        <v>28492</v>
      </c>
      <c r="D1803" s="75">
        <v>18.75</v>
      </c>
    </row>
    <row r="1804" spans="1:4">
      <c r="A1804" s="58" t="s">
        <v>12113</v>
      </c>
      <c r="B1804" s="74" t="s">
        <v>12114</v>
      </c>
      <c r="C1804" s="58" t="s">
        <v>28492</v>
      </c>
      <c r="D1804" s="75">
        <v>26.44</v>
      </c>
    </row>
    <row r="1805" spans="1:4">
      <c r="A1805" s="58" t="s">
        <v>12115</v>
      </c>
      <c r="B1805" s="74" t="s">
        <v>12116</v>
      </c>
      <c r="C1805" s="58" t="s">
        <v>28492</v>
      </c>
      <c r="D1805" s="75">
        <v>33.47</v>
      </c>
    </row>
    <row r="1806" spans="1:4">
      <c r="A1806" s="58" t="s">
        <v>12117</v>
      </c>
      <c r="B1806" s="74" t="s">
        <v>12118</v>
      </c>
      <c r="C1806" s="58" t="s">
        <v>28492</v>
      </c>
      <c r="D1806" s="75">
        <v>34.799999999999997</v>
      </c>
    </row>
    <row r="1807" spans="1:4">
      <c r="A1807" s="58" t="s">
        <v>12119</v>
      </c>
      <c r="B1807" s="74" t="s">
        <v>12120</v>
      </c>
      <c r="C1807" s="58" t="s">
        <v>28492</v>
      </c>
      <c r="D1807" s="75">
        <v>58.57</v>
      </c>
    </row>
    <row r="1808" spans="1:4">
      <c r="A1808" s="58" t="s">
        <v>12095</v>
      </c>
      <c r="B1808" s="74" t="s">
        <v>29023</v>
      </c>
      <c r="C1808" s="58" t="s">
        <v>28492</v>
      </c>
      <c r="D1808" s="75">
        <v>671.16</v>
      </c>
    </row>
    <row r="1809" spans="1:4">
      <c r="A1809" s="58" t="s">
        <v>12096</v>
      </c>
      <c r="B1809" s="74" t="s">
        <v>29024</v>
      </c>
      <c r="C1809" s="58" t="s">
        <v>28492</v>
      </c>
      <c r="D1809" s="75">
        <v>393.13</v>
      </c>
    </row>
    <row r="1810" spans="1:4">
      <c r="A1810" s="58" t="s">
        <v>12079</v>
      </c>
      <c r="B1810" s="74" t="s">
        <v>29025</v>
      </c>
      <c r="C1810" s="58" t="s">
        <v>28492</v>
      </c>
      <c r="D1810" s="75">
        <v>37.909999999999997</v>
      </c>
    </row>
    <row r="1811" spans="1:4">
      <c r="A1811" s="58" t="s">
        <v>12080</v>
      </c>
      <c r="B1811" s="74" t="s">
        <v>29026</v>
      </c>
      <c r="C1811" s="58" t="s">
        <v>28492</v>
      </c>
      <c r="D1811" s="75">
        <v>32.81</v>
      </c>
    </row>
    <row r="1812" spans="1:4">
      <c r="A1812" s="58" t="s">
        <v>12081</v>
      </c>
      <c r="B1812" s="74" t="s">
        <v>29027</v>
      </c>
      <c r="C1812" s="58" t="s">
        <v>28492</v>
      </c>
      <c r="D1812" s="75">
        <v>41.36</v>
      </c>
    </row>
    <row r="1813" spans="1:4">
      <c r="A1813" s="58" t="s">
        <v>12082</v>
      </c>
      <c r="B1813" s="74" t="s">
        <v>29028</v>
      </c>
      <c r="C1813" s="58" t="s">
        <v>28492</v>
      </c>
      <c r="D1813" s="75">
        <v>33.6</v>
      </c>
    </row>
    <row r="1814" spans="1:4">
      <c r="A1814" s="58" t="s">
        <v>12083</v>
      </c>
      <c r="B1814" s="74" t="s">
        <v>29029</v>
      </c>
      <c r="C1814" s="58" t="s">
        <v>28492</v>
      </c>
      <c r="D1814" s="75">
        <v>49.16</v>
      </c>
    </row>
    <row r="1815" spans="1:4">
      <c r="A1815" s="58" t="s">
        <v>12084</v>
      </c>
      <c r="B1815" s="74" t="s">
        <v>29030</v>
      </c>
      <c r="C1815" s="58" t="s">
        <v>28492</v>
      </c>
      <c r="D1815" s="75">
        <v>41.57</v>
      </c>
    </row>
    <row r="1816" spans="1:4">
      <c r="A1816" s="58" t="s">
        <v>12085</v>
      </c>
      <c r="B1816" s="74" t="s">
        <v>29031</v>
      </c>
      <c r="C1816" s="58" t="s">
        <v>28492</v>
      </c>
      <c r="D1816" s="75">
        <v>67.849999999999994</v>
      </c>
    </row>
    <row r="1817" spans="1:4">
      <c r="A1817" s="58" t="s">
        <v>12086</v>
      </c>
      <c r="B1817" s="74" t="s">
        <v>29032</v>
      </c>
      <c r="C1817" s="58" t="s">
        <v>28492</v>
      </c>
      <c r="D1817" s="75">
        <v>60.48</v>
      </c>
    </row>
    <row r="1818" spans="1:4">
      <c r="A1818" s="58" t="s">
        <v>12087</v>
      </c>
      <c r="B1818" s="74" t="s">
        <v>29033</v>
      </c>
      <c r="C1818" s="58" t="s">
        <v>28492</v>
      </c>
      <c r="D1818" s="75">
        <v>81.86</v>
      </c>
    </row>
    <row r="1819" spans="1:4">
      <c r="A1819" s="58" t="s">
        <v>12088</v>
      </c>
      <c r="B1819" s="74" t="s">
        <v>29034</v>
      </c>
      <c r="C1819" s="58" t="s">
        <v>28492</v>
      </c>
      <c r="D1819" s="75">
        <v>68.28</v>
      </c>
    </row>
    <row r="1820" spans="1:4">
      <c r="A1820" s="58" t="s">
        <v>12089</v>
      </c>
      <c r="B1820" s="74" t="s">
        <v>29035</v>
      </c>
      <c r="C1820" s="58" t="s">
        <v>28492</v>
      </c>
      <c r="D1820" s="75">
        <v>118.67</v>
      </c>
    </row>
    <row r="1821" spans="1:4">
      <c r="A1821" s="58" t="s">
        <v>12090</v>
      </c>
      <c r="B1821" s="74" t="s">
        <v>29036</v>
      </c>
      <c r="C1821" s="58" t="s">
        <v>28492</v>
      </c>
      <c r="D1821" s="75">
        <v>82.97</v>
      </c>
    </row>
    <row r="1822" spans="1:4">
      <c r="A1822" s="58" t="s">
        <v>12091</v>
      </c>
      <c r="B1822" s="74" t="s">
        <v>29037</v>
      </c>
      <c r="C1822" s="58" t="s">
        <v>28492</v>
      </c>
      <c r="D1822" s="75">
        <v>305.94</v>
      </c>
    </row>
    <row r="1823" spans="1:4">
      <c r="A1823" s="58" t="s">
        <v>12092</v>
      </c>
      <c r="B1823" s="74" t="s">
        <v>29038</v>
      </c>
      <c r="C1823" s="58" t="s">
        <v>28492</v>
      </c>
      <c r="D1823" s="75">
        <v>145.19999999999999</v>
      </c>
    </row>
    <row r="1824" spans="1:4">
      <c r="A1824" s="58" t="s">
        <v>12121</v>
      </c>
      <c r="B1824" s="74" t="s">
        <v>12122</v>
      </c>
      <c r="C1824" s="58" t="s">
        <v>28492</v>
      </c>
      <c r="D1824" s="75">
        <v>127.48</v>
      </c>
    </row>
    <row r="1825" spans="1:4">
      <c r="A1825" s="58" t="s">
        <v>12093</v>
      </c>
      <c r="B1825" s="74" t="s">
        <v>29039</v>
      </c>
      <c r="C1825" s="58" t="s">
        <v>28492</v>
      </c>
      <c r="D1825" s="75">
        <v>433.83</v>
      </c>
    </row>
    <row r="1826" spans="1:4">
      <c r="A1826" s="58" t="s">
        <v>12094</v>
      </c>
      <c r="B1826" s="74" t="s">
        <v>29040</v>
      </c>
      <c r="C1826" s="58" t="s">
        <v>28492</v>
      </c>
      <c r="D1826" s="75">
        <v>242.34</v>
      </c>
    </row>
    <row r="1827" spans="1:4">
      <c r="A1827" s="58" t="s">
        <v>12097</v>
      </c>
      <c r="B1827" s="74" t="s">
        <v>29041</v>
      </c>
      <c r="C1827" s="58" t="s">
        <v>28492</v>
      </c>
      <c r="D1827" s="75">
        <v>54.6</v>
      </c>
    </row>
    <row r="1828" spans="1:4">
      <c r="A1828" s="58" t="s">
        <v>12098</v>
      </c>
      <c r="B1828" s="74" t="s">
        <v>29042</v>
      </c>
      <c r="C1828" s="58" t="s">
        <v>28492</v>
      </c>
      <c r="D1828" s="75">
        <v>49.45</v>
      </c>
    </row>
    <row r="1829" spans="1:4">
      <c r="A1829" s="58" t="s">
        <v>12099</v>
      </c>
      <c r="B1829" s="74" t="s">
        <v>29043</v>
      </c>
      <c r="C1829" s="58" t="s">
        <v>28492</v>
      </c>
      <c r="D1829" s="75">
        <v>59.13</v>
      </c>
    </row>
    <row r="1830" spans="1:4">
      <c r="A1830" s="58" t="s">
        <v>12100</v>
      </c>
      <c r="B1830" s="74" t="s">
        <v>29044</v>
      </c>
      <c r="C1830" s="58" t="s">
        <v>28492</v>
      </c>
      <c r="D1830" s="75">
        <v>53.32</v>
      </c>
    </row>
    <row r="1831" spans="1:4">
      <c r="A1831" s="58" t="s">
        <v>12101</v>
      </c>
      <c r="B1831" s="74" t="s">
        <v>29045</v>
      </c>
      <c r="C1831" s="58" t="s">
        <v>28492</v>
      </c>
      <c r="D1831" s="75">
        <v>67.44</v>
      </c>
    </row>
    <row r="1832" spans="1:4">
      <c r="A1832" s="58" t="s">
        <v>12102</v>
      </c>
      <c r="B1832" s="74" t="s">
        <v>29046</v>
      </c>
      <c r="C1832" s="58" t="s">
        <v>28492</v>
      </c>
      <c r="D1832" s="75">
        <v>60.86</v>
      </c>
    </row>
    <row r="1833" spans="1:4">
      <c r="A1833" s="58" t="s">
        <v>12103</v>
      </c>
      <c r="B1833" s="74" t="s">
        <v>29047</v>
      </c>
      <c r="C1833" s="58" t="s">
        <v>28492</v>
      </c>
      <c r="D1833" s="75">
        <v>114.44</v>
      </c>
    </row>
    <row r="1834" spans="1:4">
      <c r="A1834" s="58" t="s">
        <v>12104</v>
      </c>
      <c r="B1834" s="74" t="s">
        <v>29048</v>
      </c>
      <c r="C1834" s="58" t="s">
        <v>28492</v>
      </c>
      <c r="D1834" s="75">
        <v>87.96</v>
      </c>
    </row>
    <row r="1835" spans="1:4">
      <c r="A1835" s="58" t="s">
        <v>12105</v>
      </c>
      <c r="B1835" s="74" t="s">
        <v>29049</v>
      </c>
      <c r="C1835" s="58" t="s">
        <v>28492</v>
      </c>
      <c r="D1835" s="75">
        <v>113.22</v>
      </c>
    </row>
    <row r="1836" spans="1:4">
      <c r="A1836" s="58" t="s">
        <v>12106</v>
      </c>
      <c r="B1836" s="74" t="s">
        <v>29050</v>
      </c>
      <c r="C1836" s="58" t="s">
        <v>28492</v>
      </c>
      <c r="D1836" s="75">
        <v>90.5</v>
      </c>
    </row>
    <row r="1837" spans="1:4">
      <c r="A1837" s="58" t="s">
        <v>12107</v>
      </c>
      <c r="B1837" s="74" t="s">
        <v>29051</v>
      </c>
      <c r="C1837" s="58" t="s">
        <v>28492</v>
      </c>
      <c r="D1837" s="75">
        <v>138.01</v>
      </c>
    </row>
    <row r="1838" spans="1:4">
      <c r="A1838" s="58" t="s">
        <v>12108</v>
      </c>
      <c r="B1838" s="74" t="s">
        <v>29052</v>
      </c>
      <c r="C1838" s="58" t="s">
        <v>28492</v>
      </c>
      <c r="D1838" s="75">
        <v>82.83</v>
      </c>
    </row>
    <row r="1839" spans="1:4">
      <c r="A1839" s="58" t="s">
        <v>12075</v>
      </c>
      <c r="B1839" s="74" t="s">
        <v>29053</v>
      </c>
      <c r="C1839" s="58" t="s">
        <v>28492</v>
      </c>
      <c r="D1839" s="75">
        <v>55.62</v>
      </c>
    </row>
    <row r="1840" spans="1:4">
      <c r="A1840" s="58" t="s">
        <v>12076</v>
      </c>
      <c r="B1840" s="74" t="s">
        <v>29054</v>
      </c>
      <c r="C1840" s="58" t="s">
        <v>28492</v>
      </c>
      <c r="D1840" s="75">
        <v>50.32</v>
      </c>
    </row>
    <row r="1841" spans="1:4">
      <c r="A1841" s="58" t="s">
        <v>12077</v>
      </c>
      <c r="B1841" s="74" t="s">
        <v>29055</v>
      </c>
      <c r="C1841" s="58" t="s">
        <v>28492</v>
      </c>
      <c r="D1841" s="75">
        <v>56.9</v>
      </c>
    </row>
    <row r="1842" spans="1:4">
      <c r="A1842" s="58" t="s">
        <v>12078</v>
      </c>
      <c r="B1842" s="74" t="s">
        <v>29056</v>
      </c>
      <c r="C1842" s="58" t="s">
        <v>28492</v>
      </c>
      <c r="D1842" s="75">
        <v>51.42</v>
      </c>
    </row>
    <row r="1843" spans="1:4">
      <c r="A1843" s="58" t="s">
        <v>12143</v>
      </c>
      <c r="B1843" s="74" t="s">
        <v>12144</v>
      </c>
      <c r="C1843" s="58" t="s">
        <v>28492</v>
      </c>
      <c r="D1843" s="75">
        <v>76</v>
      </c>
    </row>
    <row r="1844" spans="1:4">
      <c r="A1844" s="58" t="s">
        <v>12145</v>
      </c>
      <c r="B1844" s="74" t="s">
        <v>12146</v>
      </c>
      <c r="C1844" s="58" t="s">
        <v>28492</v>
      </c>
      <c r="D1844" s="75">
        <v>96.38</v>
      </c>
    </row>
    <row r="1845" spans="1:4">
      <c r="A1845" s="58" t="s">
        <v>28488</v>
      </c>
      <c r="B1845" s="74" t="s">
        <v>29057</v>
      </c>
      <c r="C1845" s="58" t="s">
        <v>21715</v>
      </c>
      <c r="D1845" s="75"/>
    </row>
    <row r="1846" spans="1:4">
      <c r="A1846" s="58" t="s">
        <v>12246</v>
      </c>
      <c r="B1846" s="74" t="s">
        <v>29058</v>
      </c>
      <c r="C1846" s="58" t="s">
        <v>28</v>
      </c>
      <c r="D1846" s="75">
        <v>146.03</v>
      </c>
    </row>
    <row r="1847" spans="1:4">
      <c r="A1847" s="58" t="s">
        <v>12280</v>
      </c>
      <c r="B1847" s="74" t="s">
        <v>29059</v>
      </c>
      <c r="C1847" s="58" t="s">
        <v>21746</v>
      </c>
      <c r="D1847" s="75">
        <v>515</v>
      </c>
    </row>
    <row r="1848" spans="1:4">
      <c r="A1848" s="58" t="s">
        <v>12256</v>
      </c>
      <c r="B1848" s="74" t="s">
        <v>12257</v>
      </c>
      <c r="C1848" s="58" t="s">
        <v>28</v>
      </c>
      <c r="D1848" s="75">
        <v>426.86</v>
      </c>
    </row>
    <row r="1849" spans="1:4" ht="25.5">
      <c r="A1849" s="58" t="s">
        <v>12249</v>
      </c>
      <c r="B1849" s="74" t="s">
        <v>29060</v>
      </c>
      <c r="C1849" s="58" t="s">
        <v>28492</v>
      </c>
      <c r="D1849" s="75">
        <v>5442.39</v>
      </c>
    </row>
    <row r="1850" spans="1:4" ht="25.5">
      <c r="A1850" s="58" t="s">
        <v>12250</v>
      </c>
      <c r="B1850" s="74" t="s">
        <v>29061</v>
      </c>
      <c r="C1850" s="58" t="s">
        <v>28492</v>
      </c>
      <c r="D1850" s="75">
        <v>9080.7199999999993</v>
      </c>
    </row>
    <row r="1851" spans="1:4">
      <c r="A1851" s="58" t="s">
        <v>12251</v>
      </c>
      <c r="B1851" s="74" t="s">
        <v>29062</v>
      </c>
      <c r="C1851" s="58" t="s">
        <v>28492</v>
      </c>
      <c r="D1851" s="75">
        <v>7595.25</v>
      </c>
    </row>
    <row r="1852" spans="1:4">
      <c r="A1852" s="58" t="s">
        <v>12252</v>
      </c>
      <c r="B1852" s="74" t="s">
        <v>29063</v>
      </c>
      <c r="C1852" s="58" t="s">
        <v>28492</v>
      </c>
      <c r="D1852" s="75">
        <v>9310.33</v>
      </c>
    </row>
    <row r="1853" spans="1:4" ht="25.5">
      <c r="A1853" s="58" t="s">
        <v>12253</v>
      </c>
      <c r="B1853" s="74" t="s">
        <v>29064</v>
      </c>
      <c r="C1853" s="58" t="s">
        <v>28492</v>
      </c>
      <c r="D1853" s="75">
        <v>12674.35</v>
      </c>
    </row>
    <row r="1854" spans="1:4" ht="25.5">
      <c r="A1854" s="58" t="s">
        <v>12247</v>
      </c>
      <c r="B1854" s="74" t="s">
        <v>29065</v>
      </c>
      <c r="C1854" s="58" t="s">
        <v>28492</v>
      </c>
      <c r="D1854" s="75">
        <v>8987.82</v>
      </c>
    </row>
    <row r="1855" spans="1:4" ht="25.5">
      <c r="A1855" s="58" t="s">
        <v>12248</v>
      </c>
      <c r="B1855" s="74" t="s">
        <v>29066</v>
      </c>
      <c r="C1855" s="58" t="s">
        <v>28492</v>
      </c>
      <c r="D1855" s="75">
        <v>19082.28</v>
      </c>
    </row>
    <row r="1856" spans="1:4">
      <c r="A1856" s="58" t="s">
        <v>12254</v>
      </c>
      <c r="B1856" s="74" t="s">
        <v>29067</v>
      </c>
      <c r="C1856" s="58" t="s">
        <v>28492</v>
      </c>
      <c r="D1856" s="75">
        <v>6634.53</v>
      </c>
    </row>
    <row r="1857" spans="1:4">
      <c r="A1857" s="58" t="s">
        <v>12255</v>
      </c>
      <c r="B1857" s="74" t="s">
        <v>29068</v>
      </c>
      <c r="C1857" s="58" t="s">
        <v>28492</v>
      </c>
      <c r="D1857" s="75">
        <v>8934.64</v>
      </c>
    </row>
    <row r="1858" spans="1:4">
      <c r="A1858" s="58" t="s">
        <v>12258</v>
      </c>
      <c r="B1858" s="74" t="s">
        <v>12259</v>
      </c>
      <c r="C1858" s="58" t="s">
        <v>32</v>
      </c>
      <c r="D1858" s="75">
        <v>22.83</v>
      </c>
    </row>
    <row r="1859" spans="1:4">
      <c r="A1859" s="58" t="s">
        <v>12283</v>
      </c>
      <c r="B1859" s="74" t="s">
        <v>29069</v>
      </c>
      <c r="C1859" s="58" t="s">
        <v>32</v>
      </c>
      <c r="D1859" s="75">
        <v>36.32</v>
      </c>
    </row>
    <row r="1860" spans="1:4">
      <c r="A1860" s="58" t="s">
        <v>12268</v>
      </c>
      <c r="B1860" s="74" t="s">
        <v>29070</v>
      </c>
      <c r="C1860" s="58" t="s">
        <v>21746</v>
      </c>
      <c r="D1860" s="75">
        <v>756.56</v>
      </c>
    </row>
    <row r="1861" spans="1:4">
      <c r="A1861" s="58" t="s">
        <v>12261</v>
      </c>
      <c r="B1861" s="74" t="s">
        <v>29071</v>
      </c>
      <c r="C1861" s="58" t="s">
        <v>21746</v>
      </c>
      <c r="D1861" s="75">
        <v>802.85</v>
      </c>
    </row>
    <row r="1862" spans="1:4">
      <c r="A1862" s="58" t="s">
        <v>12262</v>
      </c>
      <c r="B1862" s="74" t="s">
        <v>29072</v>
      </c>
      <c r="C1862" s="58" t="s">
        <v>21746</v>
      </c>
      <c r="D1862" s="75">
        <v>792.72</v>
      </c>
    </row>
    <row r="1863" spans="1:4">
      <c r="A1863" s="58" t="s">
        <v>12267</v>
      </c>
      <c r="B1863" s="74" t="s">
        <v>29073</v>
      </c>
      <c r="C1863" s="58" t="s">
        <v>21746</v>
      </c>
      <c r="D1863" s="75">
        <v>652.14</v>
      </c>
    </row>
    <row r="1864" spans="1:4" ht="25.5">
      <c r="A1864" s="58" t="s">
        <v>12264</v>
      </c>
      <c r="B1864" s="74" t="s">
        <v>29074</v>
      </c>
      <c r="C1864" s="58" t="s">
        <v>21746</v>
      </c>
      <c r="D1864" s="75">
        <v>896.99</v>
      </c>
    </row>
    <row r="1865" spans="1:4">
      <c r="A1865" s="58" t="s">
        <v>12266</v>
      </c>
      <c r="B1865" s="74" t="s">
        <v>29075</v>
      </c>
      <c r="C1865" s="58" t="s">
        <v>21746</v>
      </c>
      <c r="D1865" s="75">
        <v>625.23</v>
      </c>
    </row>
    <row r="1866" spans="1:4" ht="25.5">
      <c r="A1866" s="58" t="s">
        <v>12265</v>
      </c>
      <c r="B1866" s="74" t="s">
        <v>29076</v>
      </c>
      <c r="C1866" s="58" t="s">
        <v>21746</v>
      </c>
      <c r="D1866" s="75">
        <v>896.99</v>
      </c>
    </row>
    <row r="1867" spans="1:4">
      <c r="A1867" s="58" t="s">
        <v>12263</v>
      </c>
      <c r="B1867" s="74" t="s">
        <v>29077</v>
      </c>
      <c r="C1867" s="58" t="s">
        <v>21746</v>
      </c>
      <c r="D1867" s="75">
        <v>896.99</v>
      </c>
    </row>
    <row r="1868" spans="1:4" ht="25.5">
      <c r="A1868" s="58" t="s">
        <v>12271</v>
      </c>
      <c r="B1868" s="74" t="s">
        <v>29078</v>
      </c>
      <c r="C1868" s="58" t="s">
        <v>28492</v>
      </c>
      <c r="D1868" s="75">
        <v>7872.28</v>
      </c>
    </row>
    <row r="1869" spans="1:4" ht="25.5">
      <c r="A1869" s="58" t="s">
        <v>12272</v>
      </c>
      <c r="B1869" s="74" t="s">
        <v>29079</v>
      </c>
      <c r="C1869" s="58" t="s">
        <v>28492</v>
      </c>
      <c r="D1869" s="75">
        <v>9503.69</v>
      </c>
    </row>
    <row r="1870" spans="1:4" ht="25.5">
      <c r="A1870" s="58" t="s">
        <v>12269</v>
      </c>
      <c r="B1870" s="74" t="s">
        <v>29080</v>
      </c>
      <c r="C1870" s="58" t="s">
        <v>28492</v>
      </c>
      <c r="D1870" s="75">
        <v>7845.04</v>
      </c>
    </row>
    <row r="1871" spans="1:4" ht="25.5">
      <c r="A1871" s="58" t="s">
        <v>12270</v>
      </c>
      <c r="B1871" s="74" t="s">
        <v>29081</v>
      </c>
      <c r="C1871" s="58" t="s">
        <v>28492</v>
      </c>
      <c r="D1871" s="75">
        <v>9474.44</v>
      </c>
    </row>
    <row r="1872" spans="1:4">
      <c r="A1872" s="58" t="s">
        <v>12282</v>
      </c>
      <c r="B1872" s="74" t="s">
        <v>29082</v>
      </c>
      <c r="C1872" s="58" t="s">
        <v>32</v>
      </c>
      <c r="D1872" s="75">
        <v>2.59</v>
      </c>
    </row>
    <row r="1873" spans="1:4" ht="38.25">
      <c r="A1873" s="58" t="s">
        <v>12277</v>
      </c>
      <c r="B1873" s="74" t="s">
        <v>29083</v>
      </c>
      <c r="C1873" s="58" t="s">
        <v>28492</v>
      </c>
      <c r="D1873" s="75">
        <v>1088.6400000000001</v>
      </c>
    </row>
    <row r="1874" spans="1:4" ht="38.25">
      <c r="A1874" s="58" t="s">
        <v>12278</v>
      </c>
      <c r="B1874" s="74" t="s">
        <v>29084</v>
      </c>
      <c r="C1874" s="58" t="s">
        <v>28492</v>
      </c>
      <c r="D1874" s="75">
        <v>2708.64</v>
      </c>
    </row>
    <row r="1875" spans="1:4" ht="38.25">
      <c r="A1875" s="58" t="s">
        <v>12279</v>
      </c>
      <c r="B1875" s="74" t="s">
        <v>29085</v>
      </c>
      <c r="C1875" s="58" t="s">
        <v>28492</v>
      </c>
      <c r="D1875" s="75">
        <v>1616.64</v>
      </c>
    </row>
    <row r="1876" spans="1:4">
      <c r="A1876" s="58" t="s">
        <v>12273</v>
      </c>
      <c r="B1876" s="74" t="s">
        <v>12274</v>
      </c>
      <c r="C1876" s="58" t="s">
        <v>28492</v>
      </c>
      <c r="D1876" s="75">
        <v>214.39</v>
      </c>
    </row>
    <row r="1877" spans="1:4">
      <c r="A1877" s="58" t="s">
        <v>12275</v>
      </c>
      <c r="B1877" s="74" t="s">
        <v>12276</v>
      </c>
      <c r="C1877" s="58" t="s">
        <v>28492</v>
      </c>
      <c r="D1877" s="75">
        <v>519.85</v>
      </c>
    </row>
    <row r="1878" spans="1:4">
      <c r="A1878" s="58" t="s">
        <v>12260</v>
      </c>
      <c r="B1878" s="74" t="s">
        <v>29086</v>
      </c>
      <c r="C1878" s="58" t="s">
        <v>243</v>
      </c>
      <c r="D1878" s="75">
        <v>680</v>
      </c>
    </row>
    <row r="1879" spans="1:4">
      <c r="A1879" s="58" t="s">
        <v>12281</v>
      </c>
      <c r="B1879" s="74" t="s">
        <v>29087</v>
      </c>
      <c r="C1879" s="58" t="s">
        <v>32</v>
      </c>
      <c r="D1879" s="75">
        <v>5.51</v>
      </c>
    </row>
    <row r="1880" spans="1:4">
      <c r="A1880" s="58" t="s">
        <v>12293</v>
      </c>
      <c r="B1880" s="74" t="s">
        <v>16528</v>
      </c>
      <c r="C1880" s="58" t="s">
        <v>28</v>
      </c>
      <c r="D1880" s="75">
        <v>6.67</v>
      </c>
    </row>
    <row r="1881" spans="1:4">
      <c r="A1881" s="58" t="s">
        <v>12290</v>
      </c>
      <c r="B1881" s="74" t="s">
        <v>29088</v>
      </c>
      <c r="C1881" s="58" t="s">
        <v>32</v>
      </c>
      <c r="D1881" s="75">
        <v>11.55</v>
      </c>
    </row>
    <row r="1882" spans="1:4">
      <c r="A1882" s="58" t="s">
        <v>12288</v>
      </c>
      <c r="B1882" s="74" t="s">
        <v>12289</v>
      </c>
      <c r="C1882" s="58" t="s">
        <v>28</v>
      </c>
      <c r="D1882" s="75">
        <v>90.07</v>
      </c>
    </row>
    <row r="1883" spans="1:4">
      <c r="A1883" s="58" t="s">
        <v>12292</v>
      </c>
      <c r="B1883" s="74" t="s">
        <v>29089</v>
      </c>
      <c r="C1883" s="58" t="s">
        <v>28</v>
      </c>
      <c r="D1883" s="75">
        <v>47.68</v>
      </c>
    </row>
    <row r="1884" spans="1:4">
      <c r="A1884" s="58" t="s">
        <v>12291</v>
      </c>
      <c r="B1884" s="74" t="s">
        <v>29090</v>
      </c>
      <c r="C1884" s="58" t="s">
        <v>28</v>
      </c>
      <c r="D1884" s="75">
        <v>49.57</v>
      </c>
    </row>
    <row r="1885" spans="1:4">
      <c r="A1885" s="58" t="s">
        <v>12284</v>
      </c>
      <c r="B1885" s="74" t="s">
        <v>12285</v>
      </c>
      <c r="C1885" s="58" t="s">
        <v>32</v>
      </c>
      <c r="D1885" s="75">
        <v>131.27000000000001</v>
      </c>
    </row>
    <row r="1886" spans="1:4">
      <c r="A1886" s="58" t="s">
        <v>12286</v>
      </c>
      <c r="B1886" s="74" t="s">
        <v>29091</v>
      </c>
      <c r="C1886" s="58" t="s">
        <v>32</v>
      </c>
      <c r="D1886" s="75">
        <v>156.66</v>
      </c>
    </row>
    <row r="1887" spans="1:4">
      <c r="A1887" s="58" t="s">
        <v>12287</v>
      </c>
      <c r="B1887" s="74" t="s">
        <v>29092</v>
      </c>
      <c r="C1887" s="58" t="s">
        <v>32</v>
      </c>
      <c r="D1887" s="75">
        <v>145.69</v>
      </c>
    </row>
    <row r="1888" spans="1:4">
      <c r="A1888" s="58" t="s">
        <v>28488</v>
      </c>
      <c r="B1888" s="74" t="s">
        <v>29093</v>
      </c>
      <c r="C1888" s="58" t="s">
        <v>21715</v>
      </c>
      <c r="D1888" s="75"/>
    </row>
    <row r="1889" spans="1:4">
      <c r="A1889" s="58" t="s">
        <v>12300</v>
      </c>
      <c r="B1889" s="74" t="s">
        <v>12301</v>
      </c>
      <c r="C1889" s="58" t="s">
        <v>28</v>
      </c>
      <c r="D1889" s="75">
        <v>27.03</v>
      </c>
    </row>
    <row r="1890" spans="1:4">
      <c r="A1890" s="58" t="s">
        <v>12304</v>
      </c>
      <c r="B1890" s="74" t="s">
        <v>12305</v>
      </c>
      <c r="C1890" s="58" t="s">
        <v>28</v>
      </c>
      <c r="D1890" s="75">
        <v>8.74</v>
      </c>
    </row>
    <row r="1891" spans="1:4">
      <c r="A1891" s="58" t="s">
        <v>12294</v>
      </c>
      <c r="B1891" s="74" t="s">
        <v>12295</v>
      </c>
      <c r="C1891" s="58" t="s">
        <v>28</v>
      </c>
      <c r="D1891" s="75">
        <v>27.88</v>
      </c>
    </row>
    <row r="1892" spans="1:4">
      <c r="A1892" s="58" t="s">
        <v>12296</v>
      </c>
      <c r="B1892" s="74" t="s">
        <v>12297</v>
      </c>
      <c r="C1892" s="58" t="s">
        <v>28</v>
      </c>
      <c r="D1892" s="75">
        <v>57.86</v>
      </c>
    </row>
    <row r="1893" spans="1:4">
      <c r="A1893" s="58" t="s">
        <v>12298</v>
      </c>
      <c r="B1893" s="74" t="s">
        <v>12299</v>
      </c>
      <c r="C1893" s="58" t="s">
        <v>28</v>
      </c>
      <c r="D1893" s="75">
        <v>57.86</v>
      </c>
    </row>
    <row r="1894" spans="1:4">
      <c r="A1894" s="58" t="s">
        <v>12306</v>
      </c>
      <c r="B1894" s="74" t="s">
        <v>12307</v>
      </c>
      <c r="C1894" s="58" t="s">
        <v>32</v>
      </c>
      <c r="D1894" s="75">
        <v>8.41</v>
      </c>
    </row>
    <row r="1895" spans="1:4">
      <c r="A1895" s="58" t="s">
        <v>12302</v>
      </c>
      <c r="B1895" s="74" t="s">
        <v>12303</v>
      </c>
      <c r="C1895" s="58" t="s">
        <v>28</v>
      </c>
      <c r="D1895" s="75">
        <v>21.04</v>
      </c>
    </row>
    <row r="1896" spans="1:4">
      <c r="A1896" s="58" t="s">
        <v>12308</v>
      </c>
      <c r="B1896" s="74" t="s">
        <v>29094</v>
      </c>
      <c r="C1896" s="58" t="s">
        <v>28</v>
      </c>
      <c r="D1896" s="75">
        <v>17.57</v>
      </c>
    </row>
    <row r="1897" spans="1:4">
      <c r="A1897" s="58" t="s">
        <v>12309</v>
      </c>
      <c r="B1897" s="74" t="s">
        <v>12310</v>
      </c>
      <c r="C1897" s="58" t="s">
        <v>28</v>
      </c>
      <c r="D1897" s="75">
        <v>17.12</v>
      </c>
    </row>
    <row r="1898" spans="1:4">
      <c r="A1898" s="58" t="s">
        <v>12311</v>
      </c>
      <c r="B1898" s="74" t="s">
        <v>12312</v>
      </c>
      <c r="C1898" s="58" t="s">
        <v>28</v>
      </c>
      <c r="D1898" s="75">
        <v>18.32</v>
      </c>
    </row>
    <row r="1899" spans="1:4">
      <c r="A1899" s="58" t="s">
        <v>28488</v>
      </c>
      <c r="B1899" s="74" t="s">
        <v>29095</v>
      </c>
      <c r="C1899" s="58" t="s">
        <v>21715</v>
      </c>
      <c r="D1899" s="75"/>
    </row>
    <row r="1900" spans="1:4" ht="25.5">
      <c r="A1900" s="58" t="s">
        <v>12315</v>
      </c>
      <c r="B1900" s="74" t="s">
        <v>12316</v>
      </c>
      <c r="C1900" s="58" t="s">
        <v>28492</v>
      </c>
      <c r="D1900" s="75">
        <v>226.72</v>
      </c>
    </row>
    <row r="1901" spans="1:4" ht="25.5">
      <c r="A1901" s="58" t="s">
        <v>12317</v>
      </c>
      <c r="B1901" s="74" t="s">
        <v>12318</v>
      </c>
      <c r="C1901" s="58" t="s">
        <v>28492</v>
      </c>
      <c r="D1901" s="75">
        <v>194.4</v>
      </c>
    </row>
    <row r="1902" spans="1:4" ht="25.5">
      <c r="A1902" s="58" t="s">
        <v>12313</v>
      </c>
      <c r="B1902" s="74" t="s">
        <v>12314</v>
      </c>
      <c r="C1902" s="58" t="s">
        <v>28492</v>
      </c>
      <c r="D1902" s="75">
        <v>298.73</v>
      </c>
    </row>
    <row r="1903" spans="1:4">
      <c r="A1903" s="58" t="s">
        <v>12319</v>
      </c>
      <c r="B1903" s="74" t="s">
        <v>12320</v>
      </c>
      <c r="C1903" s="58" t="s">
        <v>243</v>
      </c>
      <c r="D1903" s="75">
        <v>109.08</v>
      </c>
    </row>
    <row r="1904" spans="1:4">
      <c r="A1904" s="58" t="s">
        <v>12321</v>
      </c>
      <c r="B1904" s="74" t="s">
        <v>12322</v>
      </c>
      <c r="C1904" s="58" t="s">
        <v>28492</v>
      </c>
      <c r="D1904" s="75">
        <v>49.78</v>
      </c>
    </row>
    <row r="1905" spans="1:4">
      <c r="A1905" s="58" t="s">
        <v>12323</v>
      </c>
      <c r="B1905" s="74" t="s">
        <v>12324</v>
      </c>
      <c r="C1905" s="58" t="s">
        <v>28492</v>
      </c>
      <c r="D1905" s="75">
        <v>59.12</v>
      </c>
    </row>
    <row r="1906" spans="1:4">
      <c r="A1906" s="58" t="s">
        <v>12345</v>
      </c>
      <c r="B1906" s="74" t="s">
        <v>12346</v>
      </c>
      <c r="C1906" s="58" t="s">
        <v>28492</v>
      </c>
      <c r="D1906" s="75">
        <v>47.6</v>
      </c>
    </row>
    <row r="1907" spans="1:4">
      <c r="A1907" s="58" t="s">
        <v>12391</v>
      </c>
      <c r="B1907" s="74" t="s">
        <v>12392</v>
      </c>
      <c r="C1907" s="58" t="s">
        <v>28492</v>
      </c>
      <c r="D1907" s="75">
        <v>5.96</v>
      </c>
    </row>
    <row r="1908" spans="1:4">
      <c r="A1908" s="58" t="s">
        <v>12333</v>
      </c>
      <c r="B1908" s="74" t="s">
        <v>12334</v>
      </c>
      <c r="C1908" s="58" t="s">
        <v>28492</v>
      </c>
      <c r="D1908" s="75">
        <v>15.01</v>
      </c>
    </row>
    <row r="1909" spans="1:4" ht="25.5">
      <c r="A1909" s="58" t="s">
        <v>12330</v>
      </c>
      <c r="B1909" s="74" t="s">
        <v>12331</v>
      </c>
      <c r="C1909" s="58" t="s">
        <v>28492</v>
      </c>
      <c r="D1909" s="75">
        <v>320.18</v>
      </c>
    </row>
    <row r="1910" spans="1:4">
      <c r="A1910" s="58" t="s">
        <v>12325</v>
      </c>
      <c r="B1910" s="74" t="s">
        <v>29096</v>
      </c>
      <c r="C1910" s="58" t="s">
        <v>28492</v>
      </c>
      <c r="D1910" s="75">
        <v>1027.5999999999999</v>
      </c>
    </row>
    <row r="1911" spans="1:4">
      <c r="A1911" s="58" t="s">
        <v>12335</v>
      </c>
      <c r="B1911" s="74" t="s">
        <v>12336</v>
      </c>
      <c r="C1911" s="58" t="s">
        <v>28492</v>
      </c>
      <c r="D1911" s="75">
        <v>87.02</v>
      </c>
    </row>
    <row r="1912" spans="1:4">
      <c r="A1912" s="58" t="s">
        <v>12337</v>
      </c>
      <c r="B1912" s="74" t="s">
        <v>12338</v>
      </c>
      <c r="C1912" s="58" t="s">
        <v>28492</v>
      </c>
      <c r="D1912" s="75">
        <v>408.87</v>
      </c>
    </row>
    <row r="1913" spans="1:4">
      <c r="A1913" s="58" t="s">
        <v>12339</v>
      </c>
      <c r="B1913" s="74" t="s">
        <v>12340</v>
      </c>
      <c r="C1913" s="58" t="s">
        <v>28492</v>
      </c>
      <c r="D1913" s="75">
        <v>141.33000000000001</v>
      </c>
    </row>
    <row r="1914" spans="1:4">
      <c r="A1914" s="58" t="s">
        <v>12343</v>
      </c>
      <c r="B1914" s="74" t="s">
        <v>12344</v>
      </c>
      <c r="C1914" s="58" t="s">
        <v>28492</v>
      </c>
      <c r="D1914" s="75">
        <v>152.72</v>
      </c>
    </row>
    <row r="1915" spans="1:4">
      <c r="A1915" s="58" t="s">
        <v>12341</v>
      </c>
      <c r="B1915" s="74" t="s">
        <v>12342</v>
      </c>
      <c r="C1915" s="58" t="s">
        <v>28492</v>
      </c>
      <c r="D1915" s="75">
        <v>157.07</v>
      </c>
    </row>
    <row r="1916" spans="1:4">
      <c r="A1916" s="58" t="s">
        <v>12347</v>
      </c>
      <c r="B1916" s="74" t="s">
        <v>12348</v>
      </c>
      <c r="C1916" s="58" t="s">
        <v>28492</v>
      </c>
      <c r="D1916" s="75">
        <v>574.74</v>
      </c>
    </row>
    <row r="1917" spans="1:4">
      <c r="A1917" s="58" t="s">
        <v>12349</v>
      </c>
      <c r="B1917" s="74" t="s">
        <v>12350</v>
      </c>
      <c r="C1917" s="58" t="s">
        <v>28492</v>
      </c>
      <c r="D1917" s="75">
        <v>67.88</v>
      </c>
    </row>
    <row r="1918" spans="1:4">
      <c r="A1918" s="58" t="s">
        <v>12351</v>
      </c>
      <c r="B1918" s="74" t="s">
        <v>12352</v>
      </c>
      <c r="C1918" s="58" t="s">
        <v>28492</v>
      </c>
      <c r="D1918" s="75">
        <v>242.03</v>
      </c>
    </row>
    <row r="1919" spans="1:4">
      <c r="A1919" s="58" t="s">
        <v>12353</v>
      </c>
      <c r="B1919" s="74" t="s">
        <v>12354</v>
      </c>
      <c r="C1919" s="58" t="s">
        <v>28492</v>
      </c>
      <c r="D1919" s="75">
        <v>59.98</v>
      </c>
    </row>
    <row r="1920" spans="1:4">
      <c r="A1920" s="58" t="s">
        <v>12368</v>
      </c>
      <c r="B1920" s="74" t="s">
        <v>12369</v>
      </c>
      <c r="C1920" s="58" t="s">
        <v>28492</v>
      </c>
      <c r="D1920" s="75">
        <v>28.86</v>
      </c>
    </row>
    <row r="1921" spans="1:4">
      <c r="A1921" s="58" t="s">
        <v>12355</v>
      </c>
      <c r="B1921" s="74" t="s">
        <v>12356</v>
      </c>
      <c r="C1921" s="58" t="s">
        <v>28492</v>
      </c>
      <c r="D1921" s="75">
        <v>15.91</v>
      </c>
    </row>
    <row r="1922" spans="1:4">
      <c r="A1922" s="58" t="s">
        <v>12357</v>
      </c>
      <c r="B1922" s="74" t="s">
        <v>12358</v>
      </c>
      <c r="C1922" s="58" t="s">
        <v>28492</v>
      </c>
      <c r="D1922" s="75">
        <v>15.91</v>
      </c>
    </row>
    <row r="1923" spans="1:4">
      <c r="A1923" s="58" t="s">
        <v>12370</v>
      </c>
      <c r="B1923" s="74" t="s">
        <v>12371</v>
      </c>
      <c r="C1923" s="58" t="s">
        <v>28492</v>
      </c>
      <c r="D1923" s="75">
        <v>15.76</v>
      </c>
    </row>
    <row r="1924" spans="1:4">
      <c r="A1924" s="58" t="s">
        <v>12359</v>
      </c>
      <c r="B1924" s="74" t="s">
        <v>12360</v>
      </c>
      <c r="C1924" s="58" t="s">
        <v>28492</v>
      </c>
      <c r="D1924" s="75">
        <v>16.420000000000002</v>
      </c>
    </row>
    <row r="1925" spans="1:4">
      <c r="A1925" s="58" t="s">
        <v>12361</v>
      </c>
      <c r="B1925" s="74" t="s">
        <v>12362</v>
      </c>
      <c r="C1925" s="58" t="s">
        <v>28492</v>
      </c>
      <c r="D1925" s="75">
        <v>16.420000000000002</v>
      </c>
    </row>
    <row r="1926" spans="1:4">
      <c r="A1926" s="58" t="s">
        <v>12365</v>
      </c>
      <c r="B1926" s="74" t="s">
        <v>12366</v>
      </c>
      <c r="C1926" s="58" t="s">
        <v>28492</v>
      </c>
      <c r="D1926" s="75">
        <v>16.420000000000002</v>
      </c>
    </row>
    <row r="1927" spans="1:4">
      <c r="A1927" s="58" t="s">
        <v>196</v>
      </c>
      <c r="B1927" s="74" t="s">
        <v>12367</v>
      </c>
      <c r="C1927" s="58" t="s">
        <v>28492</v>
      </c>
      <c r="D1927" s="75">
        <v>16.420000000000002</v>
      </c>
    </row>
    <row r="1928" spans="1:4">
      <c r="A1928" s="58" t="s">
        <v>12363</v>
      </c>
      <c r="B1928" s="74" t="s">
        <v>12364</v>
      </c>
      <c r="C1928" s="58" t="s">
        <v>28492</v>
      </c>
      <c r="D1928" s="75">
        <v>16.420000000000002</v>
      </c>
    </row>
    <row r="1929" spans="1:4">
      <c r="A1929" s="58" t="s">
        <v>12328</v>
      </c>
      <c r="B1929" s="74" t="s">
        <v>12329</v>
      </c>
      <c r="C1929" s="58" t="s">
        <v>28492</v>
      </c>
      <c r="D1929" s="75">
        <v>880.67</v>
      </c>
    </row>
    <row r="1930" spans="1:4" ht="25.5">
      <c r="A1930" s="58" t="s">
        <v>12326</v>
      </c>
      <c r="B1930" s="74" t="s">
        <v>12327</v>
      </c>
      <c r="C1930" s="58" t="s">
        <v>28492</v>
      </c>
      <c r="D1930" s="75">
        <v>421.03</v>
      </c>
    </row>
    <row r="1931" spans="1:4">
      <c r="A1931" s="58" t="s">
        <v>12372</v>
      </c>
      <c r="B1931" s="74" t="s">
        <v>12373</v>
      </c>
      <c r="C1931" s="58" t="s">
        <v>28492</v>
      </c>
      <c r="D1931" s="75">
        <v>181.82</v>
      </c>
    </row>
    <row r="1932" spans="1:4">
      <c r="A1932" s="58" t="s">
        <v>12374</v>
      </c>
      <c r="B1932" s="74" t="s">
        <v>12375</v>
      </c>
      <c r="C1932" s="58" t="s">
        <v>28492</v>
      </c>
      <c r="D1932" s="75">
        <v>87.77</v>
      </c>
    </row>
    <row r="1933" spans="1:4">
      <c r="A1933" s="58" t="s">
        <v>12376</v>
      </c>
      <c r="B1933" s="74" t="s">
        <v>12377</v>
      </c>
      <c r="C1933" s="58" t="s">
        <v>28492</v>
      </c>
      <c r="D1933" s="75">
        <v>149.55000000000001</v>
      </c>
    </row>
    <row r="1934" spans="1:4">
      <c r="A1934" s="58" t="s">
        <v>12378</v>
      </c>
      <c r="B1934" s="74" t="s">
        <v>29097</v>
      </c>
      <c r="C1934" s="58" t="s">
        <v>28492</v>
      </c>
      <c r="D1934" s="75">
        <v>120.62</v>
      </c>
    </row>
    <row r="1935" spans="1:4">
      <c r="A1935" s="58" t="s">
        <v>12332</v>
      </c>
      <c r="B1935" s="74" t="s">
        <v>29098</v>
      </c>
      <c r="C1935" s="58" t="s">
        <v>28492</v>
      </c>
      <c r="D1935" s="75">
        <v>53.48</v>
      </c>
    </row>
    <row r="1936" spans="1:4">
      <c r="A1936" s="58" t="s">
        <v>12385</v>
      </c>
      <c r="B1936" s="74" t="s">
        <v>12386</v>
      </c>
      <c r="C1936" s="58" t="s">
        <v>28492</v>
      </c>
      <c r="D1936" s="75">
        <v>106.03</v>
      </c>
    </row>
    <row r="1937" spans="1:4">
      <c r="A1937" s="58" t="s">
        <v>12387</v>
      </c>
      <c r="B1937" s="74" t="s">
        <v>12388</v>
      </c>
      <c r="C1937" s="58" t="s">
        <v>28492</v>
      </c>
      <c r="D1937" s="75">
        <v>90.57</v>
      </c>
    </row>
    <row r="1938" spans="1:4">
      <c r="A1938" s="58" t="s">
        <v>12389</v>
      </c>
      <c r="B1938" s="74" t="s">
        <v>12390</v>
      </c>
      <c r="C1938" s="58" t="s">
        <v>28492</v>
      </c>
      <c r="D1938" s="75">
        <v>92.6</v>
      </c>
    </row>
    <row r="1939" spans="1:4">
      <c r="A1939" s="58" t="s">
        <v>12379</v>
      </c>
      <c r="B1939" s="74" t="s">
        <v>12380</v>
      </c>
      <c r="C1939" s="58" t="s">
        <v>28492</v>
      </c>
      <c r="D1939" s="75">
        <v>88.73</v>
      </c>
    </row>
    <row r="1940" spans="1:4">
      <c r="A1940" s="58" t="s">
        <v>12381</v>
      </c>
      <c r="B1940" s="74" t="s">
        <v>12382</v>
      </c>
      <c r="C1940" s="58" t="s">
        <v>28492</v>
      </c>
      <c r="D1940" s="75">
        <v>92.01</v>
      </c>
    </row>
    <row r="1941" spans="1:4">
      <c r="A1941" s="58" t="s">
        <v>12383</v>
      </c>
      <c r="B1941" s="74" t="s">
        <v>12384</v>
      </c>
      <c r="C1941" s="58" t="s">
        <v>28492</v>
      </c>
      <c r="D1941" s="75">
        <v>106.03</v>
      </c>
    </row>
    <row r="1942" spans="1:4">
      <c r="A1942" s="58" t="s">
        <v>12393</v>
      </c>
      <c r="B1942" s="74" t="s">
        <v>12394</v>
      </c>
      <c r="C1942" s="58" t="s">
        <v>28492</v>
      </c>
      <c r="D1942" s="75">
        <v>62.39</v>
      </c>
    </row>
    <row r="1943" spans="1:4">
      <c r="A1943" s="58" t="s">
        <v>12395</v>
      </c>
      <c r="B1943" s="74" t="s">
        <v>12396</v>
      </c>
      <c r="C1943" s="58" t="s">
        <v>28492</v>
      </c>
      <c r="D1943" s="75">
        <v>237.14</v>
      </c>
    </row>
    <row r="1944" spans="1:4">
      <c r="A1944" s="58" t="s">
        <v>28488</v>
      </c>
      <c r="B1944" s="74" t="s">
        <v>29099</v>
      </c>
      <c r="C1944" s="58" t="s">
        <v>21715</v>
      </c>
      <c r="D1944" s="75"/>
    </row>
    <row r="1945" spans="1:4">
      <c r="A1945" s="58" t="s">
        <v>12399</v>
      </c>
      <c r="B1945" s="74" t="s">
        <v>12400</v>
      </c>
      <c r="C1945" s="58" t="s">
        <v>28492</v>
      </c>
      <c r="D1945" s="75">
        <v>125.04</v>
      </c>
    </row>
    <row r="1946" spans="1:4">
      <c r="A1946" s="58" t="s">
        <v>12397</v>
      </c>
      <c r="B1946" s="74" t="s">
        <v>12398</v>
      </c>
      <c r="C1946" s="58" t="s">
        <v>28492</v>
      </c>
      <c r="D1946" s="75">
        <v>82.34</v>
      </c>
    </row>
    <row r="1947" spans="1:4">
      <c r="A1947" s="58" t="s">
        <v>12405</v>
      </c>
      <c r="B1947" s="74" t="s">
        <v>12406</v>
      </c>
      <c r="C1947" s="58" t="s">
        <v>28492</v>
      </c>
      <c r="D1947" s="75">
        <v>65.790000000000006</v>
      </c>
    </row>
    <row r="1948" spans="1:4" ht="25.5">
      <c r="A1948" s="58" t="s">
        <v>12401</v>
      </c>
      <c r="B1948" s="74" t="s">
        <v>12402</v>
      </c>
      <c r="C1948" s="58" t="s">
        <v>28492</v>
      </c>
      <c r="D1948" s="75">
        <v>47.62</v>
      </c>
    </row>
    <row r="1949" spans="1:4">
      <c r="A1949" s="58" t="s">
        <v>12403</v>
      </c>
      <c r="B1949" s="74" t="s">
        <v>12404</v>
      </c>
      <c r="C1949" s="58" t="s">
        <v>28492</v>
      </c>
      <c r="D1949" s="75">
        <v>65.38</v>
      </c>
    </row>
    <row r="1950" spans="1:4">
      <c r="A1950" s="58" t="s">
        <v>12407</v>
      </c>
      <c r="B1950" s="74" t="s">
        <v>12408</v>
      </c>
      <c r="C1950" s="58" t="s">
        <v>28492</v>
      </c>
      <c r="D1950" s="75">
        <v>310.13</v>
      </c>
    </row>
    <row r="1951" spans="1:4">
      <c r="A1951" s="58" t="s">
        <v>12409</v>
      </c>
      <c r="B1951" s="74" t="s">
        <v>12410</v>
      </c>
      <c r="C1951" s="58" t="s">
        <v>28492</v>
      </c>
      <c r="D1951" s="75">
        <v>193.17</v>
      </c>
    </row>
    <row r="1952" spans="1:4">
      <c r="A1952" s="58" t="s">
        <v>12411</v>
      </c>
      <c r="B1952" s="74" t="s">
        <v>12412</v>
      </c>
      <c r="C1952" s="58" t="s">
        <v>28492</v>
      </c>
      <c r="D1952" s="75">
        <v>161.51</v>
      </c>
    </row>
    <row r="1953" spans="1:4">
      <c r="A1953" s="58" t="s">
        <v>12417</v>
      </c>
      <c r="B1953" s="74" t="s">
        <v>12418</v>
      </c>
      <c r="C1953" s="58" t="s">
        <v>28492</v>
      </c>
      <c r="D1953" s="75">
        <v>226.75</v>
      </c>
    </row>
    <row r="1954" spans="1:4">
      <c r="A1954" s="58" t="s">
        <v>12419</v>
      </c>
      <c r="B1954" s="74" t="s">
        <v>12420</v>
      </c>
      <c r="C1954" s="58" t="s">
        <v>28492</v>
      </c>
      <c r="D1954" s="75">
        <v>149.79</v>
      </c>
    </row>
    <row r="1955" spans="1:4" ht="25.5">
      <c r="A1955" s="58" t="s">
        <v>12415</v>
      </c>
      <c r="B1955" s="74" t="s">
        <v>12416</v>
      </c>
      <c r="C1955" s="58" t="s">
        <v>28492</v>
      </c>
      <c r="D1955" s="75">
        <v>149.41</v>
      </c>
    </row>
    <row r="1956" spans="1:4">
      <c r="A1956" s="58" t="s">
        <v>12413</v>
      </c>
      <c r="B1956" s="74" t="s">
        <v>12414</v>
      </c>
      <c r="C1956" s="58" t="s">
        <v>28492</v>
      </c>
      <c r="D1956" s="75">
        <v>126.05</v>
      </c>
    </row>
    <row r="1957" spans="1:4">
      <c r="A1957" s="58" t="s">
        <v>28488</v>
      </c>
      <c r="B1957" s="74" t="s">
        <v>29100</v>
      </c>
      <c r="C1957" s="58" t="s">
        <v>21715</v>
      </c>
      <c r="D1957" s="75"/>
    </row>
    <row r="1958" spans="1:4">
      <c r="A1958" s="58" t="s">
        <v>28488</v>
      </c>
      <c r="B1958" s="74" t="s">
        <v>29101</v>
      </c>
      <c r="C1958" s="58" t="s">
        <v>32</v>
      </c>
      <c r="D1958" s="75">
        <v>69.42</v>
      </c>
    </row>
    <row r="1959" spans="1:4">
      <c r="A1959" s="58" t="s">
        <v>28488</v>
      </c>
      <c r="B1959" s="74" t="s">
        <v>29102</v>
      </c>
      <c r="C1959" s="58" t="s">
        <v>32</v>
      </c>
      <c r="D1959" s="75">
        <v>60.8</v>
      </c>
    </row>
    <row r="1960" spans="1:4">
      <c r="A1960" s="58" t="s">
        <v>28488</v>
      </c>
      <c r="B1960" s="74" t="s">
        <v>29103</v>
      </c>
      <c r="C1960" s="58" t="s">
        <v>32</v>
      </c>
      <c r="D1960" s="75">
        <v>56.53</v>
      </c>
    </row>
    <row r="1961" spans="1:4">
      <c r="A1961" s="58" t="s">
        <v>12423</v>
      </c>
      <c r="B1961" s="74" t="s">
        <v>29104</v>
      </c>
      <c r="C1961" s="58" t="s">
        <v>32</v>
      </c>
      <c r="D1961" s="75">
        <v>52.21</v>
      </c>
    </row>
    <row r="1962" spans="1:4">
      <c r="A1962" s="58" t="s">
        <v>12421</v>
      </c>
      <c r="B1962" s="74" t="s">
        <v>12422</v>
      </c>
      <c r="C1962" s="58" t="s">
        <v>32</v>
      </c>
      <c r="D1962" s="75">
        <v>22.06</v>
      </c>
    </row>
    <row r="1963" spans="1:4" ht="25.5">
      <c r="A1963" s="58" t="s">
        <v>12425</v>
      </c>
      <c r="B1963" s="74" t="s">
        <v>12426</v>
      </c>
      <c r="C1963" s="58" t="s">
        <v>32</v>
      </c>
      <c r="D1963" s="75">
        <v>12.91</v>
      </c>
    </row>
    <row r="1964" spans="1:4">
      <c r="A1964" s="58" t="s">
        <v>12427</v>
      </c>
      <c r="B1964" s="74" t="s">
        <v>12428</v>
      </c>
      <c r="C1964" s="58" t="s">
        <v>32</v>
      </c>
      <c r="D1964" s="75">
        <v>2.75</v>
      </c>
    </row>
    <row r="1965" spans="1:4">
      <c r="A1965" s="58" t="s">
        <v>28488</v>
      </c>
      <c r="B1965" s="74" t="s">
        <v>29105</v>
      </c>
      <c r="C1965" s="58" t="s">
        <v>28</v>
      </c>
      <c r="D1965" s="75">
        <v>6.76</v>
      </c>
    </row>
    <row r="1966" spans="1:4">
      <c r="A1966" s="58" t="s">
        <v>12433</v>
      </c>
      <c r="B1966" s="74" t="s">
        <v>12434</v>
      </c>
      <c r="C1966" s="58" t="s">
        <v>28492</v>
      </c>
      <c r="D1966" s="75">
        <v>5.24</v>
      </c>
    </row>
    <row r="1967" spans="1:4">
      <c r="A1967" s="58" t="s">
        <v>12435</v>
      </c>
      <c r="B1967" s="74" t="s">
        <v>12436</v>
      </c>
      <c r="C1967" s="58" t="s">
        <v>28492</v>
      </c>
      <c r="D1967" s="75">
        <v>5.87</v>
      </c>
    </row>
    <row r="1968" spans="1:4">
      <c r="A1968" s="58" t="s">
        <v>12429</v>
      </c>
      <c r="B1968" s="74" t="s">
        <v>12430</v>
      </c>
      <c r="C1968" s="58" t="s">
        <v>28492</v>
      </c>
      <c r="D1968" s="75">
        <v>5.24</v>
      </c>
    </row>
    <row r="1969" spans="1:4">
      <c r="A1969" s="58" t="s">
        <v>12431</v>
      </c>
      <c r="B1969" s="74" t="s">
        <v>12432</v>
      </c>
      <c r="C1969" s="58" t="s">
        <v>28492</v>
      </c>
      <c r="D1969" s="75">
        <v>5.17</v>
      </c>
    </row>
    <row r="1970" spans="1:4">
      <c r="A1970" s="58" t="s">
        <v>12424</v>
      </c>
      <c r="B1970" s="74" t="s">
        <v>29106</v>
      </c>
      <c r="C1970" s="58" t="s">
        <v>32</v>
      </c>
      <c r="D1970" s="75">
        <v>0.85</v>
      </c>
    </row>
    <row r="1971" spans="1:4">
      <c r="A1971" s="58" t="s">
        <v>28488</v>
      </c>
      <c r="B1971" s="74" t="s">
        <v>29107</v>
      </c>
      <c r="C1971" s="58" t="s">
        <v>21715</v>
      </c>
      <c r="D1971" s="75"/>
    </row>
    <row r="1972" spans="1:4">
      <c r="A1972" s="58" t="s">
        <v>12455</v>
      </c>
      <c r="B1972" s="74" t="s">
        <v>12456</v>
      </c>
      <c r="C1972" s="58" t="s">
        <v>28</v>
      </c>
      <c r="D1972" s="75">
        <v>6.31</v>
      </c>
    </row>
    <row r="1973" spans="1:4">
      <c r="A1973" s="58" t="s">
        <v>12457</v>
      </c>
      <c r="B1973" s="74" t="s">
        <v>12458</v>
      </c>
      <c r="C1973" s="58" t="s">
        <v>28</v>
      </c>
      <c r="D1973" s="75">
        <v>71.45</v>
      </c>
    </row>
    <row r="1974" spans="1:4">
      <c r="A1974" s="58" t="s">
        <v>12459</v>
      </c>
      <c r="B1974" s="74" t="s">
        <v>12460</v>
      </c>
      <c r="C1974" s="58" t="s">
        <v>28</v>
      </c>
      <c r="D1974" s="75">
        <v>87.45</v>
      </c>
    </row>
    <row r="1975" spans="1:4">
      <c r="A1975" s="58" t="s">
        <v>12461</v>
      </c>
      <c r="B1975" s="74" t="s">
        <v>12462</v>
      </c>
      <c r="C1975" s="58" t="s">
        <v>28</v>
      </c>
      <c r="D1975" s="75">
        <v>89.93</v>
      </c>
    </row>
    <row r="1976" spans="1:4">
      <c r="A1976" s="58" t="s">
        <v>12463</v>
      </c>
      <c r="B1976" s="74" t="s">
        <v>12464</v>
      </c>
      <c r="C1976" s="58" t="s">
        <v>28</v>
      </c>
      <c r="D1976" s="75">
        <v>78.22</v>
      </c>
    </row>
    <row r="1977" spans="1:4">
      <c r="A1977" s="58" t="s">
        <v>12465</v>
      </c>
      <c r="B1977" s="74" t="s">
        <v>12466</v>
      </c>
      <c r="C1977" s="58" t="s">
        <v>28</v>
      </c>
      <c r="D1977" s="75">
        <v>88.44</v>
      </c>
    </row>
    <row r="1978" spans="1:4">
      <c r="A1978" s="58" t="s">
        <v>12467</v>
      </c>
      <c r="B1978" s="74" t="s">
        <v>12468</v>
      </c>
      <c r="C1978" s="58" t="s">
        <v>28</v>
      </c>
      <c r="D1978" s="75">
        <v>92.4</v>
      </c>
    </row>
    <row r="1979" spans="1:4">
      <c r="A1979" s="58" t="s">
        <v>12469</v>
      </c>
      <c r="B1979" s="74" t="s">
        <v>12470</v>
      </c>
      <c r="C1979" s="58" t="s">
        <v>28</v>
      </c>
      <c r="D1979" s="75">
        <v>88.29</v>
      </c>
    </row>
    <row r="1980" spans="1:4">
      <c r="A1980" s="58" t="s">
        <v>12471</v>
      </c>
      <c r="B1980" s="74" t="s">
        <v>12472</v>
      </c>
      <c r="C1980" s="58" t="s">
        <v>28</v>
      </c>
      <c r="D1980" s="75">
        <v>72.58</v>
      </c>
    </row>
    <row r="1981" spans="1:4">
      <c r="A1981" s="58" t="s">
        <v>12473</v>
      </c>
      <c r="B1981" s="74" t="s">
        <v>12474</v>
      </c>
      <c r="C1981" s="58" t="s">
        <v>28</v>
      </c>
      <c r="D1981" s="75">
        <v>84.93</v>
      </c>
    </row>
    <row r="1982" spans="1:4">
      <c r="A1982" s="58" t="s">
        <v>12475</v>
      </c>
      <c r="B1982" s="74" t="s">
        <v>12476</v>
      </c>
      <c r="C1982" s="58" t="s">
        <v>28</v>
      </c>
      <c r="D1982" s="75">
        <v>90.6</v>
      </c>
    </row>
    <row r="1983" spans="1:4">
      <c r="A1983" s="58" t="s">
        <v>12477</v>
      </c>
      <c r="B1983" s="74" t="s">
        <v>12478</v>
      </c>
      <c r="C1983" s="58" t="s">
        <v>28</v>
      </c>
      <c r="D1983" s="75">
        <v>83.56</v>
      </c>
    </row>
    <row r="1984" spans="1:4">
      <c r="A1984" s="58" t="s">
        <v>12437</v>
      </c>
      <c r="B1984" s="74" t="s">
        <v>12438</v>
      </c>
      <c r="C1984" s="58" t="s">
        <v>28</v>
      </c>
      <c r="D1984" s="75">
        <v>71.239999999999995</v>
      </c>
    </row>
    <row r="1985" spans="1:4">
      <c r="A1985" s="58" t="s">
        <v>12439</v>
      </c>
      <c r="B1985" s="74" t="s">
        <v>12440</v>
      </c>
      <c r="C1985" s="58" t="s">
        <v>28</v>
      </c>
      <c r="D1985" s="75">
        <v>83.43</v>
      </c>
    </row>
    <row r="1986" spans="1:4">
      <c r="A1986" s="58" t="s">
        <v>12441</v>
      </c>
      <c r="B1986" s="74" t="s">
        <v>12442</v>
      </c>
      <c r="C1986" s="58" t="s">
        <v>28</v>
      </c>
      <c r="D1986" s="75">
        <v>91.33</v>
      </c>
    </row>
    <row r="1987" spans="1:4">
      <c r="A1987" s="58" t="s">
        <v>12443</v>
      </c>
      <c r="B1987" s="74" t="s">
        <v>12444</v>
      </c>
      <c r="C1987" s="58" t="s">
        <v>28</v>
      </c>
      <c r="D1987" s="75">
        <v>74.39</v>
      </c>
    </row>
    <row r="1988" spans="1:4">
      <c r="A1988" s="58" t="s">
        <v>12445</v>
      </c>
      <c r="B1988" s="74" t="s">
        <v>12446</v>
      </c>
      <c r="C1988" s="58" t="s">
        <v>28</v>
      </c>
      <c r="D1988" s="75">
        <v>85.03</v>
      </c>
    </row>
    <row r="1989" spans="1:4">
      <c r="A1989" s="58" t="s">
        <v>12447</v>
      </c>
      <c r="B1989" s="74" t="s">
        <v>12448</v>
      </c>
      <c r="C1989" s="58" t="s">
        <v>28</v>
      </c>
      <c r="D1989" s="75">
        <v>92.38</v>
      </c>
    </row>
    <row r="1990" spans="1:4">
      <c r="A1990" s="58" t="s">
        <v>12449</v>
      </c>
      <c r="B1990" s="74" t="s">
        <v>12450</v>
      </c>
      <c r="C1990" s="58" t="s">
        <v>28</v>
      </c>
      <c r="D1990" s="75">
        <v>77.75</v>
      </c>
    </row>
    <row r="1991" spans="1:4">
      <c r="A1991" s="58" t="s">
        <v>12451</v>
      </c>
      <c r="B1991" s="74" t="s">
        <v>12452</v>
      </c>
      <c r="C1991" s="58" t="s">
        <v>28</v>
      </c>
      <c r="D1991" s="75">
        <v>88.81</v>
      </c>
    </row>
    <row r="1992" spans="1:4">
      <c r="A1992" s="58" t="s">
        <v>12453</v>
      </c>
      <c r="B1992" s="74" t="s">
        <v>12454</v>
      </c>
      <c r="C1992" s="58" t="s">
        <v>28</v>
      </c>
      <c r="D1992" s="75">
        <v>96.89</v>
      </c>
    </row>
    <row r="1993" spans="1:4">
      <c r="A1993" s="58" t="s">
        <v>28488</v>
      </c>
      <c r="B1993" s="74" t="s">
        <v>29108</v>
      </c>
      <c r="C1993" s="58" t="s">
        <v>21715</v>
      </c>
      <c r="D1993" s="75"/>
    </row>
    <row r="1994" spans="1:4">
      <c r="A1994" s="58" t="s">
        <v>12483</v>
      </c>
      <c r="B1994" s="74" t="s">
        <v>12484</v>
      </c>
      <c r="C1994" s="58" t="s">
        <v>28</v>
      </c>
      <c r="D1994" s="75">
        <v>3.84</v>
      </c>
    </row>
    <row r="1995" spans="1:4">
      <c r="A1995" s="58" t="s">
        <v>12481</v>
      </c>
      <c r="B1995" s="74" t="s">
        <v>12482</v>
      </c>
      <c r="C1995" s="58" t="s">
        <v>28</v>
      </c>
      <c r="D1995" s="75">
        <v>6.16</v>
      </c>
    </row>
    <row r="1996" spans="1:4">
      <c r="A1996" s="58" t="s">
        <v>12489</v>
      </c>
      <c r="B1996" s="74" t="s">
        <v>12490</v>
      </c>
      <c r="C1996" s="58" t="s">
        <v>28</v>
      </c>
      <c r="D1996" s="75">
        <v>1.32</v>
      </c>
    </row>
    <row r="1997" spans="1:4">
      <c r="A1997" s="58" t="s">
        <v>12491</v>
      </c>
      <c r="B1997" s="74" t="s">
        <v>12492</v>
      </c>
      <c r="C1997" s="58" t="s">
        <v>28</v>
      </c>
      <c r="D1997" s="75">
        <v>4.6399999999999997</v>
      </c>
    </row>
    <row r="1998" spans="1:4">
      <c r="A1998" s="58" t="s">
        <v>12479</v>
      </c>
      <c r="B1998" s="74" t="s">
        <v>12480</v>
      </c>
      <c r="C1998" s="58" t="s">
        <v>32</v>
      </c>
      <c r="D1998" s="75">
        <v>5.3</v>
      </c>
    </row>
    <row r="1999" spans="1:4">
      <c r="A1999" s="58" t="s">
        <v>12485</v>
      </c>
      <c r="B1999" s="74" t="s">
        <v>12486</v>
      </c>
      <c r="C1999" s="58" t="s">
        <v>28</v>
      </c>
      <c r="D1999" s="75">
        <v>4.5599999999999996</v>
      </c>
    </row>
    <row r="2000" spans="1:4">
      <c r="A2000" s="58" t="s">
        <v>12488</v>
      </c>
      <c r="B2000" s="74" t="s">
        <v>29109</v>
      </c>
      <c r="C2000" s="58" t="s">
        <v>21746</v>
      </c>
      <c r="D2000" s="75">
        <v>1458.6</v>
      </c>
    </row>
    <row r="2001" spans="1:4">
      <c r="A2001" s="58" t="s">
        <v>12487</v>
      </c>
      <c r="B2001" s="74" t="s">
        <v>29110</v>
      </c>
      <c r="C2001" s="58" t="s">
        <v>21746</v>
      </c>
      <c r="D2001" s="75">
        <v>2917.2</v>
      </c>
    </row>
    <row r="2002" spans="1:4">
      <c r="A2002" s="58" t="s">
        <v>28488</v>
      </c>
      <c r="B2002" s="74" t="s">
        <v>29111</v>
      </c>
      <c r="C2002" s="58" t="s">
        <v>21715</v>
      </c>
      <c r="D2002" s="75"/>
    </row>
    <row r="2003" spans="1:4">
      <c r="A2003" s="58" t="s">
        <v>31</v>
      </c>
      <c r="B2003" s="74" t="s">
        <v>12493</v>
      </c>
      <c r="C2003" s="58" t="s">
        <v>28</v>
      </c>
      <c r="D2003" s="75">
        <v>6.83</v>
      </c>
    </row>
    <row r="2004" spans="1:4">
      <c r="A2004" s="58" t="s">
        <v>12498</v>
      </c>
      <c r="B2004" s="74" t="s">
        <v>12499</v>
      </c>
      <c r="C2004" s="58" t="s">
        <v>28492</v>
      </c>
      <c r="D2004" s="75">
        <v>74</v>
      </c>
    </row>
    <row r="2005" spans="1:4">
      <c r="A2005" s="58" t="s">
        <v>12494</v>
      </c>
      <c r="B2005" s="74" t="s">
        <v>12495</v>
      </c>
      <c r="C2005" s="58" t="s">
        <v>28492</v>
      </c>
      <c r="D2005" s="75">
        <v>82</v>
      </c>
    </row>
    <row r="2006" spans="1:4">
      <c r="A2006" s="58" t="s">
        <v>12496</v>
      </c>
      <c r="B2006" s="74" t="s">
        <v>12497</v>
      </c>
      <c r="C2006" s="58" t="s">
        <v>28492</v>
      </c>
      <c r="D2006" s="75">
        <v>75</v>
      </c>
    </row>
    <row r="2007" spans="1:4">
      <c r="A2007" s="58" t="s">
        <v>28488</v>
      </c>
      <c r="B2007" s="74" t="s">
        <v>29112</v>
      </c>
      <c r="C2007" s="58" t="s">
        <v>21715</v>
      </c>
      <c r="D2007" s="75"/>
    </row>
    <row r="2008" spans="1:4">
      <c r="A2008" s="58" t="s">
        <v>12524</v>
      </c>
      <c r="B2008" s="74" t="s">
        <v>29113</v>
      </c>
      <c r="C2008" s="58" t="s">
        <v>28492</v>
      </c>
      <c r="D2008" s="75">
        <v>442.2</v>
      </c>
    </row>
    <row r="2009" spans="1:4" ht="25.5">
      <c r="A2009" s="58" t="s">
        <v>12521</v>
      </c>
      <c r="B2009" s="74" t="s">
        <v>29114</v>
      </c>
      <c r="C2009" s="58" t="s">
        <v>28492</v>
      </c>
      <c r="D2009" s="75">
        <v>412.73</v>
      </c>
    </row>
    <row r="2010" spans="1:4" ht="51">
      <c r="A2010" s="58" t="s">
        <v>12525</v>
      </c>
      <c r="B2010" s="74" t="s">
        <v>29115</v>
      </c>
      <c r="C2010" s="58" t="s">
        <v>28492</v>
      </c>
      <c r="D2010" s="75">
        <v>468.7</v>
      </c>
    </row>
    <row r="2011" spans="1:4" ht="25.5">
      <c r="A2011" s="58" t="s">
        <v>12520</v>
      </c>
      <c r="B2011" s="74" t="s">
        <v>29116</v>
      </c>
      <c r="C2011" s="58" t="s">
        <v>28492</v>
      </c>
      <c r="D2011" s="75">
        <v>190.99</v>
      </c>
    </row>
    <row r="2012" spans="1:4" ht="38.25">
      <c r="A2012" s="58" t="s">
        <v>12522</v>
      </c>
      <c r="B2012" s="74" t="s">
        <v>29117</v>
      </c>
      <c r="C2012" s="58" t="s">
        <v>28492</v>
      </c>
      <c r="D2012" s="75">
        <v>453.41</v>
      </c>
    </row>
    <row r="2013" spans="1:4" ht="25.5">
      <c r="A2013" s="58" t="s">
        <v>28488</v>
      </c>
      <c r="B2013" s="74" t="s">
        <v>29118</v>
      </c>
      <c r="C2013" s="58" t="s">
        <v>28492</v>
      </c>
      <c r="D2013" s="75">
        <v>287.54000000000002</v>
      </c>
    </row>
    <row r="2014" spans="1:4" ht="38.25">
      <c r="A2014" s="58" t="s">
        <v>12523</v>
      </c>
      <c r="B2014" s="74" t="s">
        <v>29119</v>
      </c>
      <c r="C2014" s="58" t="s">
        <v>28492</v>
      </c>
      <c r="D2014" s="75">
        <v>549.96</v>
      </c>
    </row>
    <row r="2015" spans="1:4">
      <c r="A2015" s="58" t="s">
        <v>12539</v>
      </c>
      <c r="B2015" s="74" t="s">
        <v>12540</v>
      </c>
      <c r="C2015" s="58" t="s">
        <v>28492</v>
      </c>
      <c r="D2015" s="75">
        <v>11.97</v>
      </c>
    </row>
    <row r="2016" spans="1:4">
      <c r="A2016" s="58" t="s">
        <v>12541</v>
      </c>
      <c r="B2016" s="74" t="s">
        <v>12542</v>
      </c>
      <c r="C2016" s="58" t="s">
        <v>28492</v>
      </c>
      <c r="D2016" s="75">
        <v>19.21</v>
      </c>
    </row>
    <row r="2017" spans="1:4">
      <c r="A2017" s="58" t="s">
        <v>12543</v>
      </c>
      <c r="B2017" s="74" t="s">
        <v>12544</v>
      </c>
      <c r="C2017" s="58" t="s">
        <v>28492</v>
      </c>
      <c r="D2017" s="75">
        <v>118.7</v>
      </c>
    </row>
    <row r="2018" spans="1:4">
      <c r="A2018" s="58" t="s">
        <v>12545</v>
      </c>
      <c r="B2018" s="74" t="s">
        <v>12546</v>
      </c>
      <c r="C2018" s="58" t="s">
        <v>28492</v>
      </c>
      <c r="D2018" s="75">
        <v>154.97999999999999</v>
      </c>
    </row>
    <row r="2019" spans="1:4">
      <c r="A2019" s="58" t="s">
        <v>12549</v>
      </c>
      <c r="B2019" s="74" t="s">
        <v>12550</v>
      </c>
      <c r="C2019" s="58" t="s">
        <v>28492</v>
      </c>
      <c r="D2019" s="75">
        <v>206.22</v>
      </c>
    </row>
    <row r="2020" spans="1:4">
      <c r="A2020" s="58" t="s">
        <v>12547</v>
      </c>
      <c r="B2020" s="74" t="s">
        <v>12548</v>
      </c>
      <c r="C2020" s="58" t="s">
        <v>28492</v>
      </c>
      <c r="D2020" s="75">
        <v>59.49</v>
      </c>
    </row>
    <row r="2021" spans="1:4">
      <c r="A2021" s="58" t="s">
        <v>12621</v>
      </c>
      <c r="B2021" s="74" t="s">
        <v>12622</v>
      </c>
      <c r="C2021" s="58" t="s">
        <v>28492</v>
      </c>
      <c r="D2021" s="75">
        <v>22.69</v>
      </c>
    </row>
    <row r="2022" spans="1:4">
      <c r="A2022" s="58" t="s">
        <v>12551</v>
      </c>
      <c r="B2022" s="74" t="s">
        <v>12552</v>
      </c>
      <c r="C2022" s="58" t="s">
        <v>28492</v>
      </c>
      <c r="D2022" s="75">
        <v>14.74</v>
      </c>
    </row>
    <row r="2023" spans="1:4" ht="25.5">
      <c r="A2023" s="58" t="s">
        <v>12502</v>
      </c>
      <c r="B2023" s="74" t="s">
        <v>29120</v>
      </c>
      <c r="C2023" s="58" t="s">
        <v>28492</v>
      </c>
      <c r="D2023" s="75">
        <v>215.98</v>
      </c>
    </row>
    <row r="2024" spans="1:4" ht="25.5">
      <c r="A2024" s="58" t="s">
        <v>12503</v>
      </c>
      <c r="B2024" s="74" t="s">
        <v>29121</v>
      </c>
      <c r="C2024" s="58" t="s">
        <v>28492</v>
      </c>
      <c r="D2024" s="75">
        <v>271.49</v>
      </c>
    </row>
    <row r="2025" spans="1:4" ht="38.25">
      <c r="A2025" s="58" t="s">
        <v>12500</v>
      </c>
      <c r="B2025" s="74" t="s">
        <v>29122</v>
      </c>
      <c r="C2025" s="58" t="s">
        <v>28492</v>
      </c>
      <c r="D2025" s="75">
        <v>274.92</v>
      </c>
    </row>
    <row r="2026" spans="1:4" ht="38.25">
      <c r="A2026" s="58" t="s">
        <v>12501</v>
      </c>
      <c r="B2026" s="74" t="s">
        <v>29123</v>
      </c>
      <c r="C2026" s="58" t="s">
        <v>28492</v>
      </c>
      <c r="D2026" s="75">
        <v>300.12</v>
      </c>
    </row>
    <row r="2027" spans="1:4" ht="38.25">
      <c r="A2027" s="58" t="s">
        <v>12512</v>
      </c>
      <c r="B2027" s="74" t="s">
        <v>29124</v>
      </c>
      <c r="C2027" s="58" t="s">
        <v>28492</v>
      </c>
      <c r="D2027" s="75">
        <v>574.14</v>
      </c>
    </row>
    <row r="2028" spans="1:4" ht="38.25">
      <c r="A2028" s="58" t="s">
        <v>12513</v>
      </c>
      <c r="B2028" s="74" t="s">
        <v>29125</v>
      </c>
      <c r="C2028" s="58" t="s">
        <v>28492</v>
      </c>
      <c r="D2028" s="75">
        <v>518.15</v>
      </c>
    </row>
    <row r="2029" spans="1:4">
      <c r="A2029" s="58" t="s">
        <v>12553</v>
      </c>
      <c r="B2029" s="74" t="s">
        <v>12554</v>
      </c>
      <c r="C2029" s="58" t="s">
        <v>28492</v>
      </c>
      <c r="D2029" s="75">
        <v>139.16</v>
      </c>
    </row>
    <row r="2030" spans="1:4" ht="25.5">
      <c r="A2030" s="58" t="s">
        <v>12560</v>
      </c>
      <c r="B2030" s="74" t="s">
        <v>29126</v>
      </c>
      <c r="C2030" s="58" t="s">
        <v>28492</v>
      </c>
      <c r="D2030" s="75">
        <v>109.62</v>
      </c>
    </row>
    <row r="2031" spans="1:4" ht="25.5">
      <c r="A2031" s="58" t="s">
        <v>12561</v>
      </c>
      <c r="B2031" s="74" t="s">
        <v>29127</v>
      </c>
      <c r="C2031" s="58" t="s">
        <v>28492</v>
      </c>
      <c r="D2031" s="75">
        <v>135.78</v>
      </c>
    </row>
    <row r="2032" spans="1:4">
      <c r="A2032" s="58" t="s">
        <v>12602</v>
      </c>
      <c r="B2032" s="74" t="s">
        <v>29128</v>
      </c>
      <c r="C2032" s="58" t="s">
        <v>28492</v>
      </c>
      <c r="D2032" s="75">
        <v>23.97</v>
      </c>
    </row>
    <row r="2033" spans="1:4" ht="38.25">
      <c r="A2033" s="58" t="s">
        <v>12505</v>
      </c>
      <c r="B2033" s="74" t="s">
        <v>29129</v>
      </c>
      <c r="C2033" s="58" t="s">
        <v>28492</v>
      </c>
      <c r="D2033" s="75">
        <v>327.68</v>
      </c>
    </row>
    <row r="2034" spans="1:4" ht="38.25">
      <c r="A2034" s="58" t="s">
        <v>12506</v>
      </c>
      <c r="B2034" s="74" t="s">
        <v>29130</v>
      </c>
      <c r="C2034" s="58" t="s">
        <v>28492</v>
      </c>
      <c r="D2034" s="75">
        <v>249.41</v>
      </c>
    </row>
    <row r="2035" spans="1:4" ht="38.25">
      <c r="A2035" s="58" t="s">
        <v>12504</v>
      </c>
      <c r="B2035" s="74" t="s">
        <v>29131</v>
      </c>
      <c r="C2035" s="58" t="s">
        <v>28492</v>
      </c>
      <c r="D2035" s="75">
        <v>249.09</v>
      </c>
    </row>
    <row r="2036" spans="1:4">
      <c r="A2036" s="58" t="s">
        <v>12555</v>
      </c>
      <c r="B2036" s="74" t="s">
        <v>12556</v>
      </c>
      <c r="C2036" s="58" t="s">
        <v>28492</v>
      </c>
      <c r="D2036" s="75">
        <v>43.54</v>
      </c>
    </row>
    <row r="2037" spans="1:4">
      <c r="A2037" s="58" t="s">
        <v>36</v>
      </c>
      <c r="B2037" s="74" t="s">
        <v>12557</v>
      </c>
      <c r="C2037" s="58" t="s">
        <v>28492</v>
      </c>
      <c r="D2037" s="75">
        <v>63.46</v>
      </c>
    </row>
    <row r="2038" spans="1:4">
      <c r="A2038" s="58" t="s">
        <v>12509</v>
      </c>
      <c r="B2038" s="74" t="s">
        <v>12510</v>
      </c>
      <c r="C2038" s="58" t="s">
        <v>28492</v>
      </c>
      <c r="D2038" s="75">
        <v>558.63</v>
      </c>
    </row>
    <row r="2039" spans="1:4">
      <c r="A2039" s="58" t="s">
        <v>12507</v>
      </c>
      <c r="B2039" s="74" t="s">
        <v>12508</v>
      </c>
      <c r="C2039" s="58" t="s">
        <v>28492</v>
      </c>
      <c r="D2039" s="75">
        <v>746.41</v>
      </c>
    </row>
    <row r="2040" spans="1:4">
      <c r="A2040" s="58" t="s">
        <v>12511</v>
      </c>
      <c r="B2040" s="74" t="s">
        <v>29132</v>
      </c>
      <c r="C2040" s="58" t="s">
        <v>28492</v>
      </c>
      <c r="D2040" s="75">
        <v>372.46</v>
      </c>
    </row>
    <row r="2041" spans="1:4">
      <c r="A2041" s="58" t="s">
        <v>12558</v>
      </c>
      <c r="B2041" s="74" t="s">
        <v>12559</v>
      </c>
      <c r="C2041" s="58" t="s">
        <v>28492</v>
      </c>
      <c r="D2041" s="75">
        <v>7.32</v>
      </c>
    </row>
    <row r="2042" spans="1:4" ht="25.5">
      <c r="A2042" s="58" t="s">
        <v>12514</v>
      </c>
      <c r="B2042" s="74" t="s">
        <v>29133</v>
      </c>
      <c r="C2042" s="58" t="s">
        <v>28492</v>
      </c>
      <c r="D2042" s="75">
        <v>324.92</v>
      </c>
    </row>
    <row r="2043" spans="1:4" ht="38.25">
      <c r="A2043" s="58" t="s">
        <v>12515</v>
      </c>
      <c r="B2043" s="74" t="s">
        <v>29134</v>
      </c>
      <c r="C2043" s="58" t="s">
        <v>28492</v>
      </c>
      <c r="D2043" s="75">
        <v>451.97</v>
      </c>
    </row>
    <row r="2044" spans="1:4" ht="38.25">
      <c r="A2044" s="58" t="s">
        <v>28488</v>
      </c>
      <c r="B2044" s="74" t="s">
        <v>29135</v>
      </c>
      <c r="C2044" s="58" t="s">
        <v>28492</v>
      </c>
      <c r="D2044" s="75">
        <v>411.9</v>
      </c>
    </row>
    <row r="2045" spans="1:4" ht="38.25">
      <c r="A2045" s="58" t="s">
        <v>28488</v>
      </c>
      <c r="B2045" s="74" t="s">
        <v>29136</v>
      </c>
      <c r="C2045" s="58" t="s">
        <v>28492</v>
      </c>
      <c r="D2045" s="75">
        <v>311.7</v>
      </c>
    </row>
    <row r="2046" spans="1:4" ht="25.5">
      <c r="A2046" s="58" t="s">
        <v>12516</v>
      </c>
      <c r="B2046" s="74" t="s">
        <v>29137</v>
      </c>
      <c r="C2046" s="58" t="s">
        <v>28492</v>
      </c>
      <c r="D2046" s="75">
        <v>110.25</v>
      </c>
    </row>
    <row r="2047" spans="1:4" ht="25.5">
      <c r="A2047" s="58" t="s">
        <v>12517</v>
      </c>
      <c r="B2047" s="74" t="s">
        <v>29138</v>
      </c>
      <c r="C2047" s="58" t="s">
        <v>28492</v>
      </c>
      <c r="D2047" s="75">
        <v>133.86000000000001</v>
      </c>
    </row>
    <row r="2048" spans="1:4">
      <c r="A2048" s="58" t="s">
        <v>12526</v>
      </c>
      <c r="B2048" s="74" t="s">
        <v>12527</v>
      </c>
      <c r="C2048" s="58" t="s">
        <v>28492</v>
      </c>
      <c r="D2048" s="75">
        <v>73.739999999999995</v>
      </c>
    </row>
    <row r="2049" spans="1:4">
      <c r="A2049" s="58" t="s">
        <v>12528</v>
      </c>
      <c r="B2049" s="74" t="s">
        <v>12529</v>
      </c>
      <c r="C2049" s="58" t="s">
        <v>28492</v>
      </c>
      <c r="D2049" s="75">
        <v>41.9</v>
      </c>
    </row>
    <row r="2050" spans="1:4">
      <c r="A2050" s="58" t="s">
        <v>12530</v>
      </c>
      <c r="B2050" s="74" t="s">
        <v>12531</v>
      </c>
      <c r="C2050" s="58" t="s">
        <v>28492</v>
      </c>
      <c r="D2050" s="75">
        <v>44.52</v>
      </c>
    </row>
    <row r="2051" spans="1:4">
      <c r="A2051" s="58" t="s">
        <v>12532</v>
      </c>
      <c r="B2051" s="74" t="s">
        <v>12533</v>
      </c>
      <c r="C2051" s="58" t="s">
        <v>28492</v>
      </c>
      <c r="D2051" s="75">
        <v>58.28</v>
      </c>
    </row>
    <row r="2052" spans="1:4">
      <c r="A2052" s="58" t="s">
        <v>12534</v>
      </c>
      <c r="B2052" s="74" t="s">
        <v>12535</v>
      </c>
      <c r="C2052" s="58" t="s">
        <v>28492</v>
      </c>
      <c r="D2052" s="75">
        <v>87.16</v>
      </c>
    </row>
    <row r="2053" spans="1:4">
      <c r="A2053" s="58" t="s">
        <v>12536</v>
      </c>
      <c r="B2053" s="74" t="s">
        <v>29139</v>
      </c>
      <c r="C2053" s="58" t="s">
        <v>28492</v>
      </c>
      <c r="D2053" s="75">
        <v>101.71</v>
      </c>
    </row>
    <row r="2054" spans="1:4">
      <c r="A2054" s="58" t="s">
        <v>12537</v>
      </c>
      <c r="B2054" s="74" t="s">
        <v>12538</v>
      </c>
      <c r="C2054" s="58" t="s">
        <v>28492</v>
      </c>
      <c r="D2054" s="75">
        <v>121.06</v>
      </c>
    </row>
    <row r="2055" spans="1:4" ht="25.5">
      <c r="A2055" s="58" t="s">
        <v>12567</v>
      </c>
      <c r="B2055" s="74" t="s">
        <v>29140</v>
      </c>
      <c r="C2055" s="58" t="s">
        <v>28492</v>
      </c>
      <c r="D2055" s="75">
        <v>78.81</v>
      </c>
    </row>
    <row r="2056" spans="1:4" ht="25.5">
      <c r="A2056" s="58" t="s">
        <v>12562</v>
      </c>
      <c r="B2056" s="74" t="s">
        <v>29141</v>
      </c>
      <c r="C2056" s="58" t="s">
        <v>28492</v>
      </c>
      <c r="D2056" s="75">
        <v>34.450000000000003</v>
      </c>
    </row>
    <row r="2057" spans="1:4" ht="25.5">
      <c r="A2057" s="58" t="s">
        <v>12569</v>
      </c>
      <c r="B2057" s="74" t="s">
        <v>29142</v>
      </c>
      <c r="C2057" s="58" t="s">
        <v>28492</v>
      </c>
      <c r="D2057" s="75">
        <v>97.85</v>
      </c>
    </row>
    <row r="2058" spans="1:4" ht="25.5">
      <c r="A2058" s="58" t="s">
        <v>12568</v>
      </c>
      <c r="B2058" s="74" t="s">
        <v>29143</v>
      </c>
      <c r="C2058" s="58" t="s">
        <v>28492</v>
      </c>
      <c r="D2058" s="75">
        <v>245.36</v>
      </c>
    </row>
    <row r="2059" spans="1:4" ht="25.5">
      <c r="A2059" s="58" t="s">
        <v>12565</v>
      </c>
      <c r="B2059" s="74" t="s">
        <v>29144</v>
      </c>
      <c r="C2059" s="58" t="s">
        <v>28492</v>
      </c>
      <c r="D2059" s="75">
        <v>65.37</v>
      </c>
    </row>
    <row r="2060" spans="1:4" ht="25.5">
      <c r="A2060" s="58" t="s">
        <v>12566</v>
      </c>
      <c r="B2060" s="74" t="s">
        <v>29145</v>
      </c>
      <c r="C2060" s="58" t="s">
        <v>28492</v>
      </c>
      <c r="D2060" s="75">
        <v>56.37</v>
      </c>
    </row>
    <row r="2061" spans="1:4" ht="25.5">
      <c r="A2061" s="58" t="s">
        <v>12563</v>
      </c>
      <c r="B2061" s="74" t="s">
        <v>29146</v>
      </c>
      <c r="C2061" s="58" t="s">
        <v>28492</v>
      </c>
      <c r="D2061" s="75">
        <v>185.96</v>
      </c>
    </row>
    <row r="2062" spans="1:4" ht="25.5">
      <c r="A2062" s="58" t="s">
        <v>12564</v>
      </c>
      <c r="B2062" s="74" t="s">
        <v>29147</v>
      </c>
      <c r="C2062" s="58" t="s">
        <v>28492</v>
      </c>
      <c r="D2062" s="75">
        <v>154.61000000000001</v>
      </c>
    </row>
    <row r="2063" spans="1:4">
      <c r="A2063" s="58" t="s">
        <v>12570</v>
      </c>
      <c r="B2063" s="74" t="s">
        <v>29148</v>
      </c>
      <c r="C2063" s="58" t="s">
        <v>28492</v>
      </c>
      <c r="D2063" s="75">
        <v>46.08</v>
      </c>
    </row>
    <row r="2064" spans="1:4" ht="25.5">
      <c r="A2064" s="58" t="s">
        <v>12571</v>
      </c>
      <c r="B2064" s="74" t="s">
        <v>29149</v>
      </c>
      <c r="C2064" s="58" t="s">
        <v>28492</v>
      </c>
      <c r="D2064" s="75">
        <v>41.77</v>
      </c>
    </row>
    <row r="2065" spans="1:4" ht="25.5">
      <c r="A2065" s="58" t="s">
        <v>28488</v>
      </c>
      <c r="B2065" s="74" t="s">
        <v>29150</v>
      </c>
      <c r="C2065" s="58" t="s">
        <v>28492</v>
      </c>
      <c r="D2065" s="75">
        <v>41.77</v>
      </c>
    </row>
    <row r="2066" spans="1:4">
      <c r="A2066" s="58" t="s">
        <v>12572</v>
      </c>
      <c r="B2066" s="74" t="s">
        <v>29151</v>
      </c>
      <c r="C2066" s="58" t="s">
        <v>28492</v>
      </c>
      <c r="D2066" s="75">
        <v>18.579999999999998</v>
      </c>
    </row>
    <row r="2067" spans="1:4">
      <c r="A2067" s="58" t="s">
        <v>12573</v>
      </c>
      <c r="B2067" s="74" t="s">
        <v>12574</v>
      </c>
      <c r="C2067" s="58" t="s">
        <v>28492</v>
      </c>
      <c r="D2067" s="75">
        <v>37.56</v>
      </c>
    </row>
    <row r="2068" spans="1:4">
      <c r="A2068" s="58" t="s">
        <v>12575</v>
      </c>
      <c r="B2068" s="74" t="s">
        <v>12576</v>
      </c>
      <c r="C2068" s="58" t="s">
        <v>28492</v>
      </c>
      <c r="D2068" s="75">
        <v>54.41</v>
      </c>
    </row>
    <row r="2069" spans="1:4">
      <c r="A2069" s="58" t="s">
        <v>12577</v>
      </c>
      <c r="B2069" s="74" t="s">
        <v>12578</v>
      </c>
      <c r="C2069" s="58" t="s">
        <v>28492</v>
      </c>
      <c r="D2069" s="75">
        <v>67.06</v>
      </c>
    </row>
    <row r="2070" spans="1:4">
      <c r="A2070" s="58" t="s">
        <v>28488</v>
      </c>
      <c r="B2070" s="74" t="s">
        <v>29152</v>
      </c>
      <c r="C2070" s="58" t="s">
        <v>243</v>
      </c>
      <c r="D2070" s="75">
        <v>220.65</v>
      </c>
    </row>
    <row r="2071" spans="1:4">
      <c r="A2071" s="58" t="s">
        <v>12579</v>
      </c>
      <c r="B2071" s="74" t="s">
        <v>29153</v>
      </c>
      <c r="C2071" s="58" t="s">
        <v>243</v>
      </c>
      <c r="D2071" s="75">
        <v>191.65</v>
      </c>
    </row>
    <row r="2072" spans="1:4">
      <c r="A2072" s="58" t="s">
        <v>12596</v>
      </c>
      <c r="B2072" s="74" t="s">
        <v>12597</v>
      </c>
      <c r="C2072" s="58" t="s">
        <v>28492</v>
      </c>
      <c r="D2072" s="75">
        <v>636.96</v>
      </c>
    </row>
    <row r="2073" spans="1:4">
      <c r="A2073" s="58" t="s">
        <v>12580</v>
      </c>
      <c r="B2073" s="74" t="s">
        <v>12581</v>
      </c>
      <c r="C2073" s="58" t="s">
        <v>28492</v>
      </c>
      <c r="D2073" s="75">
        <v>50.95</v>
      </c>
    </row>
    <row r="2074" spans="1:4">
      <c r="A2074" s="58" t="s">
        <v>12582</v>
      </c>
      <c r="B2074" s="74" t="s">
        <v>12583</v>
      </c>
      <c r="C2074" s="58" t="s">
        <v>28492</v>
      </c>
      <c r="D2074" s="75">
        <v>65.72</v>
      </c>
    </row>
    <row r="2075" spans="1:4">
      <c r="A2075" s="58" t="s">
        <v>12584</v>
      </c>
      <c r="B2075" s="74" t="s">
        <v>12585</v>
      </c>
      <c r="C2075" s="58" t="s">
        <v>28492</v>
      </c>
      <c r="D2075" s="75">
        <v>73.12</v>
      </c>
    </row>
    <row r="2076" spans="1:4">
      <c r="A2076" s="58" t="s">
        <v>12586</v>
      </c>
      <c r="B2076" s="74" t="s">
        <v>12587</v>
      </c>
      <c r="C2076" s="58" t="s">
        <v>28492</v>
      </c>
      <c r="D2076" s="75">
        <v>111.92</v>
      </c>
    </row>
    <row r="2077" spans="1:4">
      <c r="A2077" s="58" t="s">
        <v>12588</v>
      </c>
      <c r="B2077" s="74" t="s">
        <v>12589</v>
      </c>
      <c r="C2077" s="58" t="s">
        <v>28492</v>
      </c>
      <c r="D2077" s="75">
        <v>117.93</v>
      </c>
    </row>
    <row r="2078" spans="1:4">
      <c r="A2078" s="58" t="s">
        <v>12590</v>
      </c>
      <c r="B2078" s="74" t="s">
        <v>12591</v>
      </c>
      <c r="C2078" s="58" t="s">
        <v>28492</v>
      </c>
      <c r="D2078" s="75">
        <v>163.37</v>
      </c>
    </row>
    <row r="2079" spans="1:4">
      <c r="A2079" s="58" t="s">
        <v>12592</v>
      </c>
      <c r="B2079" s="74" t="s">
        <v>12593</v>
      </c>
      <c r="C2079" s="58" t="s">
        <v>28492</v>
      </c>
      <c r="D2079" s="75">
        <v>281.57</v>
      </c>
    </row>
    <row r="2080" spans="1:4">
      <c r="A2080" s="58" t="s">
        <v>12594</v>
      </c>
      <c r="B2080" s="74" t="s">
        <v>12595</v>
      </c>
      <c r="C2080" s="58" t="s">
        <v>28492</v>
      </c>
      <c r="D2080" s="75">
        <v>372.08</v>
      </c>
    </row>
    <row r="2081" spans="1:4">
      <c r="A2081" s="58" t="s">
        <v>12619</v>
      </c>
      <c r="B2081" s="74" t="s">
        <v>12620</v>
      </c>
      <c r="C2081" s="58" t="s">
        <v>28492</v>
      </c>
      <c r="D2081" s="75">
        <v>798.81</v>
      </c>
    </row>
    <row r="2082" spans="1:4">
      <c r="A2082" s="58" t="s">
        <v>12603</v>
      </c>
      <c r="B2082" s="74" t="s">
        <v>12604</v>
      </c>
      <c r="C2082" s="58" t="s">
        <v>28492</v>
      </c>
      <c r="D2082" s="75">
        <v>80.98</v>
      </c>
    </row>
    <row r="2083" spans="1:4">
      <c r="A2083" s="58" t="s">
        <v>12605</v>
      </c>
      <c r="B2083" s="74" t="s">
        <v>12606</v>
      </c>
      <c r="C2083" s="58" t="s">
        <v>28492</v>
      </c>
      <c r="D2083" s="75">
        <v>94.49</v>
      </c>
    </row>
    <row r="2084" spans="1:4">
      <c r="A2084" s="58" t="s">
        <v>12611</v>
      </c>
      <c r="B2084" s="74" t="s">
        <v>12612</v>
      </c>
      <c r="C2084" s="58" t="s">
        <v>28492</v>
      </c>
      <c r="D2084" s="75">
        <v>122.15</v>
      </c>
    </row>
    <row r="2085" spans="1:4">
      <c r="A2085" s="58" t="s">
        <v>12607</v>
      </c>
      <c r="B2085" s="74" t="s">
        <v>12608</v>
      </c>
      <c r="C2085" s="58" t="s">
        <v>28492</v>
      </c>
      <c r="D2085" s="75">
        <v>184.17</v>
      </c>
    </row>
    <row r="2086" spans="1:4">
      <c r="A2086" s="58" t="s">
        <v>12609</v>
      </c>
      <c r="B2086" s="74" t="s">
        <v>12610</v>
      </c>
      <c r="C2086" s="58" t="s">
        <v>28492</v>
      </c>
      <c r="D2086" s="75">
        <v>202.63</v>
      </c>
    </row>
    <row r="2087" spans="1:4">
      <c r="A2087" s="58" t="s">
        <v>12613</v>
      </c>
      <c r="B2087" s="74" t="s">
        <v>12614</v>
      </c>
      <c r="C2087" s="58" t="s">
        <v>28492</v>
      </c>
      <c r="D2087" s="75">
        <v>272.79000000000002</v>
      </c>
    </row>
    <row r="2088" spans="1:4">
      <c r="A2088" s="58" t="s">
        <v>12615</v>
      </c>
      <c r="B2088" s="74" t="s">
        <v>12616</v>
      </c>
      <c r="C2088" s="58" t="s">
        <v>28492</v>
      </c>
      <c r="D2088" s="75">
        <v>387.9</v>
      </c>
    </row>
    <row r="2089" spans="1:4">
      <c r="A2089" s="58" t="s">
        <v>12617</v>
      </c>
      <c r="B2089" s="74" t="s">
        <v>12618</v>
      </c>
      <c r="C2089" s="58" t="s">
        <v>28492</v>
      </c>
      <c r="D2089" s="75">
        <v>521.45000000000005</v>
      </c>
    </row>
    <row r="2090" spans="1:4">
      <c r="A2090" s="58" t="s">
        <v>12598</v>
      </c>
      <c r="B2090" s="74" t="s">
        <v>12599</v>
      </c>
      <c r="C2090" s="58" t="s">
        <v>28492</v>
      </c>
      <c r="D2090" s="75">
        <v>33.340000000000003</v>
      </c>
    </row>
    <row r="2091" spans="1:4">
      <c r="A2091" s="58" t="s">
        <v>12600</v>
      </c>
      <c r="B2091" s="74" t="s">
        <v>12601</v>
      </c>
      <c r="C2091" s="58" t="s">
        <v>28492</v>
      </c>
      <c r="D2091" s="75">
        <v>74.540000000000006</v>
      </c>
    </row>
    <row r="2092" spans="1:4">
      <c r="A2092" s="58" t="s">
        <v>12518</v>
      </c>
      <c r="B2092" s="74" t="s">
        <v>12519</v>
      </c>
      <c r="C2092" s="58" t="s">
        <v>28492</v>
      </c>
      <c r="D2092" s="75">
        <v>561.72</v>
      </c>
    </row>
    <row r="2093" spans="1:4">
      <c r="A2093" s="58" t="s">
        <v>28488</v>
      </c>
      <c r="B2093" s="74" t="s">
        <v>29154</v>
      </c>
      <c r="C2093" s="58" t="s">
        <v>21715</v>
      </c>
      <c r="D2093" s="75"/>
    </row>
    <row r="2094" spans="1:4">
      <c r="A2094" s="58" t="s">
        <v>13802</v>
      </c>
      <c r="B2094" s="74" t="s">
        <v>72</v>
      </c>
      <c r="C2094" s="58" t="s">
        <v>29155</v>
      </c>
      <c r="D2094" s="75">
        <v>13.81</v>
      </c>
    </row>
    <row r="2095" spans="1:4">
      <c r="A2095" s="58" t="s">
        <v>13806</v>
      </c>
      <c r="B2095" s="74" t="s">
        <v>13807</v>
      </c>
      <c r="C2095" s="58" t="s">
        <v>29155</v>
      </c>
      <c r="D2095" s="75">
        <v>14.03</v>
      </c>
    </row>
    <row r="2096" spans="1:4">
      <c r="A2096" s="58" t="s">
        <v>13803</v>
      </c>
      <c r="B2096" s="74" t="s">
        <v>4824</v>
      </c>
      <c r="C2096" s="58" t="s">
        <v>29155</v>
      </c>
      <c r="D2096" s="75">
        <v>15.17</v>
      </c>
    </row>
    <row r="2097" spans="1:4">
      <c r="A2097" s="58" t="s">
        <v>13804</v>
      </c>
      <c r="B2097" s="74" t="s">
        <v>13805</v>
      </c>
      <c r="C2097" s="58" t="s">
        <v>29155</v>
      </c>
      <c r="D2097" s="75">
        <v>14.12</v>
      </c>
    </row>
    <row r="2098" spans="1:4">
      <c r="A2098" s="58" t="s">
        <v>13810</v>
      </c>
      <c r="B2098" s="74" t="s">
        <v>13811</v>
      </c>
      <c r="C2098" s="58" t="s">
        <v>29155</v>
      </c>
      <c r="D2098" s="75">
        <v>13.26</v>
      </c>
    </row>
    <row r="2099" spans="1:4">
      <c r="A2099" s="58" t="s">
        <v>13808</v>
      </c>
      <c r="B2099" s="74" t="s">
        <v>13809</v>
      </c>
      <c r="C2099" s="58" t="s">
        <v>29155</v>
      </c>
      <c r="D2099" s="75">
        <v>15.17</v>
      </c>
    </row>
    <row r="2100" spans="1:4">
      <c r="A2100" s="58" t="s">
        <v>13812</v>
      </c>
      <c r="B2100" s="74" t="s">
        <v>4827</v>
      </c>
      <c r="C2100" s="58" t="s">
        <v>29155</v>
      </c>
      <c r="D2100" s="75">
        <v>16.03</v>
      </c>
    </row>
    <row r="2101" spans="1:4">
      <c r="A2101" s="58" t="s">
        <v>28488</v>
      </c>
      <c r="B2101" s="74" t="s">
        <v>13815</v>
      </c>
      <c r="C2101" s="58" t="s">
        <v>29155</v>
      </c>
      <c r="D2101" s="75">
        <v>13.26</v>
      </c>
    </row>
    <row r="2102" spans="1:4">
      <c r="A2102" s="58" t="s">
        <v>13824</v>
      </c>
      <c r="B2102" s="74" t="s">
        <v>71</v>
      </c>
      <c r="C2102" s="58" t="s">
        <v>29155</v>
      </c>
      <c r="D2102" s="75">
        <v>18.23</v>
      </c>
    </row>
    <row r="2103" spans="1:4">
      <c r="A2103" s="58" t="s">
        <v>13816</v>
      </c>
      <c r="B2103" s="74" t="s">
        <v>29156</v>
      </c>
      <c r="C2103" s="58" t="s">
        <v>29155</v>
      </c>
      <c r="D2103" s="75">
        <v>20.059999999999999</v>
      </c>
    </row>
    <row r="2104" spans="1:4">
      <c r="A2104" s="58" t="s">
        <v>13822</v>
      </c>
      <c r="B2104" s="74" t="s">
        <v>13823</v>
      </c>
      <c r="C2104" s="58" t="s">
        <v>29155</v>
      </c>
      <c r="D2104" s="75">
        <v>18.329999999999998</v>
      </c>
    </row>
    <row r="2105" spans="1:4">
      <c r="A2105" s="58" t="s">
        <v>13817</v>
      </c>
      <c r="B2105" s="74" t="s">
        <v>4840</v>
      </c>
      <c r="C2105" s="58" t="s">
        <v>29155</v>
      </c>
      <c r="D2105" s="75">
        <v>13.85</v>
      </c>
    </row>
    <row r="2106" spans="1:4">
      <c r="A2106" s="58" t="s">
        <v>13818</v>
      </c>
      <c r="B2106" s="74" t="s">
        <v>4841</v>
      </c>
      <c r="C2106" s="58" t="s">
        <v>29155</v>
      </c>
      <c r="D2106" s="75">
        <v>16.510000000000002</v>
      </c>
    </row>
    <row r="2107" spans="1:4">
      <c r="A2107" s="58" t="s">
        <v>13819</v>
      </c>
      <c r="B2107" s="74" t="s">
        <v>13820</v>
      </c>
      <c r="C2107" s="58" t="s">
        <v>29155</v>
      </c>
      <c r="D2107" s="75">
        <v>18.25</v>
      </c>
    </row>
    <row r="2108" spans="1:4">
      <c r="A2108" s="58" t="s">
        <v>13821</v>
      </c>
      <c r="B2108" s="74" t="s">
        <v>177</v>
      </c>
      <c r="C2108" s="58" t="s">
        <v>29155</v>
      </c>
      <c r="D2108" s="75">
        <v>18.55</v>
      </c>
    </row>
    <row r="2109" spans="1:4">
      <c r="A2109" s="58" t="s">
        <v>13837</v>
      </c>
      <c r="B2109" s="74" t="s">
        <v>4845</v>
      </c>
      <c r="C2109" s="58" t="s">
        <v>29155</v>
      </c>
      <c r="D2109" s="75">
        <v>18.96</v>
      </c>
    </row>
    <row r="2110" spans="1:4">
      <c r="A2110" s="58" t="s">
        <v>13825</v>
      </c>
      <c r="B2110" s="74" t="s">
        <v>4846</v>
      </c>
      <c r="C2110" s="58" t="s">
        <v>29155</v>
      </c>
      <c r="D2110" s="75">
        <v>18.23</v>
      </c>
    </row>
    <row r="2111" spans="1:4">
      <c r="A2111" s="58" t="s">
        <v>13826</v>
      </c>
      <c r="B2111" s="74" t="s">
        <v>29157</v>
      </c>
      <c r="C2111" s="58" t="s">
        <v>29155</v>
      </c>
      <c r="D2111" s="75">
        <v>18.59</v>
      </c>
    </row>
    <row r="2112" spans="1:4">
      <c r="A2112" s="58" t="s">
        <v>28488</v>
      </c>
      <c r="B2112" s="74" t="s">
        <v>4847</v>
      </c>
      <c r="C2112" s="58" t="s">
        <v>29155</v>
      </c>
      <c r="D2112" s="75">
        <v>18.34</v>
      </c>
    </row>
    <row r="2113" spans="1:4">
      <c r="A2113" s="58" t="s">
        <v>13827</v>
      </c>
      <c r="B2113" s="74" t="s">
        <v>4890</v>
      </c>
      <c r="C2113" s="58" t="s">
        <v>29155</v>
      </c>
      <c r="D2113" s="75">
        <v>17.7</v>
      </c>
    </row>
    <row r="2114" spans="1:4">
      <c r="A2114" s="58" t="s">
        <v>13828</v>
      </c>
      <c r="B2114" s="74" t="s">
        <v>29158</v>
      </c>
      <c r="C2114" s="58" t="s">
        <v>29155</v>
      </c>
      <c r="D2114" s="75">
        <v>20.059999999999999</v>
      </c>
    </row>
    <row r="2115" spans="1:4">
      <c r="A2115" s="58" t="s">
        <v>13838</v>
      </c>
      <c r="B2115" s="74" t="s">
        <v>4849</v>
      </c>
      <c r="C2115" s="58" t="s">
        <v>29155</v>
      </c>
      <c r="D2115" s="75">
        <v>18.61</v>
      </c>
    </row>
    <row r="2116" spans="1:4">
      <c r="A2116" s="58" t="s">
        <v>13829</v>
      </c>
      <c r="B2116" s="74" t="s">
        <v>13830</v>
      </c>
      <c r="C2116" s="58" t="s">
        <v>29155</v>
      </c>
      <c r="D2116" s="75">
        <v>18.07</v>
      </c>
    </row>
    <row r="2117" spans="1:4">
      <c r="A2117" s="58" t="s">
        <v>28488</v>
      </c>
      <c r="B2117" s="74" t="s">
        <v>29159</v>
      </c>
      <c r="C2117" s="58" t="s">
        <v>29155</v>
      </c>
      <c r="D2117" s="75">
        <v>15.97</v>
      </c>
    </row>
    <row r="2118" spans="1:4">
      <c r="A2118" s="58" t="s">
        <v>13831</v>
      </c>
      <c r="B2118" s="74" t="s">
        <v>81</v>
      </c>
      <c r="C2118" s="58" t="s">
        <v>29155</v>
      </c>
      <c r="D2118" s="75">
        <v>18.36</v>
      </c>
    </row>
    <row r="2119" spans="1:4">
      <c r="A2119" s="58" t="s">
        <v>13832</v>
      </c>
      <c r="B2119" s="74" t="s">
        <v>225</v>
      </c>
      <c r="C2119" s="58" t="s">
        <v>29155</v>
      </c>
      <c r="D2119" s="75">
        <v>18.29</v>
      </c>
    </row>
    <row r="2120" spans="1:4">
      <c r="A2120" s="58" t="s">
        <v>13833</v>
      </c>
      <c r="B2120" s="74" t="s">
        <v>4880</v>
      </c>
      <c r="C2120" s="58" t="s">
        <v>29155</v>
      </c>
      <c r="D2120" s="75">
        <v>17.2</v>
      </c>
    </row>
    <row r="2121" spans="1:4">
      <c r="A2121" s="58" t="s">
        <v>13834</v>
      </c>
      <c r="B2121" s="74" t="s">
        <v>29160</v>
      </c>
      <c r="C2121" s="58" t="s">
        <v>29155</v>
      </c>
      <c r="D2121" s="75">
        <v>21.57</v>
      </c>
    </row>
    <row r="2122" spans="1:4">
      <c r="A2122" s="58" t="s">
        <v>28488</v>
      </c>
      <c r="B2122" s="74" t="s">
        <v>4881</v>
      </c>
      <c r="C2122" s="58" t="s">
        <v>29155</v>
      </c>
      <c r="D2122" s="75">
        <v>15.15</v>
      </c>
    </row>
    <row r="2123" spans="1:4">
      <c r="A2123" s="58" t="s">
        <v>13814</v>
      </c>
      <c r="B2123" s="74" t="s">
        <v>29161</v>
      </c>
      <c r="C2123" s="58" t="s">
        <v>29155</v>
      </c>
      <c r="D2123" s="75">
        <v>13.26</v>
      </c>
    </row>
    <row r="2124" spans="1:4">
      <c r="A2124" s="58" t="s">
        <v>28488</v>
      </c>
      <c r="B2124" s="74" t="s">
        <v>112</v>
      </c>
      <c r="C2124" s="58" t="s">
        <v>29155</v>
      </c>
      <c r="D2124" s="75">
        <v>18.25</v>
      </c>
    </row>
    <row r="2125" spans="1:4">
      <c r="A2125" s="58" t="s">
        <v>13813</v>
      </c>
      <c r="B2125" s="74" t="s">
        <v>57</v>
      </c>
      <c r="C2125" s="58" t="s">
        <v>29155</v>
      </c>
      <c r="D2125" s="75">
        <v>13.26</v>
      </c>
    </row>
    <row r="2126" spans="1:4">
      <c r="A2126" s="58" t="s">
        <v>13835</v>
      </c>
      <c r="B2126" s="74" t="s">
        <v>29162</v>
      </c>
      <c r="C2126" s="58" t="s">
        <v>29155</v>
      </c>
      <c r="D2126" s="75">
        <v>21.57</v>
      </c>
    </row>
    <row r="2127" spans="1:4">
      <c r="A2127" s="58" t="s">
        <v>13836</v>
      </c>
      <c r="B2127" s="74" t="s">
        <v>129</v>
      </c>
      <c r="C2127" s="58" t="s">
        <v>29155</v>
      </c>
      <c r="D2127" s="75">
        <v>20.02</v>
      </c>
    </row>
    <row r="2128" spans="1:4">
      <c r="A2128" s="58" t="s">
        <v>28488</v>
      </c>
      <c r="B2128" s="74" t="s">
        <v>210</v>
      </c>
      <c r="C2128" s="58" t="s">
        <v>29155</v>
      </c>
      <c r="D2128" s="75">
        <v>15.52</v>
      </c>
    </row>
    <row r="2129" spans="1:4">
      <c r="A2129" s="58" t="s">
        <v>28488</v>
      </c>
      <c r="B2129" s="74" t="s">
        <v>29163</v>
      </c>
      <c r="C2129" s="58" t="s">
        <v>21715</v>
      </c>
      <c r="D2129" s="75"/>
    </row>
    <row r="2130" spans="1:4">
      <c r="A2130" s="58" t="s">
        <v>12623</v>
      </c>
      <c r="B2130" s="74" t="s">
        <v>12624</v>
      </c>
      <c r="C2130" s="58" t="s">
        <v>6</v>
      </c>
      <c r="D2130" s="75">
        <v>1.5</v>
      </c>
    </row>
    <row r="2131" spans="1:4">
      <c r="A2131" s="58" t="s">
        <v>12625</v>
      </c>
      <c r="B2131" s="74" t="s">
        <v>12626</v>
      </c>
      <c r="C2131" s="58" t="s">
        <v>6</v>
      </c>
      <c r="D2131" s="75">
        <v>1</v>
      </c>
    </row>
    <row r="2132" spans="1:4">
      <c r="A2132" s="58" t="s">
        <v>12627</v>
      </c>
      <c r="B2132" s="74" t="s">
        <v>12628</v>
      </c>
      <c r="C2132" s="58" t="s">
        <v>6</v>
      </c>
      <c r="D2132" s="75">
        <v>2</v>
      </c>
    </row>
    <row r="2133" spans="1:4">
      <c r="A2133" s="58" t="s">
        <v>28488</v>
      </c>
      <c r="B2133" s="74" t="s">
        <v>29164</v>
      </c>
      <c r="C2133" s="58" t="s">
        <v>21715</v>
      </c>
      <c r="D2133" s="75"/>
    </row>
    <row r="2134" spans="1:4">
      <c r="A2134" s="58" t="s">
        <v>12629</v>
      </c>
      <c r="B2134" s="74" t="s">
        <v>12624</v>
      </c>
      <c r="C2134" s="58" t="s">
        <v>6</v>
      </c>
      <c r="D2134" s="75">
        <v>0.5</v>
      </c>
    </row>
    <row r="2135" spans="1:4">
      <c r="A2135" s="58" t="s">
        <v>12630</v>
      </c>
      <c r="B2135" s="74" t="s">
        <v>12626</v>
      </c>
      <c r="C2135" s="58" t="s">
        <v>6</v>
      </c>
      <c r="D2135" s="75">
        <v>0.3</v>
      </c>
    </row>
    <row r="2136" spans="1:4">
      <c r="A2136" s="58" t="s">
        <v>12631</v>
      </c>
      <c r="B2136" s="74" t="s">
        <v>12628</v>
      </c>
      <c r="C2136" s="58" t="s">
        <v>6</v>
      </c>
      <c r="D2136" s="75">
        <v>0.2</v>
      </c>
    </row>
    <row r="2137" spans="1:4">
      <c r="A2137" s="58" t="s">
        <v>28488</v>
      </c>
      <c r="B2137" s="74" t="s">
        <v>29165</v>
      </c>
      <c r="C2137" s="58" t="s">
        <v>21715</v>
      </c>
      <c r="D2137" s="75"/>
    </row>
    <row r="2138" spans="1:4" ht="25.5">
      <c r="A2138" s="58" t="s">
        <v>12650</v>
      </c>
      <c r="B2138" s="74" t="s">
        <v>12651</v>
      </c>
      <c r="C2138" s="58" t="s">
        <v>32</v>
      </c>
      <c r="D2138" s="75">
        <v>15.58</v>
      </c>
    </row>
    <row r="2139" spans="1:4" ht="25.5">
      <c r="A2139" s="58" t="s">
        <v>12652</v>
      </c>
      <c r="B2139" s="74" t="s">
        <v>12653</v>
      </c>
      <c r="C2139" s="58" t="s">
        <v>32</v>
      </c>
      <c r="D2139" s="75">
        <v>16.62</v>
      </c>
    </row>
    <row r="2140" spans="1:4" ht="25.5">
      <c r="A2140" s="58" t="s">
        <v>12642</v>
      </c>
      <c r="B2140" s="74" t="s">
        <v>12643</v>
      </c>
      <c r="C2140" s="58" t="s">
        <v>28492</v>
      </c>
      <c r="D2140" s="75">
        <v>781.42</v>
      </c>
    </row>
    <row r="2141" spans="1:4">
      <c r="A2141" s="58" t="s">
        <v>12644</v>
      </c>
      <c r="B2141" s="74" t="s">
        <v>12645</v>
      </c>
      <c r="C2141" s="58" t="s">
        <v>32</v>
      </c>
      <c r="D2141" s="75">
        <v>63.62</v>
      </c>
    </row>
    <row r="2142" spans="1:4">
      <c r="A2142" s="58" t="s">
        <v>12646</v>
      </c>
      <c r="B2142" s="74" t="s">
        <v>12647</v>
      </c>
      <c r="C2142" s="58" t="s">
        <v>32</v>
      </c>
      <c r="D2142" s="75">
        <v>66.62</v>
      </c>
    </row>
    <row r="2143" spans="1:4">
      <c r="A2143" s="58" t="s">
        <v>12648</v>
      </c>
      <c r="B2143" s="74" t="s">
        <v>12649</v>
      </c>
      <c r="C2143" s="58" t="s">
        <v>32</v>
      </c>
      <c r="D2143" s="75">
        <v>69.62</v>
      </c>
    </row>
    <row r="2144" spans="1:4">
      <c r="A2144" s="58" t="s">
        <v>12660</v>
      </c>
      <c r="B2144" s="74" t="s">
        <v>12661</v>
      </c>
      <c r="C2144" s="58" t="s">
        <v>32</v>
      </c>
      <c r="D2144" s="75">
        <v>200.99</v>
      </c>
    </row>
    <row r="2145" spans="1:4">
      <c r="A2145" s="58" t="s">
        <v>12662</v>
      </c>
      <c r="B2145" s="74" t="s">
        <v>12663</v>
      </c>
      <c r="C2145" s="58" t="s">
        <v>32</v>
      </c>
      <c r="D2145" s="75">
        <v>228.36</v>
      </c>
    </row>
    <row r="2146" spans="1:4">
      <c r="A2146" s="58" t="s">
        <v>12640</v>
      </c>
      <c r="B2146" s="74" t="s">
        <v>12641</v>
      </c>
      <c r="C2146" s="58" t="s">
        <v>32</v>
      </c>
      <c r="D2146" s="75">
        <v>271.57</v>
      </c>
    </row>
    <row r="2147" spans="1:4">
      <c r="A2147" s="58" t="s">
        <v>12638</v>
      </c>
      <c r="B2147" s="74" t="s">
        <v>12639</v>
      </c>
      <c r="C2147" s="58" t="s">
        <v>32</v>
      </c>
      <c r="D2147" s="75">
        <v>292.25</v>
      </c>
    </row>
    <row r="2148" spans="1:4" ht="25.5">
      <c r="A2148" s="58" t="s">
        <v>12632</v>
      </c>
      <c r="B2148" s="74" t="s">
        <v>12633</v>
      </c>
      <c r="C2148" s="58" t="s">
        <v>32</v>
      </c>
      <c r="D2148" s="75">
        <v>276.91000000000003</v>
      </c>
    </row>
    <row r="2149" spans="1:4" ht="25.5">
      <c r="A2149" s="58" t="s">
        <v>12634</v>
      </c>
      <c r="B2149" s="74" t="s">
        <v>12635</v>
      </c>
      <c r="C2149" s="58" t="s">
        <v>32</v>
      </c>
      <c r="D2149" s="75">
        <v>301.13</v>
      </c>
    </row>
    <row r="2150" spans="1:4" ht="25.5">
      <c r="A2150" s="58" t="s">
        <v>12636</v>
      </c>
      <c r="B2150" s="74" t="s">
        <v>12637</v>
      </c>
      <c r="C2150" s="58" t="s">
        <v>32</v>
      </c>
      <c r="D2150" s="75">
        <v>448.81</v>
      </c>
    </row>
    <row r="2151" spans="1:4" ht="25.5">
      <c r="A2151" s="58" t="s">
        <v>12654</v>
      </c>
      <c r="B2151" s="74" t="s">
        <v>12655</v>
      </c>
      <c r="C2151" s="58" t="s">
        <v>32</v>
      </c>
      <c r="D2151" s="75">
        <v>419.56</v>
      </c>
    </row>
    <row r="2152" spans="1:4" ht="25.5">
      <c r="A2152" s="58" t="s">
        <v>12658</v>
      </c>
      <c r="B2152" s="74" t="s">
        <v>12659</v>
      </c>
      <c r="C2152" s="58" t="s">
        <v>32</v>
      </c>
      <c r="D2152" s="75">
        <v>569.86</v>
      </c>
    </row>
    <row r="2153" spans="1:4" ht="25.5">
      <c r="A2153" s="58" t="s">
        <v>12656</v>
      </c>
      <c r="B2153" s="74" t="s">
        <v>12657</v>
      </c>
      <c r="C2153" s="58" t="s">
        <v>32</v>
      </c>
      <c r="D2153" s="75">
        <v>453.29</v>
      </c>
    </row>
    <row r="2154" spans="1:4">
      <c r="A2154" s="58" t="s">
        <v>28488</v>
      </c>
      <c r="B2154" s="74" t="s">
        <v>29166</v>
      </c>
      <c r="C2154" s="58" t="s">
        <v>21715</v>
      </c>
      <c r="D2154" s="75"/>
    </row>
    <row r="2155" spans="1:4">
      <c r="A2155" s="58" t="s">
        <v>12668</v>
      </c>
      <c r="B2155" s="74" t="s">
        <v>12669</v>
      </c>
      <c r="C2155" s="58" t="s">
        <v>28</v>
      </c>
      <c r="D2155" s="75">
        <v>18.72</v>
      </c>
    </row>
    <row r="2156" spans="1:4">
      <c r="A2156" s="58" t="s">
        <v>12685</v>
      </c>
      <c r="B2156" s="74" t="s">
        <v>12686</v>
      </c>
      <c r="C2156" s="58" t="s">
        <v>28492</v>
      </c>
      <c r="D2156" s="75">
        <v>592.41999999999996</v>
      </c>
    </row>
    <row r="2157" spans="1:4">
      <c r="A2157" s="58" t="s">
        <v>12670</v>
      </c>
      <c r="B2157" s="74" t="s">
        <v>12671</v>
      </c>
      <c r="C2157" s="58" t="s">
        <v>28</v>
      </c>
      <c r="D2157" s="75">
        <v>22.45</v>
      </c>
    </row>
    <row r="2158" spans="1:4" ht="25.5">
      <c r="A2158" s="58" t="s">
        <v>12672</v>
      </c>
      <c r="B2158" s="74" t="s">
        <v>12673</v>
      </c>
      <c r="C2158" s="58" t="s">
        <v>28</v>
      </c>
      <c r="D2158" s="75">
        <v>39.26</v>
      </c>
    </row>
    <row r="2159" spans="1:4" ht="25.5">
      <c r="A2159" s="58" t="s">
        <v>12674</v>
      </c>
      <c r="B2159" s="74" t="s">
        <v>12675</v>
      </c>
      <c r="C2159" s="58" t="s">
        <v>28</v>
      </c>
      <c r="D2159" s="75">
        <v>45.01</v>
      </c>
    </row>
    <row r="2160" spans="1:4" ht="25.5">
      <c r="A2160" s="58" t="s">
        <v>28488</v>
      </c>
      <c r="B2160" s="74" t="s">
        <v>29167</v>
      </c>
      <c r="C2160" s="58" t="s">
        <v>29</v>
      </c>
      <c r="D2160" s="75">
        <v>478.94</v>
      </c>
    </row>
    <row r="2161" spans="1:4" ht="25.5">
      <c r="A2161" s="58" t="s">
        <v>28488</v>
      </c>
      <c r="B2161" s="74" t="s">
        <v>29168</v>
      </c>
      <c r="C2161" s="58" t="s">
        <v>29</v>
      </c>
      <c r="D2161" s="75">
        <v>800.95</v>
      </c>
    </row>
    <row r="2162" spans="1:4">
      <c r="A2162" s="58" t="s">
        <v>29169</v>
      </c>
      <c r="B2162" s="74" t="s">
        <v>12665</v>
      </c>
      <c r="C2162" s="58" t="s">
        <v>28</v>
      </c>
      <c r="D2162" s="75">
        <v>7.68</v>
      </c>
    </row>
    <row r="2163" spans="1:4">
      <c r="A2163" s="58" t="s">
        <v>12666</v>
      </c>
      <c r="B2163" s="74" t="s">
        <v>12667</v>
      </c>
      <c r="C2163" s="58" t="s">
        <v>28</v>
      </c>
      <c r="D2163" s="75">
        <v>25.29</v>
      </c>
    </row>
    <row r="2164" spans="1:4" ht="25.5">
      <c r="A2164" s="58" t="s">
        <v>12680</v>
      </c>
      <c r="B2164" s="74" t="s">
        <v>12681</v>
      </c>
      <c r="C2164" s="58" t="s">
        <v>28</v>
      </c>
      <c r="D2164" s="75">
        <v>60.19</v>
      </c>
    </row>
    <row r="2165" spans="1:4" ht="25.5">
      <c r="A2165" s="58" t="s">
        <v>12682</v>
      </c>
      <c r="B2165" s="74" t="s">
        <v>12683</v>
      </c>
      <c r="C2165" s="58" t="s">
        <v>28</v>
      </c>
      <c r="D2165" s="75">
        <v>60.19</v>
      </c>
    </row>
    <row r="2166" spans="1:4" ht="25.5">
      <c r="A2166" s="58" t="s">
        <v>12676</v>
      </c>
      <c r="B2166" s="74" t="s">
        <v>12677</v>
      </c>
      <c r="C2166" s="58" t="s">
        <v>28</v>
      </c>
      <c r="D2166" s="75">
        <v>51.42</v>
      </c>
    </row>
    <row r="2167" spans="1:4" ht="25.5">
      <c r="A2167" s="58" t="s">
        <v>12678</v>
      </c>
      <c r="B2167" s="74" t="s">
        <v>12679</v>
      </c>
      <c r="C2167" s="58" t="s">
        <v>28</v>
      </c>
      <c r="D2167" s="75">
        <v>57.27</v>
      </c>
    </row>
    <row r="2168" spans="1:4">
      <c r="A2168" s="58" t="s">
        <v>28488</v>
      </c>
      <c r="B2168" s="74" t="s">
        <v>29170</v>
      </c>
      <c r="C2168" s="58" t="s">
        <v>21715</v>
      </c>
      <c r="D2168" s="75"/>
    </row>
    <row r="2169" spans="1:4">
      <c r="A2169" s="58" t="s">
        <v>12689</v>
      </c>
      <c r="B2169" s="74" t="s">
        <v>12690</v>
      </c>
      <c r="C2169" s="58" t="s">
        <v>28</v>
      </c>
      <c r="D2169" s="75">
        <v>278.19</v>
      </c>
    </row>
    <row r="2170" spans="1:4">
      <c r="A2170" s="58" t="s">
        <v>12687</v>
      </c>
      <c r="B2170" s="74" t="s">
        <v>12688</v>
      </c>
      <c r="C2170" s="58" t="s">
        <v>28</v>
      </c>
      <c r="D2170" s="75">
        <v>111.41</v>
      </c>
    </row>
    <row r="2171" spans="1:4">
      <c r="A2171" s="58" t="s">
        <v>12701</v>
      </c>
      <c r="B2171" s="74" t="s">
        <v>12702</v>
      </c>
      <c r="C2171" s="58" t="s">
        <v>29</v>
      </c>
      <c r="D2171" s="75">
        <v>260.58999999999997</v>
      </c>
    </row>
    <row r="2172" spans="1:4">
      <c r="A2172" s="58" t="s">
        <v>12699</v>
      </c>
      <c r="B2172" s="74" t="s">
        <v>12700</v>
      </c>
      <c r="C2172" s="58" t="s">
        <v>28492</v>
      </c>
      <c r="D2172" s="75">
        <v>60.14</v>
      </c>
    </row>
    <row r="2173" spans="1:4" ht="38.25">
      <c r="A2173" s="58" t="s">
        <v>12698</v>
      </c>
      <c r="B2173" s="74" t="s">
        <v>29171</v>
      </c>
      <c r="C2173" s="58" t="s">
        <v>33</v>
      </c>
      <c r="D2173" s="75">
        <v>0.91</v>
      </c>
    </row>
    <row r="2174" spans="1:4" ht="25.5">
      <c r="A2174" s="58" t="s">
        <v>12696</v>
      </c>
      <c r="B2174" s="74" t="s">
        <v>12697</v>
      </c>
      <c r="C2174" s="58" t="s">
        <v>3741</v>
      </c>
      <c r="D2174" s="75">
        <v>0.62</v>
      </c>
    </row>
    <row r="2175" spans="1:4" ht="38.25">
      <c r="A2175" s="58" t="s">
        <v>12695</v>
      </c>
      <c r="B2175" s="74" t="s">
        <v>29172</v>
      </c>
      <c r="C2175" s="58" t="s">
        <v>3741</v>
      </c>
      <c r="D2175" s="75">
        <v>0.62</v>
      </c>
    </row>
    <row r="2176" spans="1:4">
      <c r="A2176" s="58" t="s">
        <v>12693</v>
      </c>
      <c r="B2176" s="74" t="s">
        <v>12694</v>
      </c>
      <c r="C2176" s="58" t="s">
        <v>28</v>
      </c>
      <c r="D2176" s="75">
        <v>351.99</v>
      </c>
    </row>
    <row r="2177" spans="1:4">
      <c r="A2177" s="58" t="s">
        <v>12691</v>
      </c>
      <c r="B2177" s="74" t="s">
        <v>12692</v>
      </c>
      <c r="C2177" s="58" t="s">
        <v>28</v>
      </c>
      <c r="D2177" s="75">
        <v>60.69</v>
      </c>
    </row>
    <row r="2178" spans="1:4">
      <c r="A2178" s="58" t="s">
        <v>28488</v>
      </c>
      <c r="B2178" s="74" t="s">
        <v>29173</v>
      </c>
      <c r="C2178" s="58" t="s">
        <v>21715</v>
      </c>
      <c r="D2178" s="75"/>
    </row>
    <row r="2179" spans="1:4">
      <c r="A2179" s="58" t="s">
        <v>12703</v>
      </c>
      <c r="B2179" s="74" t="s">
        <v>12704</v>
      </c>
      <c r="C2179" s="58" t="s">
        <v>28492</v>
      </c>
      <c r="D2179" s="75">
        <v>74.91</v>
      </c>
    </row>
    <row r="2180" spans="1:4">
      <c r="A2180" s="58" t="s">
        <v>12733</v>
      </c>
      <c r="B2180" s="74" t="s">
        <v>12734</v>
      </c>
      <c r="C2180" s="58" t="s">
        <v>28492</v>
      </c>
      <c r="D2180" s="75">
        <v>2</v>
      </c>
    </row>
    <row r="2181" spans="1:4">
      <c r="A2181" s="58" t="s">
        <v>12735</v>
      </c>
      <c r="B2181" s="74" t="s">
        <v>12736</v>
      </c>
      <c r="C2181" s="58" t="s">
        <v>28492</v>
      </c>
      <c r="D2181" s="75">
        <v>1.5</v>
      </c>
    </row>
    <row r="2182" spans="1:4">
      <c r="A2182" s="58" t="s">
        <v>12723</v>
      </c>
      <c r="B2182" s="74" t="s">
        <v>12724</v>
      </c>
      <c r="C2182" s="58" t="s">
        <v>28492</v>
      </c>
      <c r="D2182" s="75">
        <v>77</v>
      </c>
    </row>
    <row r="2183" spans="1:4">
      <c r="A2183" s="58" t="s">
        <v>12719</v>
      </c>
      <c r="B2183" s="74" t="s">
        <v>12720</v>
      </c>
      <c r="C2183" s="58" t="s">
        <v>28492</v>
      </c>
      <c r="D2183" s="75">
        <v>101.33</v>
      </c>
    </row>
    <row r="2184" spans="1:4">
      <c r="A2184" s="58" t="s">
        <v>12725</v>
      </c>
      <c r="B2184" s="74" t="s">
        <v>12726</v>
      </c>
      <c r="C2184" s="58" t="s">
        <v>28492</v>
      </c>
      <c r="D2184" s="75">
        <v>72</v>
      </c>
    </row>
    <row r="2185" spans="1:4">
      <c r="A2185" s="58" t="s">
        <v>12721</v>
      </c>
      <c r="B2185" s="74" t="s">
        <v>12722</v>
      </c>
      <c r="C2185" s="58" t="s">
        <v>28492</v>
      </c>
      <c r="D2185" s="75">
        <v>79</v>
      </c>
    </row>
    <row r="2186" spans="1:4">
      <c r="A2186" s="58" t="s">
        <v>12717</v>
      </c>
      <c r="B2186" s="74" t="s">
        <v>12718</v>
      </c>
      <c r="C2186" s="58" t="s">
        <v>28492</v>
      </c>
      <c r="D2186" s="75">
        <v>101.33</v>
      </c>
    </row>
    <row r="2187" spans="1:4">
      <c r="A2187" s="58" t="s">
        <v>12727</v>
      </c>
      <c r="B2187" s="74" t="s">
        <v>12728</v>
      </c>
      <c r="C2187" s="58" t="s">
        <v>28</v>
      </c>
      <c r="D2187" s="75">
        <v>2</v>
      </c>
    </row>
    <row r="2188" spans="1:4">
      <c r="A2188" s="58" t="s">
        <v>12731</v>
      </c>
      <c r="B2188" s="74" t="s">
        <v>12732</v>
      </c>
      <c r="C2188" s="58" t="s">
        <v>28</v>
      </c>
      <c r="D2188" s="75">
        <v>0.8</v>
      </c>
    </row>
    <row r="2189" spans="1:4">
      <c r="A2189" s="58" t="s">
        <v>12729</v>
      </c>
      <c r="B2189" s="74" t="s">
        <v>12730</v>
      </c>
      <c r="C2189" s="58" t="s">
        <v>28</v>
      </c>
      <c r="D2189" s="75">
        <v>0.8</v>
      </c>
    </row>
    <row r="2190" spans="1:4">
      <c r="A2190" s="58" t="s">
        <v>12737</v>
      </c>
      <c r="B2190" s="74" t="s">
        <v>12738</v>
      </c>
      <c r="C2190" s="58" t="s">
        <v>28492</v>
      </c>
      <c r="D2190" s="75">
        <v>40</v>
      </c>
    </row>
    <row r="2191" spans="1:4">
      <c r="A2191" s="58" t="s">
        <v>12739</v>
      </c>
      <c r="B2191" s="74" t="s">
        <v>12740</v>
      </c>
      <c r="C2191" s="58" t="s">
        <v>28492</v>
      </c>
      <c r="D2191" s="75">
        <v>22.8</v>
      </c>
    </row>
    <row r="2192" spans="1:4">
      <c r="A2192" s="58" t="s">
        <v>12741</v>
      </c>
      <c r="B2192" s="74" t="s">
        <v>12742</v>
      </c>
      <c r="C2192" s="58" t="s">
        <v>28</v>
      </c>
      <c r="D2192" s="75">
        <v>112.7</v>
      </c>
    </row>
    <row r="2193" spans="1:4">
      <c r="A2193" s="58" t="s">
        <v>12711</v>
      </c>
      <c r="B2193" s="74" t="s">
        <v>12712</v>
      </c>
      <c r="C2193" s="58" t="s">
        <v>28</v>
      </c>
      <c r="D2193" s="75">
        <v>15.06</v>
      </c>
    </row>
    <row r="2194" spans="1:4">
      <c r="A2194" s="58" t="s">
        <v>12715</v>
      </c>
      <c r="B2194" s="74" t="s">
        <v>12716</v>
      </c>
      <c r="C2194" s="58" t="s">
        <v>28</v>
      </c>
      <c r="D2194" s="75">
        <v>16.88</v>
      </c>
    </row>
    <row r="2195" spans="1:4">
      <c r="A2195" s="58" t="s">
        <v>12713</v>
      </c>
      <c r="B2195" s="74" t="s">
        <v>12714</v>
      </c>
      <c r="C2195" s="58" t="s">
        <v>28</v>
      </c>
      <c r="D2195" s="75">
        <v>16.88</v>
      </c>
    </row>
    <row r="2196" spans="1:4">
      <c r="A2196" s="58" t="s">
        <v>12707</v>
      </c>
      <c r="B2196" s="74" t="s">
        <v>12708</v>
      </c>
      <c r="C2196" s="58" t="s">
        <v>28492</v>
      </c>
      <c r="D2196" s="75">
        <v>7.96</v>
      </c>
    </row>
    <row r="2197" spans="1:4">
      <c r="A2197" s="58" t="s">
        <v>12705</v>
      </c>
      <c r="B2197" s="74" t="s">
        <v>12706</v>
      </c>
      <c r="C2197" s="58" t="s">
        <v>28492</v>
      </c>
      <c r="D2197" s="75">
        <v>8.85</v>
      </c>
    </row>
    <row r="2198" spans="1:4">
      <c r="A2198" s="58" t="s">
        <v>12709</v>
      </c>
      <c r="B2198" s="74" t="s">
        <v>12710</v>
      </c>
      <c r="C2198" s="58" t="s">
        <v>28</v>
      </c>
      <c r="D2198" s="75">
        <v>21.24</v>
      </c>
    </row>
    <row r="2199" spans="1:4">
      <c r="A2199" s="58" t="s">
        <v>28488</v>
      </c>
      <c r="B2199" s="74" t="s">
        <v>29174</v>
      </c>
      <c r="C2199" s="58" t="s">
        <v>21715</v>
      </c>
      <c r="D2199" s="75"/>
    </row>
    <row r="2200" spans="1:4">
      <c r="A2200" s="58" t="s">
        <v>12761</v>
      </c>
      <c r="B2200" s="74" t="s">
        <v>29175</v>
      </c>
      <c r="C2200" s="58" t="s">
        <v>28</v>
      </c>
      <c r="D2200" s="75">
        <v>17.18</v>
      </c>
    </row>
    <row r="2201" spans="1:4">
      <c r="A2201" s="58" t="s">
        <v>12762</v>
      </c>
      <c r="B2201" s="74" t="s">
        <v>29176</v>
      </c>
      <c r="C2201" s="58" t="s">
        <v>32</v>
      </c>
      <c r="D2201" s="75">
        <v>5.14</v>
      </c>
    </row>
    <row r="2202" spans="1:4">
      <c r="A2202" s="58" t="s">
        <v>12771</v>
      </c>
      <c r="B2202" s="74" t="s">
        <v>29177</v>
      </c>
      <c r="C2202" s="58" t="s">
        <v>28</v>
      </c>
      <c r="D2202" s="75">
        <v>14.69</v>
      </c>
    </row>
    <row r="2203" spans="1:4" ht="25.5">
      <c r="A2203" s="58" t="s">
        <v>12772</v>
      </c>
      <c r="B2203" s="74" t="s">
        <v>29178</v>
      </c>
      <c r="C2203" s="58" t="s">
        <v>28</v>
      </c>
      <c r="D2203" s="75">
        <v>17.71</v>
      </c>
    </row>
    <row r="2204" spans="1:4">
      <c r="A2204" s="58" t="s">
        <v>12775</v>
      </c>
      <c r="B2204" s="74" t="s">
        <v>29179</v>
      </c>
      <c r="C2204" s="58" t="s">
        <v>28</v>
      </c>
      <c r="D2204" s="75">
        <v>10.67</v>
      </c>
    </row>
    <row r="2205" spans="1:4">
      <c r="A2205" s="58" t="s">
        <v>12776</v>
      </c>
      <c r="B2205" s="74" t="s">
        <v>29180</v>
      </c>
      <c r="C2205" s="58" t="s">
        <v>28</v>
      </c>
      <c r="D2205" s="75">
        <v>10.029999999999999</v>
      </c>
    </row>
    <row r="2206" spans="1:4">
      <c r="A2206" s="58" t="s">
        <v>12764</v>
      </c>
      <c r="B2206" s="74" t="s">
        <v>29181</v>
      </c>
      <c r="C2206" s="58" t="s">
        <v>28</v>
      </c>
      <c r="D2206" s="75">
        <v>12.33</v>
      </c>
    </row>
    <row r="2207" spans="1:4">
      <c r="A2207" s="58" t="s">
        <v>12763</v>
      </c>
      <c r="B2207" s="74" t="s">
        <v>29182</v>
      </c>
      <c r="C2207" s="58" t="s">
        <v>28</v>
      </c>
      <c r="D2207" s="75">
        <v>8.93</v>
      </c>
    </row>
    <row r="2208" spans="1:4">
      <c r="A2208" s="58" t="s">
        <v>12768</v>
      </c>
      <c r="B2208" s="74" t="s">
        <v>29183</v>
      </c>
      <c r="C2208" s="58" t="s">
        <v>28</v>
      </c>
      <c r="D2208" s="75">
        <v>11.14</v>
      </c>
    </row>
    <row r="2209" spans="1:4">
      <c r="A2209" s="58" t="s">
        <v>12767</v>
      </c>
      <c r="B2209" s="74" t="s">
        <v>29184</v>
      </c>
      <c r="C2209" s="58" t="s">
        <v>28</v>
      </c>
      <c r="D2209" s="75">
        <v>8.14</v>
      </c>
    </row>
    <row r="2210" spans="1:4" ht="25.5">
      <c r="A2210" s="58" t="s">
        <v>12773</v>
      </c>
      <c r="B2210" s="74" t="s">
        <v>29185</v>
      </c>
      <c r="C2210" s="58" t="s">
        <v>28</v>
      </c>
      <c r="D2210" s="75">
        <v>8.5</v>
      </c>
    </row>
    <row r="2211" spans="1:4" ht="25.5">
      <c r="A2211" s="58" t="s">
        <v>12774</v>
      </c>
      <c r="B2211" s="74" t="s">
        <v>29186</v>
      </c>
      <c r="C2211" s="58" t="s">
        <v>28</v>
      </c>
      <c r="D2211" s="75">
        <v>7.86</v>
      </c>
    </row>
    <row r="2212" spans="1:4">
      <c r="A2212" s="58" t="s">
        <v>12766</v>
      </c>
      <c r="B2212" s="74" t="s">
        <v>29187</v>
      </c>
      <c r="C2212" s="58" t="s">
        <v>28</v>
      </c>
      <c r="D2212" s="75">
        <v>19.88</v>
      </c>
    </row>
    <row r="2213" spans="1:4">
      <c r="A2213" s="58" t="s">
        <v>12765</v>
      </c>
      <c r="B2213" s="74" t="s">
        <v>29188</v>
      </c>
      <c r="C2213" s="58" t="s">
        <v>28</v>
      </c>
      <c r="D2213" s="75">
        <v>14.59</v>
      </c>
    </row>
    <row r="2214" spans="1:4">
      <c r="A2214" s="58" t="s">
        <v>12770</v>
      </c>
      <c r="B2214" s="74" t="s">
        <v>29189</v>
      </c>
      <c r="C2214" s="58" t="s">
        <v>28</v>
      </c>
      <c r="D2214" s="75">
        <v>18.690000000000001</v>
      </c>
    </row>
    <row r="2215" spans="1:4">
      <c r="A2215" s="58" t="s">
        <v>12769</v>
      </c>
      <c r="B2215" s="74" t="s">
        <v>29190</v>
      </c>
      <c r="C2215" s="58" t="s">
        <v>28</v>
      </c>
      <c r="D2215" s="75">
        <v>13.8</v>
      </c>
    </row>
    <row r="2216" spans="1:4">
      <c r="A2216" s="58" t="s">
        <v>12792</v>
      </c>
      <c r="B2216" s="74" t="s">
        <v>29191</v>
      </c>
      <c r="C2216" s="58" t="s">
        <v>28</v>
      </c>
      <c r="D2216" s="75">
        <v>2.2200000000000002</v>
      </c>
    </row>
    <row r="2217" spans="1:4">
      <c r="A2217" s="58" t="s">
        <v>12794</v>
      </c>
      <c r="B2217" s="74" t="s">
        <v>29192</v>
      </c>
      <c r="C2217" s="58" t="s">
        <v>28</v>
      </c>
      <c r="D2217" s="75">
        <v>3.11</v>
      </c>
    </row>
    <row r="2218" spans="1:4">
      <c r="A2218" s="58" t="s">
        <v>12795</v>
      </c>
      <c r="B2218" s="74" t="s">
        <v>29193</v>
      </c>
      <c r="C2218" s="58" t="s">
        <v>28</v>
      </c>
      <c r="D2218" s="75">
        <v>3.12</v>
      </c>
    </row>
    <row r="2219" spans="1:4">
      <c r="A2219" s="58" t="s">
        <v>12793</v>
      </c>
      <c r="B2219" s="74" t="s">
        <v>29194</v>
      </c>
      <c r="C2219" s="58" t="s">
        <v>28</v>
      </c>
      <c r="D2219" s="75">
        <v>2.4900000000000002</v>
      </c>
    </row>
    <row r="2220" spans="1:4">
      <c r="A2220" s="58" t="s">
        <v>12804</v>
      </c>
      <c r="B2220" s="74" t="s">
        <v>29195</v>
      </c>
      <c r="C2220" s="58" t="s">
        <v>28</v>
      </c>
      <c r="D2220" s="75">
        <v>15.18</v>
      </c>
    </row>
    <row r="2221" spans="1:4">
      <c r="A2221" s="58" t="s">
        <v>12744</v>
      </c>
      <c r="B2221" s="74" t="s">
        <v>29196</v>
      </c>
      <c r="C2221" s="58" t="s">
        <v>28</v>
      </c>
      <c r="D2221" s="75">
        <v>7.55</v>
      </c>
    </row>
    <row r="2222" spans="1:4" ht="25.5">
      <c r="A2222" s="58" t="s">
        <v>12748</v>
      </c>
      <c r="B2222" s="74" t="s">
        <v>29197</v>
      </c>
      <c r="C2222" s="58" t="s">
        <v>28</v>
      </c>
      <c r="D2222" s="75">
        <v>15.69</v>
      </c>
    </row>
    <row r="2223" spans="1:4">
      <c r="A2223" s="58" t="s">
        <v>12746</v>
      </c>
      <c r="B2223" s="74" t="s">
        <v>29198</v>
      </c>
      <c r="C2223" s="58" t="s">
        <v>28</v>
      </c>
      <c r="D2223" s="75">
        <v>9.5399999999999991</v>
      </c>
    </row>
    <row r="2224" spans="1:4">
      <c r="A2224" s="58" t="s">
        <v>12745</v>
      </c>
      <c r="B2224" s="74" t="s">
        <v>29199</v>
      </c>
      <c r="C2224" s="58" t="s">
        <v>28</v>
      </c>
      <c r="D2224" s="75">
        <v>9.15</v>
      </c>
    </row>
    <row r="2225" spans="1:4">
      <c r="A2225" s="58" t="s">
        <v>12749</v>
      </c>
      <c r="B2225" s="74" t="s">
        <v>29200</v>
      </c>
      <c r="C2225" s="58" t="s">
        <v>28</v>
      </c>
      <c r="D2225" s="75">
        <v>22.95</v>
      </c>
    </row>
    <row r="2226" spans="1:4">
      <c r="A2226" s="58" t="s">
        <v>12747</v>
      </c>
      <c r="B2226" s="74" t="s">
        <v>29201</v>
      </c>
      <c r="C2226" s="58" t="s">
        <v>28</v>
      </c>
      <c r="D2226" s="75">
        <v>11.91</v>
      </c>
    </row>
    <row r="2227" spans="1:4">
      <c r="A2227" s="58" t="s">
        <v>12751</v>
      </c>
      <c r="B2227" s="74" t="s">
        <v>29202</v>
      </c>
      <c r="C2227" s="58" t="s">
        <v>32</v>
      </c>
      <c r="D2227" s="75">
        <v>1.91</v>
      </c>
    </row>
    <row r="2228" spans="1:4">
      <c r="A2228" s="58" t="s">
        <v>12753</v>
      </c>
      <c r="B2228" s="74" t="s">
        <v>29203</v>
      </c>
      <c r="C2228" s="58" t="s">
        <v>32</v>
      </c>
      <c r="D2228" s="75">
        <v>2.83</v>
      </c>
    </row>
    <row r="2229" spans="1:4">
      <c r="A2229" s="58" t="s">
        <v>12750</v>
      </c>
      <c r="B2229" s="74" t="s">
        <v>29204</v>
      </c>
      <c r="C2229" s="58" t="s">
        <v>28</v>
      </c>
      <c r="D2229" s="75">
        <v>6.96</v>
      </c>
    </row>
    <row r="2230" spans="1:4">
      <c r="A2230" s="58" t="s">
        <v>12752</v>
      </c>
      <c r="B2230" s="74" t="s">
        <v>29205</v>
      </c>
      <c r="C2230" s="58" t="s">
        <v>28</v>
      </c>
      <c r="D2230" s="75">
        <v>6.96</v>
      </c>
    </row>
    <row r="2231" spans="1:4">
      <c r="A2231" s="58" t="s">
        <v>12754</v>
      </c>
      <c r="B2231" s="74" t="s">
        <v>29206</v>
      </c>
      <c r="C2231" s="58" t="s">
        <v>28</v>
      </c>
      <c r="D2231" s="75">
        <v>14.14</v>
      </c>
    </row>
    <row r="2232" spans="1:4">
      <c r="A2232" s="58" t="s">
        <v>12818</v>
      </c>
      <c r="B2232" s="74" t="s">
        <v>29207</v>
      </c>
      <c r="C2232" s="58" t="s">
        <v>28</v>
      </c>
      <c r="D2232" s="75">
        <v>8.17</v>
      </c>
    </row>
    <row r="2233" spans="1:4" ht="25.5">
      <c r="A2233" s="58" t="s">
        <v>12755</v>
      </c>
      <c r="B2233" s="74" t="s">
        <v>29208</v>
      </c>
      <c r="C2233" s="58" t="s">
        <v>32</v>
      </c>
      <c r="D2233" s="75">
        <v>7.4</v>
      </c>
    </row>
    <row r="2234" spans="1:4" ht="25.5">
      <c r="A2234" s="58" t="s">
        <v>12758</v>
      </c>
      <c r="B2234" s="74" t="s">
        <v>29209</v>
      </c>
      <c r="C2234" s="58" t="s">
        <v>32</v>
      </c>
      <c r="D2234" s="75">
        <v>7.4</v>
      </c>
    </row>
    <row r="2235" spans="1:4">
      <c r="A2235" s="58" t="s">
        <v>12757</v>
      </c>
      <c r="B2235" s="74" t="s">
        <v>29210</v>
      </c>
      <c r="C2235" s="58" t="s">
        <v>28</v>
      </c>
      <c r="D2235" s="75">
        <v>21.73</v>
      </c>
    </row>
    <row r="2236" spans="1:4">
      <c r="A2236" s="58" t="s">
        <v>12756</v>
      </c>
      <c r="B2236" s="74" t="s">
        <v>29211</v>
      </c>
      <c r="C2236" s="58" t="s">
        <v>28</v>
      </c>
      <c r="D2236" s="75">
        <v>34.33</v>
      </c>
    </row>
    <row r="2237" spans="1:4">
      <c r="A2237" s="58" t="s">
        <v>12800</v>
      </c>
      <c r="B2237" s="74" t="s">
        <v>29212</v>
      </c>
      <c r="C2237" s="58" t="s">
        <v>28</v>
      </c>
      <c r="D2237" s="75">
        <v>22.48</v>
      </c>
    </row>
    <row r="2238" spans="1:4" ht="25.5">
      <c r="A2238" s="58" t="s">
        <v>38</v>
      </c>
      <c r="B2238" s="74" t="s">
        <v>29213</v>
      </c>
      <c r="C2238" s="58" t="s">
        <v>28</v>
      </c>
      <c r="D2238" s="75">
        <v>7.64</v>
      </c>
    </row>
    <row r="2239" spans="1:4">
      <c r="A2239" s="58" t="s">
        <v>28488</v>
      </c>
      <c r="B2239" s="74" t="s">
        <v>29214</v>
      </c>
      <c r="C2239" s="58" t="s">
        <v>28</v>
      </c>
      <c r="D2239" s="75">
        <v>16.21</v>
      </c>
    </row>
    <row r="2240" spans="1:4">
      <c r="A2240" s="58" t="s">
        <v>12806</v>
      </c>
      <c r="B2240" s="74" t="s">
        <v>29215</v>
      </c>
      <c r="C2240" s="58" t="s">
        <v>28</v>
      </c>
      <c r="D2240" s="75">
        <v>18.48</v>
      </c>
    </row>
    <row r="2241" spans="1:4">
      <c r="A2241" s="58" t="s">
        <v>12807</v>
      </c>
      <c r="B2241" s="74" t="s">
        <v>29216</v>
      </c>
      <c r="C2241" s="58" t="s">
        <v>28</v>
      </c>
      <c r="D2241" s="75">
        <v>13.7</v>
      </c>
    </row>
    <row r="2242" spans="1:4">
      <c r="A2242" s="58" t="s">
        <v>12808</v>
      </c>
      <c r="B2242" s="74" t="s">
        <v>29217</v>
      </c>
      <c r="C2242" s="58" t="s">
        <v>28</v>
      </c>
      <c r="D2242" s="75">
        <v>15.76</v>
      </c>
    </row>
    <row r="2243" spans="1:4">
      <c r="A2243" s="58" t="s">
        <v>12811</v>
      </c>
      <c r="B2243" s="74" t="s">
        <v>29218</v>
      </c>
      <c r="C2243" s="58" t="s">
        <v>28</v>
      </c>
      <c r="D2243" s="75">
        <v>11.46</v>
      </c>
    </row>
    <row r="2244" spans="1:4">
      <c r="A2244" s="58" t="s">
        <v>12815</v>
      </c>
      <c r="B2244" s="74" t="s">
        <v>29219</v>
      </c>
      <c r="C2244" s="58" t="s">
        <v>28</v>
      </c>
      <c r="D2244" s="75">
        <v>17.89</v>
      </c>
    </row>
    <row r="2245" spans="1:4">
      <c r="A2245" s="58" t="s">
        <v>12816</v>
      </c>
      <c r="B2245" s="74" t="s">
        <v>29220</v>
      </c>
      <c r="C2245" s="58" t="s">
        <v>28</v>
      </c>
      <c r="D2245" s="75">
        <v>18.489999999999998</v>
      </c>
    </row>
    <row r="2246" spans="1:4" ht="25.5">
      <c r="A2246" s="58" t="s">
        <v>28488</v>
      </c>
      <c r="B2246" s="74" t="s">
        <v>29221</v>
      </c>
      <c r="C2246" s="58" t="s">
        <v>32</v>
      </c>
      <c r="D2246" s="75">
        <v>5.27</v>
      </c>
    </row>
    <row r="2247" spans="1:4" ht="25.5">
      <c r="A2247" s="58" t="s">
        <v>12813</v>
      </c>
      <c r="B2247" s="74" t="s">
        <v>29222</v>
      </c>
      <c r="C2247" s="58" t="s">
        <v>28</v>
      </c>
      <c r="D2247" s="75">
        <v>14.07</v>
      </c>
    </row>
    <row r="2248" spans="1:4">
      <c r="A2248" s="58" t="s">
        <v>12812</v>
      </c>
      <c r="B2248" s="74" t="s">
        <v>29223</v>
      </c>
      <c r="C2248" s="58" t="s">
        <v>28</v>
      </c>
      <c r="D2248" s="75">
        <v>14.07</v>
      </c>
    </row>
    <row r="2249" spans="1:4">
      <c r="A2249" s="58" t="s">
        <v>12814</v>
      </c>
      <c r="B2249" s="74" t="s">
        <v>29224</v>
      </c>
      <c r="C2249" s="58" t="s">
        <v>28</v>
      </c>
      <c r="D2249" s="75">
        <v>14.91</v>
      </c>
    </row>
    <row r="2250" spans="1:4" ht="25.5">
      <c r="A2250" s="58" t="s">
        <v>12817</v>
      </c>
      <c r="B2250" s="74" t="s">
        <v>29225</v>
      </c>
      <c r="C2250" s="58" t="s">
        <v>32</v>
      </c>
      <c r="D2250" s="75">
        <v>4.8</v>
      </c>
    </row>
    <row r="2251" spans="1:4">
      <c r="A2251" s="58" t="s">
        <v>12760</v>
      </c>
      <c r="B2251" s="74" t="s">
        <v>29226</v>
      </c>
      <c r="C2251" s="58" t="s">
        <v>28</v>
      </c>
      <c r="D2251" s="75">
        <v>8.99</v>
      </c>
    </row>
    <row r="2252" spans="1:4">
      <c r="A2252" s="58" t="s">
        <v>12759</v>
      </c>
      <c r="B2252" s="74" t="s">
        <v>29227</v>
      </c>
      <c r="C2252" s="58" t="s">
        <v>28</v>
      </c>
      <c r="D2252" s="75">
        <v>10.66</v>
      </c>
    </row>
    <row r="2253" spans="1:4">
      <c r="A2253" s="58" t="s">
        <v>12779</v>
      </c>
      <c r="B2253" s="74" t="s">
        <v>29228</v>
      </c>
      <c r="C2253" s="58" t="s">
        <v>32</v>
      </c>
      <c r="D2253" s="75">
        <v>12.4</v>
      </c>
    </row>
    <row r="2254" spans="1:4">
      <c r="A2254" s="58" t="s">
        <v>12777</v>
      </c>
      <c r="B2254" s="74" t="s">
        <v>29229</v>
      </c>
      <c r="C2254" s="58" t="s">
        <v>28</v>
      </c>
      <c r="D2254" s="75">
        <v>18.559999999999999</v>
      </c>
    </row>
    <row r="2255" spans="1:4">
      <c r="A2255" s="58" t="s">
        <v>12778</v>
      </c>
      <c r="B2255" s="74" t="s">
        <v>29230</v>
      </c>
      <c r="C2255" s="58" t="s">
        <v>28</v>
      </c>
      <c r="D2255" s="75">
        <v>12.05</v>
      </c>
    </row>
    <row r="2256" spans="1:4">
      <c r="A2256" s="58" t="s">
        <v>12796</v>
      </c>
      <c r="B2256" s="74" t="s">
        <v>29231</v>
      </c>
      <c r="C2256" s="58" t="s">
        <v>28</v>
      </c>
      <c r="D2256" s="75">
        <v>13.98</v>
      </c>
    </row>
    <row r="2257" spans="1:4">
      <c r="A2257" s="58" t="s">
        <v>12797</v>
      </c>
      <c r="B2257" s="74" t="s">
        <v>29232</v>
      </c>
      <c r="C2257" s="58" t="s">
        <v>28</v>
      </c>
      <c r="D2257" s="75">
        <v>17.86</v>
      </c>
    </row>
    <row r="2258" spans="1:4" ht="25.5">
      <c r="A2258" s="58" t="s">
        <v>12782</v>
      </c>
      <c r="B2258" s="74" t="s">
        <v>29233</v>
      </c>
      <c r="C2258" s="58" t="s">
        <v>28</v>
      </c>
      <c r="D2258" s="75">
        <v>15.74</v>
      </c>
    </row>
    <row r="2259" spans="1:4">
      <c r="A2259" s="58" t="s">
        <v>12780</v>
      </c>
      <c r="B2259" s="74" t="s">
        <v>29234</v>
      </c>
      <c r="C2259" s="58" t="s">
        <v>28</v>
      </c>
      <c r="D2259" s="75">
        <v>22.12</v>
      </c>
    </row>
    <row r="2260" spans="1:4">
      <c r="A2260" s="58" t="s">
        <v>12781</v>
      </c>
      <c r="B2260" s="74" t="s">
        <v>29235</v>
      </c>
      <c r="C2260" s="58" t="s">
        <v>28</v>
      </c>
      <c r="D2260" s="75">
        <v>15.11</v>
      </c>
    </row>
    <row r="2261" spans="1:4">
      <c r="A2261" s="58" t="s">
        <v>12784</v>
      </c>
      <c r="B2261" s="74" t="s">
        <v>29236</v>
      </c>
      <c r="C2261" s="58" t="s">
        <v>28</v>
      </c>
      <c r="D2261" s="75">
        <v>23.2</v>
      </c>
    </row>
    <row r="2262" spans="1:4">
      <c r="A2262" s="58" t="s">
        <v>244</v>
      </c>
      <c r="B2262" s="74" t="s">
        <v>29237</v>
      </c>
      <c r="C2262" s="58" t="s">
        <v>32</v>
      </c>
      <c r="D2262" s="75">
        <v>14.3</v>
      </c>
    </row>
    <row r="2263" spans="1:4">
      <c r="A2263" s="58" t="s">
        <v>12783</v>
      </c>
      <c r="B2263" s="74" t="s">
        <v>29238</v>
      </c>
      <c r="C2263" s="58" t="s">
        <v>28</v>
      </c>
      <c r="D2263" s="75">
        <v>22.12</v>
      </c>
    </row>
    <row r="2264" spans="1:4" ht="25.5">
      <c r="A2264" s="58" t="s">
        <v>12785</v>
      </c>
      <c r="B2264" s="74" t="s">
        <v>29239</v>
      </c>
      <c r="C2264" s="58" t="s">
        <v>28</v>
      </c>
      <c r="D2264" s="75">
        <v>7.73</v>
      </c>
    </row>
    <row r="2265" spans="1:4" ht="25.5">
      <c r="A2265" s="58" t="s">
        <v>12789</v>
      </c>
      <c r="B2265" s="74" t="s">
        <v>29240</v>
      </c>
      <c r="C2265" s="58" t="s">
        <v>28</v>
      </c>
      <c r="D2265" s="75">
        <v>15.87</v>
      </c>
    </row>
    <row r="2266" spans="1:4">
      <c r="A2266" s="58" t="s">
        <v>12787</v>
      </c>
      <c r="B2266" s="74" t="s">
        <v>29241</v>
      </c>
      <c r="C2266" s="58" t="s">
        <v>28</v>
      </c>
      <c r="D2266" s="75">
        <v>9.81</v>
      </c>
    </row>
    <row r="2267" spans="1:4">
      <c r="A2267" s="58" t="s">
        <v>12791</v>
      </c>
      <c r="B2267" s="74" t="s">
        <v>29242</v>
      </c>
      <c r="C2267" s="58" t="s">
        <v>32</v>
      </c>
      <c r="D2267" s="75">
        <v>3.5</v>
      </c>
    </row>
    <row r="2268" spans="1:4">
      <c r="A2268" s="58" t="s">
        <v>12786</v>
      </c>
      <c r="B2268" s="74" t="s">
        <v>29243</v>
      </c>
      <c r="C2268" s="58" t="s">
        <v>28</v>
      </c>
      <c r="D2268" s="75">
        <v>9.33</v>
      </c>
    </row>
    <row r="2269" spans="1:4" ht="25.5">
      <c r="A2269" s="58" t="s">
        <v>12790</v>
      </c>
      <c r="B2269" s="74" t="s">
        <v>29244</v>
      </c>
      <c r="C2269" s="58" t="s">
        <v>28</v>
      </c>
      <c r="D2269" s="75">
        <v>23.13</v>
      </c>
    </row>
    <row r="2270" spans="1:4">
      <c r="A2270" s="58" t="s">
        <v>12788</v>
      </c>
      <c r="B2270" s="74" t="s">
        <v>29245</v>
      </c>
      <c r="C2270" s="58" t="s">
        <v>28</v>
      </c>
      <c r="D2270" s="75">
        <v>12.18</v>
      </c>
    </row>
    <row r="2271" spans="1:4" ht="25.5">
      <c r="A2271" s="58" t="s">
        <v>12805</v>
      </c>
      <c r="B2271" s="74" t="s">
        <v>29246</v>
      </c>
      <c r="C2271" s="58" t="s">
        <v>28492</v>
      </c>
      <c r="D2271" s="75">
        <v>164.02</v>
      </c>
    </row>
    <row r="2272" spans="1:4">
      <c r="A2272" s="58" t="s">
        <v>12799</v>
      </c>
      <c r="B2272" s="74" t="s">
        <v>29247</v>
      </c>
      <c r="C2272" s="58" t="s">
        <v>28</v>
      </c>
      <c r="D2272" s="75">
        <v>12.88</v>
      </c>
    </row>
    <row r="2273" spans="1:4" ht="25.5">
      <c r="A2273" s="58" t="s">
        <v>12798</v>
      </c>
      <c r="B2273" s="74" t="s">
        <v>29248</v>
      </c>
      <c r="C2273" s="58" t="s">
        <v>28</v>
      </c>
      <c r="D2273" s="75">
        <v>19.37</v>
      </c>
    </row>
    <row r="2274" spans="1:4" ht="25.5">
      <c r="A2274" s="58" t="s">
        <v>12803</v>
      </c>
      <c r="B2274" s="74" t="s">
        <v>29249</v>
      </c>
      <c r="C2274" s="58" t="s">
        <v>28</v>
      </c>
      <c r="D2274" s="75">
        <v>3.74</v>
      </c>
    </row>
    <row r="2275" spans="1:4">
      <c r="A2275" s="58" t="s">
        <v>12801</v>
      </c>
      <c r="B2275" s="74" t="s">
        <v>29250</v>
      </c>
      <c r="C2275" s="58" t="s">
        <v>28</v>
      </c>
      <c r="D2275" s="75">
        <v>4.1399999999999997</v>
      </c>
    </row>
    <row r="2276" spans="1:4">
      <c r="A2276" s="58" t="s">
        <v>12802</v>
      </c>
      <c r="B2276" s="74" t="s">
        <v>29251</v>
      </c>
      <c r="C2276" s="58" t="s">
        <v>28</v>
      </c>
      <c r="D2276" s="75">
        <v>5.19</v>
      </c>
    </row>
    <row r="2277" spans="1:4" ht="25.5">
      <c r="A2277" s="58" t="s">
        <v>12809</v>
      </c>
      <c r="B2277" s="74" t="s">
        <v>29252</v>
      </c>
      <c r="C2277" s="58" t="s">
        <v>28</v>
      </c>
      <c r="D2277" s="75">
        <v>32.29</v>
      </c>
    </row>
    <row r="2278" spans="1:4" ht="25.5">
      <c r="A2278" s="58" t="s">
        <v>12810</v>
      </c>
      <c r="B2278" s="74" t="s">
        <v>29253</v>
      </c>
      <c r="C2278" s="58" t="s">
        <v>28</v>
      </c>
      <c r="D2278" s="75">
        <v>32.159999999999997</v>
      </c>
    </row>
    <row r="2279" spans="1:4">
      <c r="A2279" s="58" t="s">
        <v>28488</v>
      </c>
      <c r="B2279" s="74" t="s">
        <v>29254</v>
      </c>
      <c r="C2279" s="58" t="s">
        <v>21715</v>
      </c>
      <c r="D2279" s="75"/>
    </row>
    <row r="2280" spans="1:4">
      <c r="A2280" s="58" t="s">
        <v>12819</v>
      </c>
      <c r="B2280" s="74" t="s">
        <v>12820</v>
      </c>
      <c r="C2280" s="58" t="s">
        <v>28</v>
      </c>
      <c r="D2280" s="75">
        <v>6.63</v>
      </c>
    </row>
    <row r="2281" spans="1:4">
      <c r="A2281" s="58" t="s">
        <v>12864</v>
      </c>
      <c r="B2281" s="74" t="s">
        <v>29255</v>
      </c>
      <c r="C2281" s="58" t="s">
        <v>32</v>
      </c>
      <c r="D2281" s="75">
        <v>16.579999999999998</v>
      </c>
    </row>
    <row r="2282" spans="1:4">
      <c r="A2282" s="58" t="s">
        <v>213</v>
      </c>
      <c r="B2282" s="74" t="s">
        <v>29256</v>
      </c>
      <c r="C2282" s="58" t="s">
        <v>28</v>
      </c>
      <c r="D2282" s="75">
        <v>2.15</v>
      </c>
    </row>
    <row r="2283" spans="1:4" ht="25.5">
      <c r="A2283" s="58" t="s">
        <v>12869</v>
      </c>
      <c r="B2283" s="74" t="s">
        <v>29257</v>
      </c>
      <c r="C2283" s="58" t="s">
        <v>32</v>
      </c>
      <c r="D2283" s="75">
        <v>19.920000000000002</v>
      </c>
    </row>
    <row r="2284" spans="1:4">
      <c r="A2284" s="58" t="s">
        <v>12828</v>
      </c>
      <c r="B2284" s="74" t="s">
        <v>12829</v>
      </c>
      <c r="C2284" s="58" t="s">
        <v>28</v>
      </c>
      <c r="D2284" s="75">
        <v>53.22</v>
      </c>
    </row>
    <row r="2285" spans="1:4">
      <c r="A2285" s="58" t="s">
        <v>12857</v>
      </c>
      <c r="B2285" s="74" t="s">
        <v>29258</v>
      </c>
      <c r="C2285" s="58" t="s">
        <v>28</v>
      </c>
      <c r="D2285" s="75">
        <v>21.8</v>
      </c>
    </row>
    <row r="2286" spans="1:4">
      <c r="A2286" s="58" t="s">
        <v>12858</v>
      </c>
      <c r="B2286" s="74" t="s">
        <v>29259</v>
      </c>
      <c r="C2286" s="58" t="s">
        <v>28</v>
      </c>
      <c r="D2286" s="75">
        <v>23.5</v>
      </c>
    </row>
    <row r="2287" spans="1:4">
      <c r="A2287" s="58" t="s">
        <v>215</v>
      </c>
      <c r="B2287" s="74" t="s">
        <v>29260</v>
      </c>
      <c r="C2287" s="58" t="s">
        <v>28</v>
      </c>
      <c r="D2287" s="75">
        <v>25.21</v>
      </c>
    </row>
    <row r="2288" spans="1:4">
      <c r="A2288" s="58" t="s">
        <v>12859</v>
      </c>
      <c r="B2288" s="74" t="s">
        <v>29261</v>
      </c>
      <c r="C2288" s="58" t="s">
        <v>28</v>
      </c>
      <c r="D2288" s="75">
        <v>34.54</v>
      </c>
    </row>
    <row r="2289" spans="1:4" ht="25.5">
      <c r="A2289" s="58" t="s">
        <v>12824</v>
      </c>
      <c r="B2289" s="74" t="s">
        <v>12825</v>
      </c>
      <c r="C2289" s="58" t="s">
        <v>32</v>
      </c>
      <c r="D2289" s="75">
        <v>98.89</v>
      </c>
    </row>
    <row r="2290" spans="1:4">
      <c r="A2290" s="58" t="s">
        <v>12865</v>
      </c>
      <c r="B2290" s="74" t="s">
        <v>29262</v>
      </c>
      <c r="C2290" s="58" t="s">
        <v>32</v>
      </c>
      <c r="D2290" s="75">
        <v>8.1300000000000008</v>
      </c>
    </row>
    <row r="2291" spans="1:4">
      <c r="A2291" s="58" t="s">
        <v>12888</v>
      </c>
      <c r="B2291" s="74" t="s">
        <v>12889</v>
      </c>
      <c r="C2291" s="58" t="s">
        <v>28</v>
      </c>
      <c r="D2291" s="75">
        <v>73.930000000000007</v>
      </c>
    </row>
    <row r="2292" spans="1:4">
      <c r="A2292" s="58" t="s">
        <v>12896</v>
      </c>
      <c r="B2292" s="74" t="s">
        <v>12897</v>
      </c>
      <c r="C2292" s="58" t="s">
        <v>28</v>
      </c>
      <c r="D2292" s="75">
        <v>78.23</v>
      </c>
    </row>
    <row r="2293" spans="1:4">
      <c r="A2293" s="58" t="s">
        <v>12890</v>
      </c>
      <c r="B2293" s="74" t="s">
        <v>12891</v>
      </c>
      <c r="C2293" s="58" t="s">
        <v>28</v>
      </c>
      <c r="D2293" s="75">
        <v>80.680000000000007</v>
      </c>
    </row>
    <row r="2294" spans="1:4">
      <c r="A2294" s="58" t="s">
        <v>12892</v>
      </c>
      <c r="B2294" s="74" t="s">
        <v>12893</v>
      </c>
      <c r="C2294" s="58" t="s">
        <v>28</v>
      </c>
      <c r="D2294" s="75">
        <v>84.01</v>
      </c>
    </row>
    <row r="2295" spans="1:4">
      <c r="A2295" s="58" t="s">
        <v>12898</v>
      </c>
      <c r="B2295" s="74" t="s">
        <v>12899</v>
      </c>
      <c r="C2295" s="58" t="s">
        <v>28</v>
      </c>
      <c r="D2295" s="75">
        <v>85.06</v>
      </c>
    </row>
    <row r="2296" spans="1:4">
      <c r="A2296" s="58" t="s">
        <v>12878</v>
      </c>
      <c r="B2296" s="74" t="s">
        <v>12879</v>
      </c>
      <c r="C2296" s="58" t="s">
        <v>28</v>
      </c>
      <c r="D2296" s="75">
        <v>32.22</v>
      </c>
    </row>
    <row r="2297" spans="1:4">
      <c r="A2297" s="58" t="s">
        <v>12880</v>
      </c>
      <c r="B2297" s="74" t="s">
        <v>12881</v>
      </c>
      <c r="C2297" s="58" t="s">
        <v>28</v>
      </c>
      <c r="D2297" s="75">
        <v>35.61</v>
      </c>
    </row>
    <row r="2298" spans="1:4">
      <c r="A2298" s="58" t="s">
        <v>12884</v>
      </c>
      <c r="B2298" s="74" t="s">
        <v>12885</v>
      </c>
      <c r="C2298" s="58" t="s">
        <v>28</v>
      </c>
      <c r="D2298" s="75">
        <v>70.69</v>
      </c>
    </row>
    <row r="2299" spans="1:4">
      <c r="A2299" s="58" t="s">
        <v>12894</v>
      </c>
      <c r="B2299" s="74" t="s">
        <v>12895</v>
      </c>
      <c r="C2299" s="58" t="s">
        <v>28</v>
      </c>
      <c r="D2299" s="75">
        <v>71.39</v>
      </c>
    </row>
    <row r="2300" spans="1:4">
      <c r="A2300" s="58" t="s">
        <v>12900</v>
      </c>
      <c r="B2300" s="74" t="s">
        <v>12901</v>
      </c>
      <c r="C2300" s="58" t="s">
        <v>28</v>
      </c>
      <c r="D2300" s="75">
        <v>71.569999999999993</v>
      </c>
    </row>
    <row r="2301" spans="1:4">
      <c r="A2301" s="58" t="s">
        <v>12882</v>
      </c>
      <c r="B2301" s="74" t="s">
        <v>12883</v>
      </c>
      <c r="C2301" s="58" t="s">
        <v>28</v>
      </c>
      <c r="D2301" s="75">
        <v>45.03</v>
      </c>
    </row>
    <row r="2302" spans="1:4">
      <c r="A2302" s="58" t="s">
        <v>12886</v>
      </c>
      <c r="B2302" s="74" t="s">
        <v>12887</v>
      </c>
      <c r="C2302" s="58" t="s">
        <v>28</v>
      </c>
      <c r="D2302" s="75">
        <v>74.02</v>
      </c>
    </row>
    <row r="2303" spans="1:4">
      <c r="A2303" s="58" t="s">
        <v>12926</v>
      </c>
      <c r="B2303" s="74" t="s">
        <v>29263</v>
      </c>
      <c r="C2303" s="58" t="s">
        <v>28</v>
      </c>
      <c r="D2303" s="75">
        <v>23</v>
      </c>
    </row>
    <row r="2304" spans="1:4">
      <c r="A2304" s="58" t="s">
        <v>12832</v>
      </c>
      <c r="B2304" s="74" t="s">
        <v>12833</v>
      </c>
      <c r="C2304" s="58" t="s">
        <v>28</v>
      </c>
      <c r="D2304" s="75">
        <v>80.39</v>
      </c>
    </row>
    <row r="2305" spans="1:4" ht="25.5">
      <c r="A2305" s="58" t="s">
        <v>12855</v>
      </c>
      <c r="B2305" s="74" t="s">
        <v>29264</v>
      </c>
      <c r="C2305" s="58" t="s">
        <v>28</v>
      </c>
      <c r="D2305" s="75">
        <v>28.6</v>
      </c>
    </row>
    <row r="2306" spans="1:4" ht="25.5">
      <c r="A2306" s="58" t="s">
        <v>12839</v>
      </c>
      <c r="B2306" s="74" t="s">
        <v>29265</v>
      </c>
      <c r="C2306" s="58" t="s">
        <v>28</v>
      </c>
      <c r="D2306" s="75">
        <v>33.590000000000003</v>
      </c>
    </row>
    <row r="2307" spans="1:4" ht="25.5">
      <c r="A2307" s="58" t="s">
        <v>12837</v>
      </c>
      <c r="B2307" s="74" t="s">
        <v>29266</v>
      </c>
      <c r="C2307" s="58" t="s">
        <v>28</v>
      </c>
      <c r="D2307" s="75">
        <v>32.82</v>
      </c>
    </row>
    <row r="2308" spans="1:4" ht="25.5">
      <c r="A2308" s="58" t="s">
        <v>12841</v>
      </c>
      <c r="B2308" s="74" t="s">
        <v>29267</v>
      </c>
      <c r="C2308" s="58" t="s">
        <v>28</v>
      </c>
      <c r="D2308" s="75">
        <v>34.71</v>
      </c>
    </row>
    <row r="2309" spans="1:4" ht="25.5">
      <c r="A2309" s="58" t="s">
        <v>12840</v>
      </c>
      <c r="B2309" s="74" t="s">
        <v>29268</v>
      </c>
      <c r="C2309" s="58" t="s">
        <v>28</v>
      </c>
      <c r="D2309" s="75">
        <v>36.869999999999997</v>
      </c>
    </row>
    <row r="2310" spans="1:4" ht="25.5">
      <c r="A2310" s="58" t="s">
        <v>12838</v>
      </c>
      <c r="B2310" s="74" t="s">
        <v>29269</v>
      </c>
      <c r="C2310" s="58" t="s">
        <v>28</v>
      </c>
      <c r="D2310" s="75">
        <v>36.1</v>
      </c>
    </row>
    <row r="2311" spans="1:4" ht="25.5">
      <c r="A2311" s="58" t="s">
        <v>12842</v>
      </c>
      <c r="B2311" s="74" t="s">
        <v>29270</v>
      </c>
      <c r="C2311" s="58" t="s">
        <v>28</v>
      </c>
      <c r="D2311" s="75">
        <v>37.99</v>
      </c>
    </row>
    <row r="2312" spans="1:4" ht="25.5">
      <c r="A2312" s="58" t="s">
        <v>12843</v>
      </c>
      <c r="B2312" s="74" t="s">
        <v>29271</v>
      </c>
      <c r="C2312" s="58" t="s">
        <v>28</v>
      </c>
      <c r="D2312" s="75">
        <v>46.86</v>
      </c>
    </row>
    <row r="2313" spans="1:4" ht="25.5">
      <c r="A2313" s="58" t="s">
        <v>12856</v>
      </c>
      <c r="B2313" s="74" t="s">
        <v>29272</v>
      </c>
      <c r="C2313" s="58" t="s">
        <v>28</v>
      </c>
      <c r="D2313" s="75">
        <v>29.71</v>
      </c>
    </row>
    <row r="2314" spans="1:4" ht="25.5">
      <c r="A2314" s="58" t="s">
        <v>12844</v>
      </c>
      <c r="B2314" s="74" t="s">
        <v>29273</v>
      </c>
      <c r="C2314" s="58" t="s">
        <v>28</v>
      </c>
      <c r="D2314" s="75">
        <v>25.56</v>
      </c>
    </row>
    <row r="2315" spans="1:4" ht="25.5">
      <c r="A2315" s="58" t="s">
        <v>12850</v>
      </c>
      <c r="B2315" s="74" t="s">
        <v>29274</v>
      </c>
      <c r="C2315" s="58" t="s">
        <v>28</v>
      </c>
      <c r="D2315" s="75">
        <v>34.979999999999997</v>
      </c>
    </row>
    <row r="2316" spans="1:4" ht="25.5">
      <c r="A2316" s="58" t="s">
        <v>12848</v>
      </c>
      <c r="B2316" s="74" t="s">
        <v>29275</v>
      </c>
      <c r="C2316" s="58" t="s">
        <v>28</v>
      </c>
      <c r="D2316" s="75">
        <v>34.21</v>
      </c>
    </row>
    <row r="2317" spans="1:4" ht="25.5">
      <c r="A2317" s="58" t="s">
        <v>12852</v>
      </c>
      <c r="B2317" s="74" t="s">
        <v>29276</v>
      </c>
      <c r="C2317" s="58" t="s">
        <v>28</v>
      </c>
      <c r="D2317" s="75">
        <v>36.1</v>
      </c>
    </row>
    <row r="2318" spans="1:4" ht="25.5">
      <c r="A2318" s="58" t="s">
        <v>12845</v>
      </c>
      <c r="B2318" s="74" t="s">
        <v>29277</v>
      </c>
      <c r="C2318" s="58" t="s">
        <v>28</v>
      </c>
      <c r="D2318" s="75">
        <v>27.26</v>
      </c>
    </row>
    <row r="2319" spans="1:4" ht="25.5">
      <c r="A2319" s="58" t="s">
        <v>12851</v>
      </c>
      <c r="B2319" s="74" t="s">
        <v>29278</v>
      </c>
      <c r="C2319" s="58" t="s">
        <v>28</v>
      </c>
      <c r="D2319" s="75">
        <v>38.04</v>
      </c>
    </row>
    <row r="2320" spans="1:4" ht="25.5">
      <c r="A2320" s="58" t="s">
        <v>12849</v>
      </c>
      <c r="B2320" s="74" t="s">
        <v>29279</v>
      </c>
      <c r="C2320" s="58" t="s">
        <v>28</v>
      </c>
      <c r="D2320" s="75">
        <v>37.270000000000003</v>
      </c>
    </row>
    <row r="2321" spans="1:4" ht="25.5">
      <c r="A2321" s="58" t="s">
        <v>12853</v>
      </c>
      <c r="B2321" s="74" t="s">
        <v>29280</v>
      </c>
      <c r="C2321" s="58" t="s">
        <v>28</v>
      </c>
      <c r="D2321" s="75">
        <v>39.159999999999997</v>
      </c>
    </row>
    <row r="2322" spans="1:4" ht="25.5">
      <c r="A2322" s="58" t="s">
        <v>12846</v>
      </c>
      <c r="B2322" s="74" t="s">
        <v>29281</v>
      </c>
      <c r="C2322" s="58" t="s">
        <v>28</v>
      </c>
      <c r="D2322" s="75">
        <v>28.97</v>
      </c>
    </row>
    <row r="2323" spans="1:4" ht="25.5">
      <c r="A2323" s="58" t="s">
        <v>12854</v>
      </c>
      <c r="B2323" s="74" t="s">
        <v>29282</v>
      </c>
      <c r="C2323" s="58" t="s">
        <v>28</v>
      </c>
      <c r="D2323" s="75">
        <v>49.21</v>
      </c>
    </row>
    <row r="2324" spans="1:4" ht="25.5">
      <c r="A2324" s="58" t="s">
        <v>12847</v>
      </c>
      <c r="B2324" s="74" t="s">
        <v>29283</v>
      </c>
      <c r="C2324" s="58" t="s">
        <v>28</v>
      </c>
      <c r="D2324" s="75">
        <v>39.590000000000003</v>
      </c>
    </row>
    <row r="2325" spans="1:4" ht="25.5">
      <c r="A2325" s="58" t="s">
        <v>12939</v>
      </c>
      <c r="B2325" s="74" t="s">
        <v>29284</v>
      </c>
      <c r="C2325" s="58" t="s">
        <v>28</v>
      </c>
      <c r="D2325" s="75">
        <v>50.97</v>
      </c>
    </row>
    <row r="2326" spans="1:4">
      <c r="A2326" s="58" t="s">
        <v>12862</v>
      </c>
      <c r="B2326" s="74" t="s">
        <v>12863</v>
      </c>
      <c r="C2326" s="58" t="s">
        <v>29</v>
      </c>
      <c r="D2326" s="75">
        <v>2202.25</v>
      </c>
    </row>
    <row r="2327" spans="1:4" ht="25.5">
      <c r="A2327" s="58" t="s">
        <v>28488</v>
      </c>
      <c r="B2327" s="74" t="s">
        <v>29285</v>
      </c>
      <c r="C2327" s="58" t="s">
        <v>28</v>
      </c>
      <c r="D2327" s="75">
        <v>32.22</v>
      </c>
    </row>
    <row r="2328" spans="1:4" ht="25.5">
      <c r="A2328" s="58" t="s">
        <v>12860</v>
      </c>
      <c r="B2328" s="74" t="s">
        <v>29286</v>
      </c>
      <c r="C2328" s="58" t="s">
        <v>28</v>
      </c>
      <c r="D2328" s="75">
        <v>50.28</v>
      </c>
    </row>
    <row r="2329" spans="1:4" ht="25.5">
      <c r="A2329" s="58" t="s">
        <v>28488</v>
      </c>
      <c r="B2329" s="74" t="s">
        <v>29287</v>
      </c>
      <c r="C2329" s="58" t="s">
        <v>28</v>
      </c>
      <c r="D2329" s="75">
        <v>73.239999999999995</v>
      </c>
    </row>
    <row r="2330" spans="1:4" ht="25.5">
      <c r="A2330" s="58" t="s">
        <v>28488</v>
      </c>
      <c r="B2330" s="74" t="s">
        <v>29288</v>
      </c>
      <c r="C2330" s="58" t="s">
        <v>28</v>
      </c>
      <c r="D2330" s="75">
        <v>79.209999999999994</v>
      </c>
    </row>
    <row r="2331" spans="1:4" ht="25.5">
      <c r="A2331" s="58" t="s">
        <v>28488</v>
      </c>
      <c r="B2331" s="74" t="s">
        <v>29289</v>
      </c>
      <c r="C2331" s="58" t="s">
        <v>28</v>
      </c>
      <c r="D2331" s="75">
        <v>58.4</v>
      </c>
    </row>
    <row r="2332" spans="1:4" ht="25.5">
      <c r="A2332" s="58" t="s">
        <v>28488</v>
      </c>
      <c r="B2332" s="74" t="s">
        <v>29290</v>
      </c>
      <c r="C2332" s="58" t="s">
        <v>28</v>
      </c>
      <c r="D2332" s="75">
        <v>37.380000000000003</v>
      </c>
    </row>
    <row r="2333" spans="1:4" ht="25.5">
      <c r="A2333" s="58" t="s">
        <v>12861</v>
      </c>
      <c r="B2333" s="74" t="s">
        <v>29291</v>
      </c>
      <c r="C2333" s="58" t="s">
        <v>28</v>
      </c>
      <c r="D2333" s="75">
        <v>111.24</v>
      </c>
    </row>
    <row r="2334" spans="1:4" ht="25.5">
      <c r="A2334" s="58" t="s">
        <v>12925</v>
      </c>
      <c r="B2334" s="74" t="s">
        <v>29292</v>
      </c>
      <c r="C2334" s="58" t="s">
        <v>28</v>
      </c>
      <c r="D2334" s="75">
        <v>60.28</v>
      </c>
    </row>
    <row r="2335" spans="1:4" ht="25.5">
      <c r="A2335" s="58" t="s">
        <v>12924</v>
      </c>
      <c r="B2335" s="74" t="s">
        <v>29293</v>
      </c>
      <c r="C2335" s="58" t="s">
        <v>28</v>
      </c>
      <c r="D2335" s="75">
        <v>60.28</v>
      </c>
    </row>
    <row r="2336" spans="1:4" ht="25.5">
      <c r="A2336" s="58" t="s">
        <v>12923</v>
      </c>
      <c r="B2336" s="74" t="s">
        <v>29294</v>
      </c>
      <c r="C2336" s="58" t="s">
        <v>28</v>
      </c>
      <c r="D2336" s="75">
        <v>88.41</v>
      </c>
    </row>
    <row r="2337" spans="1:4" ht="25.5">
      <c r="A2337" s="58" t="s">
        <v>12922</v>
      </c>
      <c r="B2337" s="74" t="s">
        <v>29295</v>
      </c>
      <c r="C2337" s="58" t="s">
        <v>28</v>
      </c>
      <c r="D2337" s="75">
        <v>86.72</v>
      </c>
    </row>
    <row r="2338" spans="1:4" ht="25.5">
      <c r="A2338" s="58" t="s">
        <v>12921</v>
      </c>
      <c r="B2338" s="74" t="s">
        <v>29296</v>
      </c>
      <c r="C2338" s="58" t="s">
        <v>28</v>
      </c>
      <c r="D2338" s="75">
        <v>74.97</v>
      </c>
    </row>
    <row r="2339" spans="1:4" ht="25.5">
      <c r="A2339" s="58" t="s">
        <v>12920</v>
      </c>
      <c r="B2339" s="74" t="s">
        <v>29297</v>
      </c>
      <c r="C2339" s="58" t="s">
        <v>28</v>
      </c>
      <c r="D2339" s="75">
        <v>73.28</v>
      </c>
    </row>
    <row r="2340" spans="1:4" ht="25.5">
      <c r="A2340" s="58" t="s">
        <v>12868</v>
      </c>
      <c r="B2340" s="74" t="s">
        <v>29298</v>
      </c>
      <c r="C2340" s="58" t="s">
        <v>28</v>
      </c>
      <c r="D2340" s="75">
        <v>72.900000000000006</v>
      </c>
    </row>
    <row r="2341" spans="1:4" ht="25.5">
      <c r="A2341" s="58" t="s">
        <v>12867</v>
      </c>
      <c r="B2341" s="74" t="s">
        <v>29299</v>
      </c>
      <c r="C2341" s="58" t="s">
        <v>28</v>
      </c>
      <c r="D2341" s="75">
        <v>64.78</v>
      </c>
    </row>
    <row r="2342" spans="1:4" ht="25.5">
      <c r="A2342" s="58" t="s">
        <v>12937</v>
      </c>
      <c r="B2342" s="74" t="s">
        <v>29300</v>
      </c>
      <c r="C2342" s="58" t="s">
        <v>28</v>
      </c>
      <c r="D2342" s="75">
        <v>188.71</v>
      </c>
    </row>
    <row r="2343" spans="1:4" ht="25.5">
      <c r="A2343" s="58" t="s">
        <v>12938</v>
      </c>
      <c r="B2343" s="74" t="s">
        <v>29301</v>
      </c>
      <c r="C2343" s="58" t="s">
        <v>28</v>
      </c>
      <c r="D2343" s="75">
        <v>188.71</v>
      </c>
    </row>
    <row r="2344" spans="1:4" ht="25.5">
      <c r="A2344" s="58" t="s">
        <v>12935</v>
      </c>
      <c r="B2344" s="74" t="s">
        <v>29302</v>
      </c>
      <c r="C2344" s="58" t="s">
        <v>28</v>
      </c>
      <c r="D2344" s="75">
        <v>123.9</v>
      </c>
    </row>
    <row r="2345" spans="1:4" ht="25.5">
      <c r="A2345" s="58" t="s">
        <v>12936</v>
      </c>
      <c r="B2345" s="74" t="s">
        <v>29303</v>
      </c>
      <c r="C2345" s="58" t="s">
        <v>28</v>
      </c>
      <c r="D2345" s="75">
        <v>123.9</v>
      </c>
    </row>
    <row r="2346" spans="1:4" ht="25.5">
      <c r="A2346" s="58" t="s">
        <v>12934</v>
      </c>
      <c r="B2346" s="74" t="s">
        <v>29304</v>
      </c>
      <c r="C2346" s="58" t="s">
        <v>28</v>
      </c>
      <c r="D2346" s="75">
        <v>188.71</v>
      </c>
    </row>
    <row r="2347" spans="1:4" ht="25.5">
      <c r="A2347" s="58" t="s">
        <v>12933</v>
      </c>
      <c r="B2347" s="74" t="s">
        <v>29305</v>
      </c>
      <c r="C2347" s="58" t="s">
        <v>28</v>
      </c>
      <c r="D2347" s="75">
        <v>188.71</v>
      </c>
    </row>
    <row r="2348" spans="1:4" ht="25.5">
      <c r="A2348" s="58" t="s">
        <v>12932</v>
      </c>
      <c r="B2348" s="74" t="s">
        <v>29306</v>
      </c>
      <c r="C2348" s="58" t="s">
        <v>28</v>
      </c>
      <c r="D2348" s="75">
        <v>123.9</v>
      </c>
    </row>
    <row r="2349" spans="1:4" ht="25.5">
      <c r="A2349" s="58" t="s">
        <v>12931</v>
      </c>
      <c r="B2349" s="74" t="s">
        <v>29307</v>
      </c>
      <c r="C2349" s="58" t="s">
        <v>28</v>
      </c>
      <c r="D2349" s="75">
        <v>123.9</v>
      </c>
    </row>
    <row r="2350" spans="1:4" ht="25.5">
      <c r="A2350" s="58" t="s">
        <v>12876</v>
      </c>
      <c r="B2350" s="74" t="s">
        <v>29308</v>
      </c>
      <c r="C2350" s="58" t="s">
        <v>28</v>
      </c>
      <c r="D2350" s="75">
        <v>66.81</v>
      </c>
    </row>
    <row r="2351" spans="1:4" ht="25.5">
      <c r="A2351" s="58" t="s">
        <v>12877</v>
      </c>
      <c r="B2351" s="74" t="s">
        <v>29309</v>
      </c>
      <c r="C2351" s="58" t="s">
        <v>28</v>
      </c>
      <c r="D2351" s="75">
        <v>66.81</v>
      </c>
    </row>
    <row r="2352" spans="1:4">
      <c r="A2352" s="58" t="s">
        <v>12910</v>
      </c>
      <c r="B2352" s="74" t="s">
        <v>12911</v>
      </c>
      <c r="C2352" s="58" t="s">
        <v>28</v>
      </c>
      <c r="D2352" s="75">
        <v>206.25</v>
      </c>
    </row>
    <row r="2353" spans="1:4">
      <c r="A2353" s="58" t="s">
        <v>12826</v>
      </c>
      <c r="B2353" s="74" t="s">
        <v>12827</v>
      </c>
      <c r="C2353" s="58" t="s">
        <v>28</v>
      </c>
      <c r="D2353" s="75">
        <v>48.02</v>
      </c>
    </row>
    <row r="2354" spans="1:4">
      <c r="A2354" s="58" t="s">
        <v>12940</v>
      </c>
      <c r="B2354" s="74" t="s">
        <v>12941</v>
      </c>
      <c r="C2354" s="58" t="s">
        <v>28</v>
      </c>
      <c r="D2354" s="75">
        <v>50.65</v>
      </c>
    </row>
    <row r="2355" spans="1:4">
      <c r="A2355" s="58" t="s">
        <v>250</v>
      </c>
      <c r="B2355" s="74" t="s">
        <v>29310</v>
      </c>
      <c r="C2355" s="58" t="s">
        <v>28</v>
      </c>
      <c r="D2355" s="75">
        <v>14.5</v>
      </c>
    </row>
    <row r="2356" spans="1:4">
      <c r="A2356" s="58" t="s">
        <v>12916</v>
      </c>
      <c r="B2356" s="74" t="s">
        <v>12917</v>
      </c>
      <c r="C2356" s="58" t="s">
        <v>28</v>
      </c>
      <c r="D2356" s="75">
        <v>30</v>
      </c>
    </row>
    <row r="2357" spans="1:4">
      <c r="A2357" s="58" t="s">
        <v>12914</v>
      </c>
      <c r="B2357" s="74" t="s">
        <v>12915</v>
      </c>
      <c r="C2357" s="58" t="s">
        <v>28</v>
      </c>
      <c r="D2357" s="75">
        <v>23.97</v>
      </c>
    </row>
    <row r="2358" spans="1:4">
      <c r="A2358" s="58" t="s">
        <v>12912</v>
      </c>
      <c r="B2358" s="74" t="s">
        <v>12913</v>
      </c>
      <c r="C2358" s="58" t="s">
        <v>28</v>
      </c>
      <c r="D2358" s="75">
        <v>15.16</v>
      </c>
    </row>
    <row r="2359" spans="1:4">
      <c r="A2359" s="58" t="s">
        <v>12927</v>
      </c>
      <c r="B2359" s="74" t="s">
        <v>12928</v>
      </c>
      <c r="C2359" s="58" t="s">
        <v>28</v>
      </c>
      <c r="D2359" s="75">
        <v>38.65</v>
      </c>
    </row>
    <row r="2360" spans="1:4">
      <c r="A2360" s="58" t="s">
        <v>12830</v>
      </c>
      <c r="B2360" s="74" t="s">
        <v>12831</v>
      </c>
      <c r="C2360" s="58" t="s">
        <v>28</v>
      </c>
      <c r="D2360" s="75">
        <v>26.57</v>
      </c>
    </row>
    <row r="2361" spans="1:4" ht="25.5">
      <c r="A2361" s="58" t="s">
        <v>12821</v>
      </c>
      <c r="B2361" s="74" t="s">
        <v>29311</v>
      </c>
      <c r="C2361" s="58" t="s">
        <v>28</v>
      </c>
      <c r="D2361" s="75">
        <v>36.57</v>
      </c>
    </row>
    <row r="2362" spans="1:4" ht="25.5">
      <c r="A2362" s="58" t="s">
        <v>12822</v>
      </c>
      <c r="B2362" s="74" t="s">
        <v>29312</v>
      </c>
      <c r="C2362" s="58" t="s">
        <v>28</v>
      </c>
      <c r="D2362" s="75">
        <v>37.31</v>
      </c>
    </row>
    <row r="2363" spans="1:4" ht="25.5">
      <c r="A2363" s="58" t="s">
        <v>12823</v>
      </c>
      <c r="B2363" s="74" t="s">
        <v>29313</v>
      </c>
      <c r="C2363" s="58" t="s">
        <v>28</v>
      </c>
      <c r="D2363" s="75">
        <v>38.36</v>
      </c>
    </row>
    <row r="2364" spans="1:4" ht="25.5">
      <c r="A2364" s="58" t="s">
        <v>12836</v>
      </c>
      <c r="B2364" s="74" t="s">
        <v>29314</v>
      </c>
      <c r="C2364" s="58" t="s">
        <v>28</v>
      </c>
      <c r="D2364" s="75">
        <v>44.33</v>
      </c>
    </row>
    <row r="2365" spans="1:4" ht="25.5">
      <c r="A2365" s="58" t="s">
        <v>12835</v>
      </c>
      <c r="B2365" s="74" t="s">
        <v>29315</v>
      </c>
      <c r="C2365" s="58" t="s">
        <v>28</v>
      </c>
      <c r="D2365" s="75">
        <v>52.36</v>
      </c>
    </row>
    <row r="2366" spans="1:4" ht="25.5">
      <c r="A2366" s="58" t="s">
        <v>12834</v>
      </c>
      <c r="B2366" s="74" t="s">
        <v>29316</v>
      </c>
      <c r="C2366" s="58" t="s">
        <v>28</v>
      </c>
      <c r="D2366" s="75">
        <v>69.66</v>
      </c>
    </row>
    <row r="2367" spans="1:4" ht="25.5">
      <c r="A2367" s="58" t="s">
        <v>12866</v>
      </c>
      <c r="B2367" s="74" t="s">
        <v>29317</v>
      </c>
      <c r="C2367" s="58" t="s">
        <v>28</v>
      </c>
      <c r="D2367" s="75">
        <v>200.87</v>
      </c>
    </row>
    <row r="2368" spans="1:4" ht="25.5">
      <c r="A2368" s="58" t="s">
        <v>12872</v>
      </c>
      <c r="B2368" s="74" t="s">
        <v>29318</v>
      </c>
      <c r="C2368" s="58" t="s">
        <v>28</v>
      </c>
      <c r="D2368" s="75">
        <v>73.819999999999993</v>
      </c>
    </row>
    <row r="2369" spans="1:4" ht="25.5">
      <c r="A2369" s="58" t="s">
        <v>12871</v>
      </c>
      <c r="B2369" s="74" t="s">
        <v>29319</v>
      </c>
      <c r="C2369" s="58" t="s">
        <v>28</v>
      </c>
      <c r="D2369" s="75">
        <v>71.72</v>
      </c>
    </row>
    <row r="2370" spans="1:4" ht="25.5">
      <c r="A2370" s="58" t="s">
        <v>12870</v>
      </c>
      <c r="B2370" s="74" t="s">
        <v>29320</v>
      </c>
      <c r="C2370" s="58" t="s">
        <v>28</v>
      </c>
      <c r="D2370" s="75">
        <v>54.4</v>
      </c>
    </row>
    <row r="2371" spans="1:4" ht="25.5">
      <c r="A2371" s="58" t="s">
        <v>12875</v>
      </c>
      <c r="B2371" s="74" t="s">
        <v>29321</v>
      </c>
      <c r="C2371" s="58" t="s">
        <v>28</v>
      </c>
      <c r="D2371" s="75">
        <v>80.650000000000006</v>
      </c>
    </row>
    <row r="2372" spans="1:4" ht="25.5">
      <c r="A2372" s="58" t="s">
        <v>12874</v>
      </c>
      <c r="B2372" s="74" t="s">
        <v>29322</v>
      </c>
      <c r="C2372" s="58" t="s">
        <v>28</v>
      </c>
      <c r="D2372" s="75">
        <v>75.400000000000006</v>
      </c>
    </row>
    <row r="2373" spans="1:4" ht="25.5">
      <c r="A2373" s="58" t="s">
        <v>12873</v>
      </c>
      <c r="B2373" s="74" t="s">
        <v>29323</v>
      </c>
      <c r="C2373" s="58" t="s">
        <v>28</v>
      </c>
      <c r="D2373" s="75">
        <v>57.02</v>
      </c>
    </row>
    <row r="2374" spans="1:4" ht="25.5">
      <c r="A2374" s="58" t="s">
        <v>12918</v>
      </c>
      <c r="B2374" s="74" t="s">
        <v>29324</v>
      </c>
      <c r="C2374" s="58" t="s">
        <v>28</v>
      </c>
      <c r="D2374" s="75">
        <v>183.67</v>
      </c>
    </row>
    <row r="2375" spans="1:4" ht="25.5">
      <c r="A2375" s="58" t="s">
        <v>12919</v>
      </c>
      <c r="B2375" s="74" t="s">
        <v>29325</v>
      </c>
      <c r="C2375" s="58" t="s">
        <v>28</v>
      </c>
      <c r="D2375" s="75">
        <v>235.84</v>
      </c>
    </row>
    <row r="2376" spans="1:4" ht="25.5">
      <c r="A2376" s="58" t="s">
        <v>12929</v>
      </c>
      <c r="B2376" s="74" t="s">
        <v>29326</v>
      </c>
      <c r="C2376" s="58" t="s">
        <v>28</v>
      </c>
      <c r="D2376" s="75">
        <v>54.53</v>
      </c>
    </row>
    <row r="2377" spans="1:4">
      <c r="A2377" s="58" t="s">
        <v>12930</v>
      </c>
      <c r="B2377" s="74" t="s">
        <v>29327</v>
      </c>
      <c r="C2377" s="58" t="s">
        <v>28</v>
      </c>
      <c r="D2377" s="75">
        <v>70.86</v>
      </c>
    </row>
    <row r="2378" spans="1:4">
      <c r="A2378" s="58" t="s">
        <v>12906</v>
      </c>
      <c r="B2378" s="74" t="s">
        <v>12907</v>
      </c>
      <c r="C2378" s="58" t="s">
        <v>28</v>
      </c>
      <c r="D2378" s="75">
        <v>122.31</v>
      </c>
    </row>
    <row r="2379" spans="1:4">
      <c r="A2379" s="58" t="s">
        <v>12908</v>
      </c>
      <c r="B2379" s="74" t="s">
        <v>12909</v>
      </c>
      <c r="C2379" s="58" t="s">
        <v>28</v>
      </c>
      <c r="D2379" s="75">
        <v>99.57</v>
      </c>
    </row>
    <row r="2380" spans="1:4">
      <c r="A2380" s="58" t="s">
        <v>12902</v>
      </c>
      <c r="B2380" s="74" t="s">
        <v>12903</v>
      </c>
      <c r="C2380" s="58" t="s">
        <v>28</v>
      </c>
      <c r="D2380" s="75">
        <v>106.87</v>
      </c>
    </row>
    <row r="2381" spans="1:4">
      <c r="A2381" s="58" t="s">
        <v>12904</v>
      </c>
      <c r="B2381" s="74" t="s">
        <v>12905</v>
      </c>
      <c r="C2381" s="58" t="s">
        <v>28</v>
      </c>
      <c r="D2381" s="75">
        <v>84.13</v>
      </c>
    </row>
    <row r="2382" spans="1:4">
      <c r="A2382" s="58" t="s">
        <v>28488</v>
      </c>
      <c r="B2382" s="74" t="s">
        <v>29328</v>
      </c>
      <c r="C2382" s="58" t="s">
        <v>21715</v>
      </c>
      <c r="D2382" s="75"/>
    </row>
    <row r="2383" spans="1:4">
      <c r="A2383" s="58" t="s">
        <v>12967</v>
      </c>
      <c r="B2383" s="74" t="s">
        <v>12968</v>
      </c>
      <c r="C2383" s="58" t="s">
        <v>28492</v>
      </c>
      <c r="D2383" s="75">
        <v>7.06</v>
      </c>
    </row>
    <row r="2384" spans="1:4">
      <c r="A2384" s="58" t="s">
        <v>12959</v>
      </c>
      <c r="B2384" s="74" t="s">
        <v>12960</v>
      </c>
      <c r="C2384" s="58" t="s">
        <v>28492</v>
      </c>
      <c r="D2384" s="75">
        <v>7.43</v>
      </c>
    </row>
    <row r="2385" spans="1:4">
      <c r="A2385" s="58" t="s">
        <v>12961</v>
      </c>
      <c r="B2385" s="74" t="s">
        <v>12962</v>
      </c>
      <c r="C2385" s="58" t="s">
        <v>28492</v>
      </c>
      <c r="D2385" s="75">
        <v>41.58</v>
      </c>
    </row>
    <row r="2386" spans="1:4">
      <c r="A2386" s="58" t="s">
        <v>12949</v>
      </c>
      <c r="B2386" s="74" t="s">
        <v>12950</v>
      </c>
      <c r="C2386" s="58" t="s">
        <v>28492</v>
      </c>
      <c r="D2386" s="75">
        <v>45.82</v>
      </c>
    </row>
    <row r="2387" spans="1:4">
      <c r="A2387" s="58" t="s">
        <v>12951</v>
      </c>
      <c r="B2387" s="74" t="s">
        <v>12952</v>
      </c>
      <c r="C2387" s="58" t="s">
        <v>28492</v>
      </c>
      <c r="D2387" s="75">
        <v>44.2</v>
      </c>
    </row>
    <row r="2388" spans="1:4">
      <c r="A2388" s="58" t="s">
        <v>12953</v>
      </c>
      <c r="B2388" s="74" t="s">
        <v>12954</v>
      </c>
      <c r="C2388" s="58" t="s">
        <v>28492</v>
      </c>
      <c r="D2388" s="75">
        <v>735.85</v>
      </c>
    </row>
    <row r="2389" spans="1:4">
      <c r="A2389" s="58" t="s">
        <v>12955</v>
      </c>
      <c r="B2389" s="74" t="s">
        <v>12956</v>
      </c>
      <c r="C2389" s="58" t="s">
        <v>28492</v>
      </c>
      <c r="D2389" s="75">
        <v>13.67</v>
      </c>
    </row>
    <row r="2390" spans="1:4">
      <c r="A2390" s="58" t="s">
        <v>12957</v>
      </c>
      <c r="B2390" s="74" t="s">
        <v>12958</v>
      </c>
      <c r="C2390" s="58" t="s">
        <v>28492</v>
      </c>
      <c r="D2390" s="75">
        <v>13.67</v>
      </c>
    </row>
    <row r="2391" spans="1:4">
      <c r="A2391" s="58" t="s">
        <v>12945</v>
      </c>
      <c r="B2391" s="74" t="s">
        <v>12946</v>
      </c>
      <c r="C2391" s="58" t="s">
        <v>28492</v>
      </c>
      <c r="D2391" s="75">
        <v>594.66</v>
      </c>
    </row>
    <row r="2392" spans="1:4">
      <c r="A2392" s="58" t="s">
        <v>12947</v>
      </c>
      <c r="B2392" s="74" t="s">
        <v>12948</v>
      </c>
      <c r="C2392" s="58" t="s">
        <v>30</v>
      </c>
      <c r="D2392" s="75">
        <v>841.54</v>
      </c>
    </row>
    <row r="2393" spans="1:4">
      <c r="A2393" s="58" t="s">
        <v>12963</v>
      </c>
      <c r="B2393" s="74" t="s">
        <v>12964</v>
      </c>
      <c r="C2393" s="58" t="s">
        <v>28492</v>
      </c>
      <c r="D2393" s="75">
        <v>181.62</v>
      </c>
    </row>
    <row r="2394" spans="1:4">
      <c r="A2394" s="58" t="s">
        <v>12965</v>
      </c>
      <c r="B2394" s="74" t="s">
        <v>12966</v>
      </c>
      <c r="C2394" s="58" t="s">
        <v>28492</v>
      </c>
      <c r="D2394" s="75">
        <v>53.58</v>
      </c>
    </row>
    <row r="2395" spans="1:4">
      <c r="A2395" s="58" t="s">
        <v>12943</v>
      </c>
      <c r="B2395" s="74" t="s">
        <v>12944</v>
      </c>
      <c r="C2395" s="58" t="s">
        <v>28492</v>
      </c>
      <c r="D2395" s="75">
        <v>62.94</v>
      </c>
    </row>
    <row r="2396" spans="1:4">
      <c r="A2396" s="58" t="s">
        <v>12969</v>
      </c>
      <c r="B2396" s="74" t="s">
        <v>12970</v>
      </c>
      <c r="C2396" s="58" t="s">
        <v>243</v>
      </c>
      <c r="D2396" s="75">
        <v>432.54</v>
      </c>
    </row>
    <row r="2397" spans="1:4">
      <c r="A2397" s="58" t="s">
        <v>12971</v>
      </c>
      <c r="B2397" s="74" t="s">
        <v>12972</v>
      </c>
      <c r="C2397" s="58" t="s">
        <v>28492</v>
      </c>
      <c r="D2397" s="75">
        <v>432.54</v>
      </c>
    </row>
    <row r="2398" spans="1:4">
      <c r="A2398" s="58" t="s">
        <v>28488</v>
      </c>
      <c r="B2398" s="74" t="s">
        <v>29329</v>
      </c>
      <c r="C2398" s="58" t="s">
        <v>21715</v>
      </c>
      <c r="D2398" s="75"/>
    </row>
    <row r="2399" spans="1:4">
      <c r="A2399" s="58" t="s">
        <v>13018</v>
      </c>
      <c r="B2399" s="74" t="s">
        <v>13019</v>
      </c>
      <c r="C2399" s="58" t="s">
        <v>32</v>
      </c>
      <c r="D2399" s="75">
        <v>18.559999999999999</v>
      </c>
    </row>
    <row r="2400" spans="1:4">
      <c r="A2400" s="58" t="s">
        <v>35</v>
      </c>
      <c r="B2400" s="74" t="s">
        <v>12983</v>
      </c>
      <c r="C2400" s="58" t="s">
        <v>32</v>
      </c>
      <c r="D2400" s="75">
        <v>95.54</v>
      </c>
    </row>
    <row r="2401" spans="1:4">
      <c r="A2401" s="58" t="s">
        <v>12973</v>
      </c>
      <c r="B2401" s="74" t="s">
        <v>12974</v>
      </c>
      <c r="C2401" s="58" t="s">
        <v>32</v>
      </c>
      <c r="D2401" s="75">
        <v>49.59</v>
      </c>
    </row>
    <row r="2402" spans="1:4">
      <c r="A2402" s="58" t="s">
        <v>12975</v>
      </c>
      <c r="B2402" s="74" t="s">
        <v>12976</v>
      </c>
      <c r="C2402" s="58" t="s">
        <v>32</v>
      </c>
      <c r="D2402" s="75">
        <v>59.76</v>
      </c>
    </row>
    <row r="2403" spans="1:4">
      <c r="A2403" s="58" t="s">
        <v>12977</v>
      </c>
      <c r="B2403" s="74" t="s">
        <v>12978</v>
      </c>
      <c r="C2403" s="58" t="s">
        <v>32</v>
      </c>
      <c r="D2403" s="75">
        <v>65.16</v>
      </c>
    </row>
    <row r="2404" spans="1:4">
      <c r="A2404" s="58" t="s">
        <v>12979</v>
      </c>
      <c r="B2404" s="74" t="s">
        <v>12980</v>
      </c>
      <c r="C2404" s="58" t="s">
        <v>32</v>
      </c>
      <c r="D2404" s="75">
        <v>73.87</v>
      </c>
    </row>
    <row r="2405" spans="1:4">
      <c r="A2405" s="58" t="s">
        <v>12981</v>
      </c>
      <c r="B2405" s="74" t="s">
        <v>12982</v>
      </c>
      <c r="C2405" s="58" t="s">
        <v>32</v>
      </c>
      <c r="D2405" s="75">
        <v>78.86</v>
      </c>
    </row>
    <row r="2406" spans="1:4">
      <c r="A2406" s="58" t="s">
        <v>12996</v>
      </c>
      <c r="B2406" s="74" t="s">
        <v>12997</v>
      </c>
      <c r="C2406" s="58" t="s">
        <v>32</v>
      </c>
      <c r="D2406" s="75">
        <v>85.64</v>
      </c>
    </row>
    <row r="2407" spans="1:4">
      <c r="A2407" s="58" t="s">
        <v>12984</v>
      </c>
      <c r="B2407" s="74" t="s">
        <v>12985</v>
      </c>
      <c r="C2407" s="58" t="s">
        <v>32</v>
      </c>
      <c r="D2407" s="75">
        <v>46.32</v>
      </c>
    </row>
    <row r="2408" spans="1:4">
      <c r="A2408" s="58" t="s">
        <v>12986</v>
      </c>
      <c r="B2408" s="74" t="s">
        <v>12987</v>
      </c>
      <c r="C2408" s="58" t="s">
        <v>32</v>
      </c>
      <c r="D2408" s="75">
        <v>55.76</v>
      </c>
    </row>
    <row r="2409" spans="1:4">
      <c r="A2409" s="58" t="s">
        <v>12988</v>
      </c>
      <c r="B2409" s="74" t="s">
        <v>12989</v>
      </c>
      <c r="C2409" s="58" t="s">
        <v>32</v>
      </c>
      <c r="D2409" s="75">
        <v>60.21</v>
      </c>
    </row>
    <row r="2410" spans="1:4">
      <c r="A2410" s="58" t="s">
        <v>12990</v>
      </c>
      <c r="B2410" s="74" t="s">
        <v>12991</v>
      </c>
      <c r="C2410" s="58" t="s">
        <v>32</v>
      </c>
      <c r="D2410" s="75">
        <v>62.24</v>
      </c>
    </row>
    <row r="2411" spans="1:4">
      <c r="A2411" s="58" t="s">
        <v>12992</v>
      </c>
      <c r="B2411" s="74" t="s">
        <v>12993</v>
      </c>
      <c r="C2411" s="58" t="s">
        <v>32</v>
      </c>
      <c r="D2411" s="75">
        <v>67.34</v>
      </c>
    </row>
    <row r="2412" spans="1:4">
      <c r="A2412" s="58" t="s">
        <v>12994</v>
      </c>
      <c r="B2412" s="74" t="s">
        <v>12995</v>
      </c>
      <c r="C2412" s="58" t="s">
        <v>32</v>
      </c>
      <c r="D2412" s="75">
        <v>71.349999999999994</v>
      </c>
    </row>
    <row r="2413" spans="1:4">
      <c r="A2413" s="58" t="s">
        <v>13008</v>
      </c>
      <c r="B2413" s="74" t="s">
        <v>13009</v>
      </c>
      <c r="C2413" s="58" t="s">
        <v>32</v>
      </c>
      <c r="D2413" s="75">
        <v>76.73</v>
      </c>
    </row>
    <row r="2414" spans="1:4">
      <c r="A2414" s="58" t="s">
        <v>12998</v>
      </c>
      <c r="B2414" s="74" t="s">
        <v>12999</v>
      </c>
      <c r="C2414" s="58" t="s">
        <v>32</v>
      </c>
      <c r="D2414" s="75">
        <v>43.37</v>
      </c>
    </row>
    <row r="2415" spans="1:4">
      <c r="A2415" s="58" t="s">
        <v>13000</v>
      </c>
      <c r="B2415" s="74" t="s">
        <v>13001</v>
      </c>
      <c r="C2415" s="58" t="s">
        <v>32</v>
      </c>
      <c r="D2415" s="75">
        <v>52.19</v>
      </c>
    </row>
    <row r="2416" spans="1:4">
      <c r="A2416" s="58" t="s">
        <v>13002</v>
      </c>
      <c r="B2416" s="74" t="s">
        <v>13003</v>
      </c>
      <c r="C2416" s="58" t="s">
        <v>32</v>
      </c>
      <c r="D2416" s="75">
        <v>55.76</v>
      </c>
    </row>
    <row r="2417" spans="1:4">
      <c r="A2417" s="58" t="s">
        <v>13004</v>
      </c>
      <c r="B2417" s="74" t="s">
        <v>13005</v>
      </c>
      <c r="C2417" s="58" t="s">
        <v>32</v>
      </c>
      <c r="D2417" s="75">
        <v>61.45</v>
      </c>
    </row>
    <row r="2418" spans="1:4">
      <c r="A2418" s="58" t="s">
        <v>13006</v>
      </c>
      <c r="B2418" s="74" t="s">
        <v>13007</v>
      </c>
      <c r="C2418" s="58" t="s">
        <v>32</v>
      </c>
      <c r="D2418" s="75">
        <v>64.67</v>
      </c>
    </row>
    <row r="2419" spans="1:4">
      <c r="A2419" s="58" t="s">
        <v>13010</v>
      </c>
      <c r="B2419" s="74" t="s">
        <v>13011</v>
      </c>
      <c r="C2419" s="58" t="s">
        <v>32</v>
      </c>
      <c r="D2419" s="75">
        <v>49.87</v>
      </c>
    </row>
    <row r="2420" spans="1:4">
      <c r="A2420" s="58" t="s">
        <v>13012</v>
      </c>
      <c r="B2420" s="74" t="s">
        <v>13013</v>
      </c>
      <c r="C2420" s="58" t="s">
        <v>32</v>
      </c>
      <c r="D2420" s="75">
        <v>53.13</v>
      </c>
    </row>
    <row r="2421" spans="1:4">
      <c r="A2421" s="58" t="s">
        <v>13014</v>
      </c>
      <c r="B2421" s="74" t="s">
        <v>13015</v>
      </c>
      <c r="C2421" s="58" t="s">
        <v>32</v>
      </c>
      <c r="D2421" s="75">
        <v>50.46</v>
      </c>
    </row>
    <row r="2422" spans="1:4">
      <c r="A2422" s="58" t="s">
        <v>13016</v>
      </c>
      <c r="B2422" s="74" t="s">
        <v>13017</v>
      </c>
      <c r="C2422" s="58" t="s">
        <v>32</v>
      </c>
      <c r="D2422" s="75">
        <v>195.37</v>
      </c>
    </row>
    <row r="2423" spans="1:4">
      <c r="A2423" s="58" t="s">
        <v>13022</v>
      </c>
      <c r="B2423" s="74" t="s">
        <v>13023</v>
      </c>
      <c r="C2423" s="58" t="s">
        <v>28492</v>
      </c>
      <c r="D2423" s="75">
        <v>31.28</v>
      </c>
    </row>
    <row r="2424" spans="1:4">
      <c r="A2424" s="58" t="s">
        <v>13024</v>
      </c>
      <c r="B2424" s="74" t="s">
        <v>13025</v>
      </c>
      <c r="C2424" s="58" t="s">
        <v>28492</v>
      </c>
      <c r="D2424" s="75">
        <v>48.26</v>
      </c>
    </row>
    <row r="2425" spans="1:4">
      <c r="A2425" s="58" t="s">
        <v>13020</v>
      </c>
      <c r="B2425" s="74" t="s">
        <v>13021</v>
      </c>
      <c r="C2425" s="58" t="s">
        <v>28492</v>
      </c>
      <c r="D2425" s="75">
        <v>29.25</v>
      </c>
    </row>
    <row r="2426" spans="1:4">
      <c r="A2426" s="58" t="s">
        <v>13026</v>
      </c>
      <c r="B2426" s="74" t="s">
        <v>13027</v>
      </c>
      <c r="C2426" s="58" t="s">
        <v>32</v>
      </c>
      <c r="D2426" s="75">
        <v>23.05</v>
      </c>
    </row>
    <row r="2427" spans="1:4">
      <c r="A2427" s="58" t="s">
        <v>13028</v>
      </c>
      <c r="B2427" s="74" t="s">
        <v>13029</v>
      </c>
      <c r="C2427" s="58" t="s">
        <v>32</v>
      </c>
      <c r="D2427" s="75">
        <v>25.28</v>
      </c>
    </row>
    <row r="2428" spans="1:4">
      <c r="A2428" s="58" t="s">
        <v>13030</v>
      </c>
      <c r="B2428" s="74" t="s">
        <v>13031</v>
      </c>
      <c r="C2428" s="58" t="s">
        <v>32</v>
      </c>
      <c r="D2428" s="75">
        <v>27.51</v>
      </c>
    </row>
    <row r="2429" spans="1:4">
      <c r="A2429" s="58" t="s">
        <v>13032</v>
      </c>
      <c r="B2429" s="74" t="s">
        <v>13033</v>
      </c>
      <c r="C2429" s="58" t="s">
        <v>32</v>
      </c>
      <c r="D2429" s="75">
        <v>31.07</v>
      </c>
    </row>
    <row r="2430" spans="1:4">
      <c r="A2430" s="58" t="s">
        <v>13034</v>
      </c>
      <c r="B2430" s="74" t="s">
        <v>13035</v>
      </c>
      <c r="C2430" s="58" t="s">
        <v>32</v>
      </c>
      <c r="D2430" s="75">
        <v>38.64</v>
      </c>
    </row>
    <row r="2431" spans="1:4">
      <c r="A2431" s="58" t="s">
        <v>13036</v>
      </c>
      <c r="B2431" s="74" t="s">
        <v>13037</v>
      </c>
      <c r="C2431" s="58" t="s">
        <v>32</v>
      </c>
      <c r="D2431" s="75">
        <v>43.1</v>
      </c>
    </row>
    <row r="2432" spans="1:4">
      <c r="A2432" s="58" t="s">
        <v>13038</v>
      </c>
      <c r="B2432" s="74" t="s">
        <v>13039</v>
      </c>
      <c r="C2432" s="58" t="s">
        <v>32</v>
      </c>
      <c r="D2432" s="75">
        <v>47.55</v>
      </c>
    </row>
    <row r="2433" spans="1:4">
      <c r="A2433" s="58" t="s">
        <v>13040</v>
      </c>
      <c r="B2433" s="74" t="s">
        <v>13041</v>
      </c>
      <c r="C2433" s="58" t="s">
        <v>32</v>
      </c>
      <c r="D2433" s="75">
        <v>21.71</v>
      </c>
    </row>
    <row r="2434" spans="1:4">
      <c r="A2434" s="58" t="s">
        <v>13042</v>
      </c>
      <c r="B2434" s="74" t="s">
        <v>13043</v>
      </c>
      <c r="C2434" s="58" t="s">
        <v>32</v>
      </c>
      <c r="D2434" s="75">
        <v>23.49</v>
      </c>
    </row>
    <row r="2435" spans="1:4">
      <c r="A2435" s="58" t="s">
        <v>13044</v>
      </c>
      <c r="B2435" s="74" t="s">
        <v>13045</v>
      </c>
      <c r="C2435" s="58" t="s">
        <v>32</v>
      </c>
      <c r="D2435" s="75">
        <v>25.28</v>
      </c>
    </row>
    <row r="2436" spans="1:4">
      <c r="A2436" s="58" t="s">
        <v>13046</v>
      </c>
      <c r="B2436" s="74" t="s">
        <v>13047</v>
      </c>
      <c r="C2436" s="58" t="s">
        <v>32</v>
      </c>
      <c r="D2436" s="75">
        <v>28.12</v>
      </c>
    </row>
    <row r="2437" spans="1:4">
      <c r="A2437" s="58" t="s">
        <v>28488</v>
      </c>
      <c r="B2437" s="74" t="s">
        <v>29330</v>
      </c>
      <c r="C2437" s="58" t="s">
        <v>21715</v>
      </c>
      <c r="D2437" s="75"/>
    </row>
    <row r="2438" spans="1:4">
      <c r="A2438" s="58" t="s">
        <v>13051</v>
      </c>
      <c r="B2438" s="74" t="s">
        <v>13052</v>
      </c>
      <c r="C2438" s="58" t="s">
        <v>28</v>
      </c>
      <c r="D2438" s="75">
        <v>166.35</v>
      </c>
    </row>
    <row r="2439" spans="1:4">
      <c r="A2439" s="58" t="s">
        <v>13049</v>
      </c>
      <c r="B2439" s="74" t="s">
        <v>13050</v>
      </c>
      <c r="C2439" s="58" t="s">
        <v>28</v>
      </c>
      <c r="D2439" s="75">
        <v>158.69</v>
      </c>
    </row>
    <row r="2440" spans="1:4">
      <c r="A2440" s="58" t="s">
        <v>13055</v>
      </c>
      <c r="B2440" s="74" t="s">
        <v>13056</v>
      </c>
      <c r="C2440" s="58" t="s">
        <v>28</v>
      </c>
      <c r="D2440" s="75">
        <v>169.16</v>
      </c>
    </row>
    <row r="2441" spans="1:4">
      <c r="A2441" s="58" t="s">
        <v>13053</v>
      </c>
      <c r="B2441" s="74" t="s">
        <v>13054</v>
      </c>
      <c r="C2441" s="58" t="s">
        <v>28</v>
      </c>
      <c r="D2441" s="75">
        <v>160.53</v>
      </c>
    </row>
    <row r="2442" spans="1:4">
      <c r="A2442" s="58" t="s">
        <v>13059</v>
      </c>
      <c r="B2442" s="74" t="s">
        <v>13060</v>
      </c>
      <c r="C2442" s="58" t="s">
        <v>28</v>
      </c>
      <c r="D2442" s="75">
        <v>206.09</v>
      </c>
    </row>
    <row r="2443" spans="1:4">
      <c r="A2443" s="58" t="s">
        <v>13057</v>
      </c>
      <c r="B2443" s="74" t="s">
        <v>13058</v>
      </c>
      <c r="C2443" s="58" t="s">
        <v>28</v>
      </c>
      <c r="D2443" s="75">
        <v>199.69</v>
      </c>
    </row>
    <row r="2444" spans="1:4">
      <c r="A2444" s="58" t="s">
        <v>13061</v>
      </c>
      <c r="B2444" s="74" t="s">
        <v>13062</v>
      </c>
      <c r="C2444" s="58" t="s">
        <v>28</v>
      </c>
      <c r="D2444" s="75">
        <v>148.05000000000001</v>
      </c>
    </row>
    <row r="2445" spans="1:4">
      <c r="A2445" s="58" t="s">
        <v>13063</v>
      </c>
      <c r="B2445" s="74" t="s">
        <v>13064</v>
      </c>
      <c r="C2445" s="58" t="s">
        <v>28</v>
      </c>
      <c r="D2445" s="75">
        <v>151.38999999999999</v>
      </c>
    </row>
    <row r="2446" spans="1:4">
      <c r="A2446" s="58" t="s">
        <v>13067</v>
      </c>
      <c r="B2446" s="74" t="s">
        <v>13068</v>
      </c>
      <c r="C2446" s="58" t="s">
        <v>28</v>
      </c>
      <c r="D2446" s="75">
        <v>248.07</v>
      </c>
    </row>
    <row r="2447" spans="1:4">
      <c r="A2447" s="58" t="s">
        <v>13065</v>
      </c>
      <c r="B2447" s="74" t="s">
        <v>13066</v>
      </c>
      <c r="C2447" s="58" t="s">
        <v>28</v>
      </c>
      <c r="D2447" s="75">
        <v>241.67</v>
      </c>
    </row>
    <row r="2448" spans="1:4">
      <c r="A2448" s="58" t="s">
        <v>28488</v>
      </c>
      <c r="B2448" s="74" t="s">
        <v>29331</v>
      </c>
      <c r="C2448" s="58" t="s">
        <v>21715</v>
      </c>
      <c r="D2448" s="75"/>
    </row>
    <row r="2449" spans="1:4">
      <c r="A2449" s="58" t="s">
        <v>13073</v>
      </c>
      <c r="B2449" s="74" t="s">
        <v>29332</v>
      </c>
      <c r="C2449" s="58" t="s">
        <v>28</v>
      </c>
      <c r="D2449" s="75">
        <v>0.88</v>
      </c>
    </row>
    <row r="2450" spans="1:4">
      <c r="A2450" s="58" t="s">
        <v>13072</v>
      </c>
      <c r="B2450" s="74" t="s">
        <v>29333</v>
      </c>
      <c r="C2450" s="58" t="s">
        <v>28492</v>
      </c>
      <c r="D2450" s="75">
        <v>27.26</v>
      </c>
    </row>
    <row r="2451" spans="1:4">
      <c r="A2451" s="58" t="s">
        <v>13071</v>
      </c>
      <c r="B2451" s="74" t="s">
        <v>29334</v>
      </c>
      <c r="C2451" s="58" t="s">
        <v>28492</v>
      </c>
      <c r="D2451" s="75">
        <v>31.87</v>
      </c>
    </row>
    <row r="2452" spans="1:4">
      <c r="A2452" s="58" t="s">
        <v>13070</v>
      </c>
      <c r="B2452" s="74" t="s">
        <v>29335</v>
      </c>
      <c r="C2452" s="58" t="s">
        <v>28492</v>
      </c>
      <c r="D2452" s="75">
        <v>19.920000000000002</v>
      </c>
    </row>
    <row r="2453" spans="1:4">
      <c r="A2453" s="58" t="s">
        <v>13069</v>
      </c>
      <c r="B2453" s="74" t="s">
        <v>29336</v>
      </c>
      <c r="C2453" s="58" t="s">
        <v>28492</v>
      </c>
      <c r="D2453" s="75">
        <v>24.52</v>
      </c>
    </row>
    <row r="2454" spans="1:4">
      <c r="A2454" s="58" t="s">
        <v>13074</v>
      </c>
      <c r="B2454" s="74" t="s">
        <v>13075</v>
      </c>
      <c r="C2454" s="58" t="s">
        <v>28</v>
      </c>
      <c r="D2454" s="75">
        <v>0.33</v>
      </c>
    </row>
    <row r="2455" spans="1:4">
      <c r="A2455" s="58" t="s">
        <v>13076</v>
      </c>
      <c r="B2455" s="74" t="s">
        <v>29337</v>
      </c>
      <c r="C2455" s="58" t="s">
        <v>28</v>
      </c>
      <c r="D2455" s="75">
        <v>2.0299999999999998</v>
      </c>
    </row>
    <row r="2456" spans="1:4">
      <c r="A2456" s="58" t="s">
        <v>28488</v>
      </c>
      <c r="B2456" s="74" t="s">
        <v>29338</v>
      </c>
      <c r="C2456" s="58" t="s">
        <v>28</v>
      </c>
      <c r="D2456" s="75">
        <v>1.06</v>
      </c>
    </row>
    <row r="2457" spans="1:4">
      <c r="A2457" s="58" t="s">
        <v>28488</v>
      </c>
      <c r="B2457" s="74" t="s">
        <v>29339</v>
      </c>
      <c r="C2457" s="58" t="s">
        <v>21715</v>
      </c>
      <c r="D2457" s="75"/>
    </row>
    <row r="2458" spans="1:4">
      <c r="A2458" s="58" t="s">
        <v>13077</v>
      </c>
      <c r="B2458" s="74" t="s">
        <v>29340</v>
      </c>
      <c r="C2458" s="58" t="s">
        <v>32</v>
      </c>
      <c r="D2458" s="75">
        <v>4.1100000000000003</v>
      </c>
    </row>
    <row r="2459" spans="1:4">
      <c r="A2459" s="58" t="s">
        <v>13078</v>
      </c>
      <c r="B2459" s="74" t="s">
        <v>29341</v>
      </c>
      <c r="C2459" s="58" t="s">
        <v>32</v>
      </c>
      <c r="D2459" s="75">
        <v>5.31</v>
      </c>
    </row>
    <row r="2460" spans="1:4">
      <c r="A2460" s="58" t="s">
        <v>13079</v>
      </c>
      <c r="B2460" s="74" t="s">
        <v>29342</v>
      </c>
      <c r="C2460" s="58" t="s">
        <v>32</v>
      </c>
      <c r="D2460" s="75">
        <v>9.43</v>
      </c>
    </row>
    <row r="2461" spans="1:4">
      <c r="A2461" s="58" t="s">
        <v>13080</v>
      </c>
      <c r="B2461" s="74" t="s">
        <v>29343</v>
      </c>
      <c r="C2461" s="58" t="s">
        <v>32</v>
      </c>
      <c r="D2461" s="75">
        <v>4.6900000000000004</v>
      </c>
    </row>
    <row r="2462" spans="1:4">
      <c r="A2462" s="58" t="s">
        <v>13081</v>
      </c>
      <c r="B2462" s="74" t="s">
        <v>29344</v>
      </c>
      <c r="C2462" s="58" t="s">
        <v>32</v>
      </c>
      <c r="D2462" s="75">
        <v>7.31</v>
      </c>
    </row>
    <row r="2463" spans="1:4">
      <c r="A2463" s="58" t="s">
        <v>13082</v>
      </c>
      <c r="B2463" s="74" t="s">
        <v>29345</v>
      </c>
      <c r="C2463" s="58" t="s">
        <v>32</v>
      </c>
      <c r="D2463" s="75">
        <v>9.39</v>
      </c>
    </row>
    <row r="2464" spans="1:4">
      <c r="A2464" s="58" t="s">
        <v>13083</v>
      </c>
      <c r="B2464" s="74" t="s">
        <v>29346</v>
      </c>
      <c r="C2464" s="58" t="s">
        <v>32</v>
      </c>
      <c r="D2464" s="75">
        <v>13.15</v>
      </c>
    </row>
    <row r="2465" spans="1:4">
      <c r="A2465" s="58" t="s">
        <v>13084</v>
      </c>
      <c r="B2465" s="74" t="s">
        <v>29347</v>
      </c>
      <c r="C2465" s="58" t="s">
        <v>32</v>
      </c>
      <c r="D2465" s="75">
        <v>14.3</v>
      </c>
    </row>
    <row r="2466" spans="1:4">
      <c r="A2466" s="58" t="s">
        <v>13085</v>
      </c>
      <c r="B2466" s="74" t="s">
        <v>29348</v>
      </c>
      <c r="C2466" s="58" t="s">
        <v>32</v>
      </c>
      <c r="D2466" s="75">
        <v>18.27</v>
      </c>
    </row>
    <row r="2467" spans="1:4">
      <c r="A2467" s="58" t="s">
        <v>28488</v>
      </c>
      <c r="B2467" s="74" t="s">
        <v>29349</v>
      </c>
      <c r="C2467" s="58" t="s">
        <v>21715</v>
      </c>
      <c r="D2467" s="75"/>
    </row>
    <row r="2468" spans="1:4" ht="25.5">
      <c r="A2468" s="58" t="s">
        <v>232</v>
      </c>
      <c r="B2468" s="74" t="s">
        <v>29350</v>
      </c>
      <c r="C2468" s="58" t="s">
        <v>28</v>
      </c>
      <c r="D2468" s="75">
        <v>4.22</v>
      </c>
    </row>
    <row r="2469" spans="1:4">
      <c r="A2469" s="58" t="s">
        <v>28488</v>
      </c>
      <c r="B2469" s="74" t="s">
        <v>29351</v>
      </c>
      <c r="C2469" s="58" t="s">
        <v>28</v>
      </c>
      <c r="D2469" s="75">
        <v>3.77</v>
      </c>
    </row>
    <row r="2470" spans="1:4">
      <c r="A2470" s="58" t="s">
        <v>13093</v>
      </c>
      <c r="B2470" s="74" t="s">
        <v>13094</v>
      </c>
      <c r="C2470" s="58" t="s">
        <v>32</v>
      </c>
      <c r="D2470" s="75">
        <v>16.440000000000001</v>
      </c>
    </row>
    <row r="2471" spans="1:4">
      <c r="A2471" s="58" t="s">
        <v>13091</v>
      </c>
      <c r="B2471" s="74" t="s">
        <v>13092</v>
      </c>
      <c r="C2471" s="58" t="s">
        <v>32</v>
      </c>
      <c r="D2471" s="75">
        <v>17.12</v>
      </c>
    </row>
    <row r="2472" spans="1:4">
      <c r="A2472" s="58" t="s">
        <v>13099</v>
      </c>
      <c r="B2472" s="74" t="s">
        <v>13100</v>
      </c>
      <c r="C2472" s="58" t="s">
        <v>32</v>
      </c>
      <c r="D2472" s="75">
        <v>26.47</v>
      </c>
    </row>
    <row r="2473" spans="1:4" ht="25.5">
      <c r="A2473" s="58" t="s">
        <v>13105</v>
      </c>
      <c r="B2473" s="74" t="s">
        <v>29352</v>
      </c>
      <c r="C2473" s="58" t="s">
        <v>28</v>
      </c>
      <c r="D2473" s="75">
        <v>11.25</v>
      </c>
    </row>
    <row r="2474" spans="1:4">
      <c r="A2474" s="58" t="s">
        <v>13104</v>
      </c>
      <c r="B2474" s="74" t="s">
        <v>29353</v>
      </c>
      <c r="C2474" s="58" t="s">
        <v>28</v>
      </c>
      <c r="D2474" s="75">
        <v>8.56</v>
      </c>
    </row>
    <row r="2475" spans="1:4">
      <c r="A2475" s="58" t="s">
        <v>13103</v>
      </c>
      <c r="B2475" s="74" t="s">
        <v>29354</v>
      </c>
      <c r="C2475" s="58" t="s">
        <v>28</v>
      </c>
      <c r="D2475" s="75">
        <v>8.1</v>
      </c>
    </row>
    <row r="2476" spans="1:4" ht="25.5">
      <c r="A2476" s="58" t="s">
        <v>13101</v>
      </c>
      <c r="B2476" s="74" t="s">
        <v>29355</v>
      </c>
      <c r="C2476" s="58" t="s">
        <v>28</v>
      </c>
      <c r="D2476" s="75">
        <v>5.57</v>
      </c>
    </row>
    <row r="2477" spans="1:4">
      <c r="A2477" s="58" t="s">
        <v>13102</v>
      </c>
      <c r="B2477" s="74" t="s">
        <v>29356</v>
      </c>
      <c r="C2477" s="58" t="s">
        <v>28</v>
      </c>
      <c r="D2477" s="75">
        <v>7.87</v>
      </c>
    </row>
    <row r="2478" spans="1:4">
      <c r="A2478" s="58" t="s">
        <v>13106</v>
      </c>
      <c r="B2478" s="74" t="s">
        <v>29357</v>
      </c>
      <c r="C2478" s="58" t="s">
        <v>28</v>
      </c>
      <c r="D2478" s="75">
        <v>20.72</v>
      </c>
    </row>
    <row r="2479" spans="1:4">
      <c r="A2479" s="58" t="s">
        <v>13098</v>
      </c>
      <c r="B2479" s="74" t="s">
        <v>6950</v>
      </c>
      <c r="C2479" s="58" t="s">
        <v>32</v>
      </c>
      <c r="D2479" s="75">
        <v>18.88</v>
      </c>
    </row>
    <row r="2480" spans="1:4">
      <c r="A2480" s="58" t="s">
        <v>13107</v>
      </c>
      <c r="B2480" s="74" t="s">
        <v>13108</v>
      </c>
      <c r="C2480" s="58" t="s">
        <v>32</v>
      </c>
      <c r="D2480" s="75">
        <v>15.9</v>
      </c>
    </row>
    <row r="2481" spans="1:4">
      <c r="A2481" s="58" t="s">
        <v>13131</v>
      </c>
      <c r="B2481" s="74" t="s">
        <v>13132</v>
      </c>
      <c r="C2481" s="58" t="s">
        <v>28</v>
      </c>
      <c r="D2481" s="75">
        <v>18.309999999999999</v>
      </c>
    </row>
    <row r="2482" spans="1:4">
      <c r="A2482" s="58" t="s">
        <v>13114</v>
      </c>
      <c r="B2482" s="74" t="s">
        <v>13115</v>
      </c>
      <c r="C2482" s="58" t="s">
        <v>28</v>
      </c>
      <c r="D2482" s="75">
        <v>68.92</v>
      </c>
    </row>
    <row r="2483" spans="1:4">
      <c r="A2483" s="58" t="s">
        <v>28488</v>
      </c>
      <c r="B2483" s="74" t="s">
        <v>29358</v>
      </c>
      <c r="C2483" s="58" t="s">
        <v>28</v>
      </c>
      <c r="D2483" s="75">
        <v>8.43</v>
      </c>
    </row>
    <row r="2484" spans="1:4">
      <c r="A2484" s="58" t="s">
        <v>13127</v>
      </c>
      <c r="B2484" s="74" t="s">
        <v>29359</v>
      </c>
      <c r="C2484" s="58" t="s">
        <v>28</v>
      </c>
      <c r="D2484" s="75">
        <v>21.6</v>
      </c>
    </row>
    <row r="2485" spans="1:4" ht="25.5">
      <c r="A2485" s="58" t="s">
        <v>13126</v>
      </c>
      <c r="B2485" s="74" t="s">
        <v>29360</v>
      </c>
      <c r="C2485" s="58" t="s">
        <v>28</v>
      </c>
      <c r="D2485" s="75">
        <v>26.49</v>
      </c>
    </row>
    <row r="2486" spans="1:4">
      <c r="A2486" s="58" t="s">
        <v>13125</v>
      </c>
      <c r="B2486" s="74" t="s">
        <v>29361</v>
      </c>
      <c r="C2486" s="58" t="s">
        <v>28</v>
      </c>
      <c r="D2486" s="75">
        <v>19.48</v>
      </c>
    </row>
    <row r="2487" spans="1:4" ht="25.5">
      <c r="A2487" s="58" t="s">
        <v>13086</v>
      </c>
      <c r="B2487" s="74" t="s">
        <v>29362</v>
      </c>
      <c r="C2487" s="58" t="s">
        <v>28</v>
      </c>
      <c r="D2487" s="75">
        <v>36.18</v>
      </c>
    </row>
    <row r="2488" spans="1:4">
      <c r="A2488" s="58" t="s">
        <v>13090</v>
      </c>
      <c r="B2488" s="74" t="s">
        <v>29363</v>
      </c>
      <c r="C2488" s="58" t="s">
        <v>28</v>
      </c>
      <c r="D2488" s="75">
        <v>126.83</v>
      </c>
    </row>
    <row r="2489" spans="1:4" ht="25.5">
      <c r="A2489" s="58" t="s">
        <v>13128</v>
      </c>
      <c r="B2489" s="74" t="s">
        <v>29364</v>
      </c>
      <c r="C2489" s="58" t="s">
        <v>28</v>
      </c>
      <c r="D2489" s="75">
        <v>19.86</v>
      </c>
    </row>
    <row r="2490" spans="1:4" ht="25.5">
      <c r="A2490" s="58" t="s">
        <v>13129</v>
      </c>
      <c r="B2490" s="74" t="s">
        <v>29365</v>
      </c>
      <c r="C2490" s="58" t="s">
        <v>28</v>
      </c>
      <c r="D2490" s="75">
        <v>21.2</v>
      </c>
    </row>
    <row r="2491" spans="1:4" ht="25.5">
      <c r="A2491" s="58" t="s">
        <v>13087</v>
      </c>
      <c r="B2491" s="74" t="s">
        <v>29366</v>
      </c>
      <c r="C2491" s="58" t="s">
        <v>28</v>
      </c>
      <c r="D2491" s="75">
        <v>53.45</v>
      </c>
    </row>
    <row r="2492" spans="1:4" ht="25.5">
      <c r="A2492" s="58" t="s">
        <v>13088</v>
      </c>
      <c r="B2492" s="74" t="s">
        <v>29367</v>
      </c>
      <c r="C2492" s="58" t="s">
        <v>28</v>
      </c>
      <c r="D2492" s="75">
        <v>46.73</v>
      </c>
    </row>
    <row r="2493" spans="1:4" ht="25.5">
      <c r="A2493" s="58" t="s">
        <v>13089</v>
      </c>
      <c r="B2493" s="74" t="s">
        <v>29368</v>
      </c>
      <c r="C2493" s="58" t="s">
        <v>28</v>
      </c>
      <c r="D2493" s="75">
        <v>49.55</v>
      </c>
    </row>
    <row r="2494" spans="1:4" ht="25.5">
      <c r="A2494" s="58" t="s">
        <v>28488</v>
      </c>
      <c r="B2494" s="74" t="s">
        <v>29369</v>
      </c>
      <c r="C2494" s="58" t="s">
        <v>28</v>
      </c>
      <c r="D2494" s="75">
        <v>55.2</v>
      </c>
    </row>
    <row r="2495" spans="1:4" ht="25.5">
      <c r="A2495" s="58" t="s">
        <v>13095</v>
      </c>
      <c r="B2495" s="74" t="s">
        <v>29370</v>
      </c>
      <c r="C2495" s="58" t="s">
        <v>28</v>
      </c>
      <c r="D2495" s="75">
        <v>43.07</v>
      </c>
    </row>
    <row r="2496" spans="1:4" ht="25.5">
      <c r="A2496" s="58" t="s">
        <v>13096</v>
      </c>
      <c r="B2496" s="74" t="s">
        <v>29371</v>
      </c>
      <c r="C2496" s="58" t="s">
        <v>28</v>
      </c>
      <c r="D2496" s="75">
        <v>42.14</v>
      </c>
    </row>
    <row r="2497" spans="1:4" ht="25.5">
      <c r="A2497" s="58" t="s">
        <v>13097</v>
      </c>
      <c r="B2497" s="74" t="s">
        <v>29372</v>
      </c>
      <c r="C2497" s="58" t="s">
        <v>28</v>
      </c>
      <c r="D2497" s="75">
        <v>64.89</v>
      </c>
    </row>
    <row r="2498" spans="1:4" ht="25.5">
      <c r="A2498" s="58" t="s">
        <v>13110</v>
      </c>
      <c r="B2498" s="74" t="s">
        <v>29373</v>
      </c>
      <c r="C2498" s="58" t="s">
        <v>28</v>
      </c>
      <c r="D2498" s="75">
        <v>208.98</v>
      </c>
    </row>
    <row r="2499" spans="1:4" ht="38.25">
      <c r="A2499" s="58" t="s">
        <v>13130</v>
      </c>
      <c r="B2499" s="74" t="s">
        <v>29374</v>
      </c>
      <c r="C2499" s="58" t="s">
        <v>28</v>
      </c>
      <c r="D2499" s="75">
        <v>40.119999999999997</v>
      </c>
    </row>
    <row r="2500" spans="1:4" ht="25.5">
      <c r="A2500" s="58" t="s">
        <v>13111</v>
      </c>
      <c r="B2500" s="74" t="s">
        <v>29375</v>
      </c>
      <c r="C2500" s="58" t="s">
        <v>28</v>
      </c>
      <c r="D2500" s="75">
        <v>56.39</v>
      </c>
    </row>
    <row r="2501" spans="1:4" ht="25.5">
      <c r="A2501" s="58" t="s">
        <v>13112</v>
      </c>
      <c r="B2501" s="74" t="s">
        <v>29376</v>
      </c>
      <c r="C2501" s="58" t="s">
        <v>28</v>
      </c>
      <c r="D2501" s="75">
        <v>59.01</v>
      </c>
    </row>
    <row r="2502" spans="1:4" ht="25.5">
      <c r="A2502" s="58" t="s">
        <v>13116</v>
      </c>
      <c r="B2502" s="74" t="s">
        <v>29377</v>
      </c>
      <c r="C2502" s="58" t="s">
        <v>28</v>
      </c>
      <c r="D2502" s="75">
        <v>187.04</v>
      </c>
    </row>
    <row r="2503" spans="1:4">
      <c r="A2503" s="58" t="s">
        <v>13118</v>
      </c>
      <c r="B2503" s="74" t="s">
        <v>13119</v>
      </c>
      <c r="C2503" s="58" t="s">
        <v>28</v>
      </c>
      <c r="D2503" s="75">
        <v>277.86</v>
      </c>
    </row>
    <row r="2504" spans="1:4">
      <c r="A2504" s="58" t="s">
        <v>13120</v>
      </c>
      <c r="B2504" s="74" t="s">
        <v>13121</v>
      </c>
      <c r="C2504" s="58" t="s">
        <v>28</v>
      </c>
      <c r="D2504" s="75">
        <v>184.24</v>
      </c>
    </row>
    <row r="2505" spans="1:4" ht="38.25">
      <c r="A2505" s="58" t="s">
        <v>13124</v>
      </c>
      <c r="B2505" s="74" t="s">
        <v>29378</v>
      </c>
      <c r="C2505" s="58" t="s">
        <v>28</v>
      </c>
      <c r="D2505" s="75">
        <v>95.84</v>
      </c>
    </row>
    <row r="2506" spans="1:4" ht="38.25">
      <c r="A2506" s="58" t="s">
        <v>13122</v>
      </c>
      <c r="B2506" s="74" t="s">
        <v>29379</v>
      </c>
      <c r="C2506" s="58" t="s">
        <v>28</v>
      </c>
      <c r="D2506" s="75">
        <v>72.900000000000006</v>
      </c>
    </row>
    <row r="2507" spans="1:4" ht="25.5">
      <c r="A2507" s="58" t="s">
        <v>13123</v>
      </c>
      <c r="B2507" s="74" t="s">
        <v>29380</v>
      </c>
      <c r="C2507" s="58" t="s">
        <v>28</v>
      </c>
      <c r="D2507" s="75">
        <v>81.87</v>
      </c>
    </row>
    <row r="2508" spans="1:4">
      <c r="A2508" s="77" t="s">
        <v>13109</v>
      </c>
      <c r="B2508" s="74" t="s">
        <v>29381</v>
      </c>
      <c r="C2508" s="58" t="s">
        <v>28</v>
      </c>
      <c r="D2508" s="1">
        <v>14.77</v>
      </c>
    </row>
    <row r="2509" spans="1:4">
      <c r="A2509" s="77" t="s">
        <v>28488</v>
      </c>
      <c r="B2509" s="74" t="s">
        <v>29382</v>
      </c>
      <c r="C2509" s="58" t="s">
        <v>28</v>
      </c>
      <c r="D2509" s="1">
        <v>17.05</v>
      </c>
    </row>
    <row r="2510" spans="1:4">
      <c r="A2510" s="77" t="s">
        <v>13113</v>
      </c>
      <c r="B2510" s="74" t="s">
        <v>29383</v>
      </c>
      <c r="C2510" s="58" t="s">
        <v>28</v>
      </c>
      <c r="D2510" s="1">
        <v>93.64</v>
      </c>
    </row>
    <row r="2511" spans="1:4" ht="25.5">
      <c r="A2511" s="77" t="s">
        <v>28488</v>
      </c>
      <c r="B2511" s="74" t="s">
        <v>29384</v>
      </c>
      <c r="C2511" s="58" t="s">
        <v>28</v>
      </c>
      <c r="D2511" s="1">
        <v>53.05</v>
      </c>
    </row>
    <row r="2512" spans="1:4" ht="25.5">
      <c r="A2512" s="77" t="s">
        <v>28488</v>
      </c>
      <c r="B2512" s="74" t="s">
        <v>29385</v>
      </c>
      <c r="C2512" s="58" t="s">
        <v>28</v>
      </c>
      <c r="D2512" s="1">
        <v>44.65</v>
      </c>
    </row>
    <row r="2513" spans="1:4">
      <c r="A2513" s="77" t="s">
        <v>28488</v>
      </c>
      <c r="B2513" s="74" t="s">
        <v>29386</v>
      </c>
      <c r="C2513" s="58" t="s">
        <v>28</v>
      </c>
      <c r="D2513" s="1">
        <v>11.81</v>
      </c>
    </row>
    <row r="2514" spans="1:4" ht="38.25">
      <c r="A2514" s="77" t="s">
        <v>13117</v>
      </c>
      <c r="B2514" s="74" t="s">
        <v>29387</v>
      </c>
      <c r="C2514" s="58" t="s">
        <v>28</v>
      </c>
      <c r="D2514" s="1">
        <v>31.67</v>
      </c>
    </row>
    <row r="2515" spans="1:4">
      <c r="A2515" s="77" t="s">
        <v>28488</v>
      </c>
      <c r="B2515" s="74" t="s">
        <v>29388</v>
      </c>
      <c r="C2515" s="58" t="s">
        <v>21715</v>
      </c>
    </row>
    <row r="2516" spans="1:4" ht="25.5">
      <c r="A2516" s="77" t="s">
        <v>13142</v>
      </c>
      <c r="B2516" s="74" t="s">
        <v>29389</v>
      </c>
      <c r="C2516" s="58" t="s">
        <v>32</v>
      </c>
      <c r="D2516" s="1">
        <v>25.65</v>
      </c>
    </row>
    <row r="2517" spans="1:4" ht="25.5">
      <c r="A2517" s="77" t="s">
        <v>13143</v>
      </c>
      <c r="B2517" s="74" t="s">
        <v>29390</v>
      </c>
      <c r="C2517" s="58" t="s">
        <v>32</v>
      </c>
      <c r="D2517" s="1">
        <v>25.75</v>
      </c>
    </row>
    <row r="2518" spans="1:4">
      <c r="A2518" s="77" t="s">
        <v>13137</v>
      </c>
      <c r="B2518" s="74" t="s">
        <v>29391</v>
      </c>
      <c r="C2518" s="58" t="s">
        <v>32</v>
      </c>
      <c r="D2518" s="1">
        <v>13.37</v>
      </c>
    </row>
    <row r="2519" spans="1:4">
      <c r="A2519" s="77" t="s">
        <v>13135</v>
      </c>
      <c r="B2519" s="74" t="s">
        <v>29392</v>
      </c>
      <c r="C2519" s="58" t="s">
        <v>32</v>
      </c>
      <c r="D2519" s="1">
        <v>11.64</v>
      </c>
    </row>
    <row r="2520" spans="1:4">
      <c r="A2520" s="77" t="s">
        <v>13136</v>
      </c>
      <c r="B2520" s="74" t="s">
        <v>29393</v>
      </c>
      <c r="C2520" s="58" t="s">
        <v>32</v>
      </c>
      <c r="D2520" s="1">
        <v>12.81</v>
      </c>
    </row>
    <row r="2521" spans="1:4" ht="25.5">
      <c r="A2521" s="77" t="s">
        <v>13138</v>
      </c>
      <c r="B2521" s="74" t="s">
        <v>29394</v>
      </c>
      <c r="C2521" s="58" t="s">
        <v>32</v>
      </c>
      <c r="D2521" s="1">
        <v>9.02</v>
      </c>
    </row>
    <row r="2522" spans="1:4" ht="25.5">
      <c r="A2522" s="77" t="s">
        <v>13141</v>
      </c>
      <c r="B2522" s="74" t="s">
        <v>29395</v>
      </c>
      <c r="C2522" s="58" t="s">
        <v>32</v>
      </c>
      <c r="D2522" s="1">
        <v>28.13</v>
      </c>
    </row>
    <row r="2523" spans="1:4" ht="25.5">
      <c r="A2523" s="77" t="s">
        <v>13140</v>
      </c>
      <c r="B2523" s="74" t="s">
        <v>29396</v>
      </c>
      <c r="C2523" s="58" t="s">
        <v>32</v>
      </c>
      <c r="D2523" s="1">
        <v>17.04</v>
      </c>
    </row>
    <row r="2524" spans="1:4" ht="38.25">
      <c r="A2524" s="77" t="s">
        <v>13139</v>
      </c>
      <c r="B2524" s="74" t="s">
        <v>29397</v>
      </c>
      <c r="C2524" s="58" t="s">
        <v>32</v>
      </c>
      <c r="D2524" s="1">
        <v>20.52</v>
      </c>
    </row>
    <row r="2525" spans="1:4" ht="25.5">
      <c r="A2525" s="77" t="s">
        <v>13147</v>
      </c>
      <c r="B2525" s="74" t="s">
        <v>29398</v>
      </c>
      <c r="C2525" s="58" t="s">
        <v>32</v>
      </c>
      <c r="D2525" s="1">
        <v>27.83</v>
      </c>
    </row>
    <row r="2526" spans="1:4" ht="25.5">
      <c r="A2526" s="77" t="s">
        <v>13145</v>
      </c>
      <c r="B2526" s="74" t="s">
        <v>29399</v>
      </c>
      <c r="C2526" s="58" t="s">
        <v>32</v>
      </c>
      <c r="D2526" s="1">
        <v>17.95</v>
      </c>
    </row>
    <row r="2527" spans="1:4" ht="25.5">
      <c r="A2527" s="77" t="s">
        <v>13146</v>
      </c>
      <c r="B2527" s="74" t="s">
        <v>29400</v>
      </c>
      <c r="C2527" s="58" t="s">
        <v>32</v>
      </c>
      <c r="D2527" s="1">
        <v>20.75</v>
      </c>
    </row>
    <row r="2528" spans="1:4" ht="25.5">
      <c r="A2528" s="77" t="s">
        <v>13133</v>
      </c>
      <c r="B2528" s="74" t="s">
        <v>29401</v>
      </c>
      <c r="C2528" s="58" t="s">
        <v>32</v>
      </c>
      <c r="D2528" s="1">
        <v>7.59</v>
      </c>
    </row>
    <row r="2529" spans="1:4" ht="25.5">
      <c r="A2529" s="77" t="s">
        <v>13134</v>
      </c>
      <c r="B2529" s="74" t="s">
        <v>29402</v>
      </c>
      <c r="C2529" s="58" t="s">
        <v>32</v>
      </c>
      <c r="D2529" s="1">
        <v>7.81</v>
      </c>
    </row>
    <row r="2530" spans="1:4">
      <c r="A2530" s="77" t="s">
        <v>13153</v>
      </c>
      <c r="B2530" s="74" t="s">
        <v>29403</v>
      </c>
      <c r="C2530" s="58" t="s">
        <v>32</v>
      </c>
      <c r="D2530" s="1">
        <v>33.380000000000003</v>
      </c>
    </row>
    <row r="2531" spans="1:4">
      <c r="A2531" s="77" t="s">
        <v>13152</v>
      </c>
      <c r="B2531" s="74" t="s">
        <v>29404</v>
      </c>
      <c r="C2531" s="58" t="s">
        <v>32</v>
      </c>
      <c r="D2531" s="1">
        <v>25.21</v>
      </c>
    </row>
    <row r="2532" spans="1:4">
      <c r="A2532" s="77" t="s">
        <v>13150</v>
      </c>
      <c r="B2532" s="74" t="s">
        <v>29405</v>
      </c>
      <c r="C2532" s="58" t="s">
        <v>32</v>
      </c>
      <c r="D2532" s="1">
        <v>28.48</v>
      </c>
    </row>
    <row r="2533" spans="1:4">
      <c r="A2533" s="77" t="s">
        <v>13151</v>
      </c>
      <c r="B2533" s="74" t="s">
        <v>29406</v>
      </c>
      <c r="C2533" s="58" t="s">
        <v>32</v>
      </c>
      <c r="D2533" s="1">
        <v>25.6</v>
      </c>
    </row>
    <row r="2534" spans="1:4">
      <c r="A2534" s="77" t="s">
        <v>13148</v>
      </c>
      <c r="B2534" s="74" t="s">
        <v>29407</v>
      </c>
      <c r="C2534" s="58" t="s">
        <v>32</v>
      </c>
      <c r="D2534" s="1">
        <v>21.32</v>
      </c>
    </row>
    <row r="2535" spans="1:4">
      <c r="A2535" s="77" t="s">
        <v>13149</v>
      </c>
      <c r="B2535" s="74" t="s">
        <v>29408</v>
      </c>
      <c r="C2535" s="58" t="s">
        <v>32</v>
      </c>
      <c r="D2535" s="1">
        <v>23.03</v>
      </c>
    </row>
    <row r="2536" spans="1:4">
      <c r="A2536" s="77" t="s">
        <v>13144</v>
      </c>
      <c r="B2536" s="74" t="s">
        <v>29409</v>
      </c>
      <c r="C2536" s="58" t="s">
        <v>32</v>
      </c>
      <c r="D2536" s="1">
        <v>13.95</v>
      </c>
    </row>
    <row r="2537" spans="1:4">
      <c r="A2537" s="77" t="s">
        <v>28488</v>
      </c>
      <c r="B2537" s="74" t="s">
        <v>29410</v>
      </c>
      <c r="C2537" s="58" t="s">
        <v>21715</v>
      </c>
    </row>
    <row r="2538" spans="1:4" ht="38.25">
      <c r="A2538" s="77" t="s">
        <v>13154</v>
      </c>
      <c r="B2538" s="74" t="s">
        <v>13155</v>
      </c>
      <c r="C2538" s="58" t="s">
        <v>32</v>
      </c>
      <c r="D2538" s="1">
        <v>359.57</v>
      </c>
    </row>
    <row r="2539" spans="1:4">
      <c r="A2539" s="77" t="s">
        <v>13156</v>
      </c>
      <c r="B2539" s="74" t="s">
        <v>13157</v>
      </c>
      <c r="C2539" s="58" t="s">
        <v>28492</v>
      </c>
      <c r="D2539" s="94">
        <v>131.36000000000001</v>
      </c>
    </row>
    <row r="2540" spans="1:4">
      <c r="A2540" s="77" t="s">
        <v>13162</v>
      </c>
      <c r="B2540" s="74" t="s">
        <v>13163</v>
      </c>
      <c r="C2540" s="58" t="s">
        <v>28</v>
      </c>
      <c r="D2540" s="1">
        <v>96.09</v>
      </c>
    </row>
    <row r="2541" spans="1:4" ht="38.25">
      <c r="A2541" s="77" t="s">
        <v>13230</v>
      </c>
      <c r="B2541" s="74" t="s">
        <v>29411</v>
      </c>
      <c r="C2541" s="58" t="s">
        <v>28492</v>
      </c>
      <c r="D2541" s="1">
        <v>337.48</v>
      </c>
    </row>
    <row r="2542" spans="1:4">
      <c r="A2542" s="77" t="s">
        <v>13228</v>
      </c>
      <c r="B2542" s="74" t="s">
        <v>13229</v>
      </c>
      <c r="C2542" s="58" t="s">
        <v>28492</v>
      </c>
      <c r="D2542" s="1">
        <v>911.35</v>
      </c>
    </row>
    <row r="2543" spans="1:4">
      <c r="A2543" s="77" t="s">
        <v>13158</v>
      </c>
      <c r="B2543" s="74" t="s">
        <v>13159</v>
      </c>
      <c r="C2543" s="58" t="s">
        <v>28492</v>
      </c>
      <c r="D2543" s="1">
        <v>1655.31</v>
      </c>
    </row>
    <row r="2544" spans="1:4">
      <c r="A2544" s="77" t="s">
        <v>13160</v>
      </c>
      <c r="B2544" s="74" t="s">
        <v>13161</v>
      </c>
      <c r="C2544" s="58" t="s">
        <v>28492</v>
      </c>
      <c r="D2544" s="1">
        <v>614.64</v>
      </c>
    </row>
    <row r="2545" spans="1:4">
      <c r="A2545" s="77" t="s">
        <v>13166</v>
      </c>
      <c r="B2545" s="74" t="s">
        <v>13167</v>
      </c>
      <c r="C2545" s="58" t="s">
        <v>28492</v>
      </c>
      <c r="D2545" s="1">
        <v>178.43</v>
      </c>
    </row>
    <row r="2546" spans="1:4">
      <c r="A2546" s="77" t="s">
        <v>13198</v>
      </c>
      <c r="B2546" s="74" t="s">
        <v>13199</v>
      </c>
      <c r="C2546" s="58" t="s">
        <v>28492</v>
      </c>
      <c r="D2546" s="1">
        <v>412.35</v>
      </c>
    </row>
    <row r="2547" spans="1:4">
      <c r="A2547" s="77" t="s">
        <v>13202</v>
      </c>
      <c r="B2547" s="74" t="s">
        <v>13203</v>
      </c>
      <c r="C2547" s="58" t="s">
        <v>28</v>
      </c>
      <c r="D2547" s="1">
        <v>784.61</v>
      </c>
    </row>
    <row r="2548" spans="1:4">
      <c r="A2548" s="77" t="s">
        <v>13206</v>
      </c>
      <c r="B2548" s="74" t="s">
        <v>13207</v>
      </c>
      <c r="C2548" s="58" t="s">
        <v>32</v>
      </c>
      <c r="D2548" s="1">
        <v>472.55</v>
      </c>
    </row>
    <row r="2549" spans="1:4">
      <c r="A2549" s="77" t="s">
        <v>13204</v>
      </c>
      <c r="B2549" s="74" t="s">
        <v>13205</v>
      </c>
      <c r="C2549" s="58" t="s">
        <v>28492</v>
      </c>
      <c r="D2549" s="1">
        <v>63.68</v>
      </c>
    </row>
    <row r="2550" spans="1:4">
      <c r="A2550" s="77" t="s">
        <v>13164</v>
      </c>
      <c r="B2550" s="74" t="s">
        <v>13165</v>
      </c>
      <c r="C2550" s="58" t="s">
        <v>32</v>
      </c>
      <c r="D2550" s="1">
        <v>301.62</v>
      </c>
    </row>
    <row r="2551" spans="1:4">
      <c r="A2551" s="77" t="s">
        <v>13176</v>
      </c>
      <c r="B2551" s="74" t="s">
        <v>13177</v>
      </c>
      <c r="C2551" s="58" t="s">
        <v>28</v>
      </c>
      <c r="D2551" s="1">
        <v>476.09</v>
      </c>
    </row>
    <row r="2552" spans="1:4">
      <c r="A2552" s="77" t="s">
        <v>13178</v>
      </c>
      <c r="B2552" s="74" t="s">
        <v>13179</v>
      </c>
      <c r="C2552" s="58" t="s">
        <v>28</v>
      </c>
      <c r="D2552" s="1">
        <v>381.25</v>
      </c>
    </row>
    <row r="2553" spans="1:4">
      <c r="A2553" s="77" t="s">
        <v>13174</v>
      </c>
      <c r="B2553" s="74" t="s">
        <v>13175</v>
      </c>
      <c r="C2553" s="58" t="s">
        <v>28</v>
      </c>
      <c r="D2553" s="1">
        <v>541.09</v>
      </c>
    </row>
    <row r="2554" spans="1:4">
      <c r="A2554" s="77" t="s">
        <v>13190</v>
      </c>
      <c r="B2554" s="74" t="s">
        <v>13191</v>
      </c>
      <c r="C2554" s="58" t="s">
        <v>28</v>
      </c>
      <c r="D2554" s="1">
        <v>356.09</v>
      </c>
    </row>
    <row r="2555" spans="1:4">
      <c r="A2555" s="77" t="s">
        <v>13192</v>
      </c>
      <c r="B2555" s="74" t="s">
        <v>13193</v>
      </c>
      <c r="C2555" s="58" t="s">
        <v>28</v>
      </c>
      <c r="D2555" s="1">
        <v>316.08999999999997</v>
      </c>
    </row>
    <row r="2556" spans="1:4">
      <c r="A2556" s="77" t="s">
        <v>13170</v>
      </c>
      <c r="B2556" s="74" t="s">
        <v>13171</v>
      </c>
      <c r="C2556" s="58" t="s">
        <v>28</v>
      </c>
      <c r="D2556" s="1">
        <v>326.08999999999997</v>
      </c>
    </row>
    <row r="2557" spans="1:4">
      <c r="A2557" s="77" t="s">
        <v>13182</v>
      </c>
      <c r="B2557" s="74" t="s">
        <v>13183</v>
      </c>
      <c r="C2557" s="58" t="s">
        <v>28</v>
      </c>
      <c r="D2557" s="1">
        <v>326.08999999999997</v>
      </c>
    </row>
    <row r="2558" spans="1:4">
      <c r="A2558" s="77" t="s">
        <v>13200</v>
      </c>
      <c r="B2558" s="74" t="s">
        <v>13201</v>
      </c>
      <c r="C2558" s="58" t="s">
        <v>28</v>
      </c>
      <c r="D2558" s="1">
        <v>482.66</v>
      </c>
    </row>
    <row r="2559" spans="1:4">
      <c r="A2559" s="77" t="s">
        <v>13180</v>
      </c>
      <c r="B2559" s="74" t="s">
        <v>13181</v>
      </c>
      <c r="C2559" s="58" t="s">
        <v>28</v>
      </c>
      <c r="D2559" s="1">
        <v>482.66</v>
      </c>
    </row>
    <row r="2560" spans="1:4">
      <c r="A2560" s="77" t="s">
        <v>13208</v>
      </c>
      <c r="B2560" s="74" t="s">
        <v>13209</v>
      </c>
      <c r="C2560" s="58" t="s">
        <v>28492</v>
      </c>
      <c r="D2560" s="1">
        <v>279.35000000000002</v>
      </c>
    </row>
    <row r="2561" spans="1:4" ht="25.5">
      <c r="A2561" s="77" t="s">
        <v>13210</v>
      </c>
      <c r="B2561" s="74" t="s">
        <v>13211</v>
      </c>
      <c r="C2561" s="58" t="s">
        <v>29</v>
      </c>
      <c r="D2561" s="1">
        <v>1247.8399999999999</v>
      </c>
    </row>
    <row r="2562" spans="1:4">
      <c r="A2562" s="77" t="s">
        <v>13214</v>
      </c>
      <c r="B2562" s="74" t="s">
        <v>13215</v>
      </c>
      <c r="C2562" s="58" t="s">
        <v>32</v>
      </c>
      <c r="D2562" s="1">
        <v>87.08</v>
      </c>
    </row>
    <row r="2563" spans="1:4">
      <c r="A2563" s="77" t="s">
        <v>13212</v>
      </c>
      <c r="B2563" s="74" t="s">
        <v>13213</v>
      </c>
      <c r="C2563" s="58" t="s">
        <v>32</v>
      </c>
      <c r="D2563" s="1">
        <v>219.56</v>
      </c>
    </row>
    <row r="2564" spans="1:4" ht="25.5">
      <c r="A2564" s="77" t="s">
        <v>13216</v>
      </c>
      <c r="B2564" s="74" t="s">
        <v>13217</v>
      </c>
      <c r="C2564" s="58" t="s">
        <v>32</v>
      </c>
      <c r="D2564" s="1">
        <v>1149.53</v>
      </c>
    </row>
    <row r="2565" spans="1:4">
      <c r="A2565" s="77" t="s">
        <v>13184</v>
      </c>
      <c r="B2565" s="74" t="s">
        <v>13185</v>
      </c>
      <c r="C2565" s="58" t="s">
        <v>28</v>
      </c>
      <c r="D2565" s="1">
        <v>896.09</v>
      </c>
    </row>
    <row r="2566" spans="1:4">
      <c r="A2566" s="77" t="s">
        <v>13186</v>
      </c>
      <c r="B2566" s="74" t="s">
        <v>13187</v>
      </c>
      <c r="C2566" s="58" t="s">
        <v>28</v>
      </c>
      <c r="D2566" s="1">
        <v>246.09</v>
      </c>
    </row>
    <row r="2567" spans="1:4">
      <c r="A2567" s="77" t="s">
        <v>13194</v>
      </c>
      <c r="B2567" s="74" t="s">
        <v>13195</v>
      </c>
      <c r="C2567" s="58" t="s">
        <v>28</v>
      </c>
      <c r="D2567" s="1">
        <v>576.09</v>
      </c>
    </row>
    <row r="2568" spans="1:4">
      <c r="A2568" s="77" t="s">
        <v>13196</v>
      </c>
      <c r="B2568" s="74" t="s">
        <v>13197</v>
      </c>
      <c r="C2568" s="58" t="s">
        <v>28</v>
      </c>
      <c r="D2568" s="1">
        <v>746.09</v>
      </c>
    </row>
    <row r="2569" spans="1:4">
      <c r="A2569" s="77" t="s">
        <v>13168</v>
      </c>
      <c r="B2569" s="74" t="s">
        <v>13169</v>
      </c>
      <c r="C2569" s="58" t="s">
        <v>28</v>
      </c>
      <c r="D2569" s="1">
        <v>546.09</v>
      </c>
    </row>
    <row r="2570" spans="1:4">
      <c r="A2570" s="77" t="s">
        <v>13172</v>
      </c>
      <c r="B2570" s="74" t="s">
        <v>13173</v>
      </c>
      <c r="C2570" s="58" t="s">
        <v>28</v>
      </c>
      <c r="D2570" s="1">
        <v>546.09</v>
      </c>
    </row>
    <row r="2571" spans="1:4">
      <c r="A2571" s="77" t="s">
        <v>13188</v>
      </c>
      <c r="B2571" s="74" t="s">
        <v>13189</v>
      </c>
      <c r="C2571" s="58" t="s">
        <v>28</v>
      </c>
      <c r="D2571" s="1">
        <v>346.09</v>
      </c>
    </row>
    <row r="2572" spans="1:4">
      <c r="A2572" s="77" t="s">
        <v>13218</v>
      </c>
      <c r="B2572" s="74" t="s">
        <v>13219</v>
      </c>
      <c r="C2572" s="58" t="s">
        <v>32</v>
      </c>
      <c r="D2572" s="1">
        <v>137.80000000000001</v>
      </c>
    </row>
    <row r="2573" spans="1:4">
      <c r="A2573" s="77" t="s">
        <v>13220</v>
      </c>
      <c r="B2573" s="74" t="s">
        <v>13221</v>
      </c>
      <c r="C2573" s="58" t="s">
        <v>32</v>
      </c>
      <c r="D2573" s="1">
        <v>149.80000000000001</v>
      </c>
    </row>
    <row r="2574" spans="1:4">
      <c r="A2574" s="77" t="s">
        <v>13222</v>
      </c>
      <c r="B2574" s="74" t="s">
        <v>13223</v>
      </c>
      <c r="C2574" s="58" t="s">
        <v>28492</v>
      </c>
      <c r="D2574" s="1">
        <v>177.64</v>
      </c>
    </row>
    <row r="2575" spans="1:4">
      <c r="A2575" s="77" t="s">
        <v>13224</v>
      </c>
      <c r="B2575" s="74" t="s">
        <v>13225</v>
      </c>
      <c r="C2575" s="58" t="s">
        <v>28492</v>
      </c>
      <c r="D2575" s="1">
        <v>256.33</v>
      </c>
    </row>
    <row r="2576" spans="1:4">
      <c r="A2576" s="77" t="s">
        <v>13226</v>
      </c>
      <c r="B2576" s="74" t="s">
        <v>13227</v>
      </c>
      <c r="C2576" s="58" t="s">
        <v>28492</v>
      </c>
      <c r="D2576" s="1">
        <v>169.54</v>
      </c>
    </row>
    <row r="2577" spans="1:4">
      <c r="A2577" s="77" t="s">
        <v>28488</v>
      </c>
      <c r="B2577" s="74" t="s">
        <v>29412</v>
      </c>
      <c r="C2577" s="58" t="s">
        <v>21715</v>
      </c>
    </row>
    <row r="2578" spans="1:4" ht="25.5">
      <c r="A2578" s="77" t="s">
        <v>13241</v>
      </c>
      <c r="B2578" s="74" t="s">
        <v>13242</v>
      </c>
      <c r="C2578" s="58" t="s">
        <v>30</v>
      </c>
      <c r="D2578" s="1">
        <v>560.9</v>
      </c>
    </row>
    <row r="2579" spans="1:4" ht="25.5">
      <c r="A2579" s="77" t="s">
        <v>13231</v>
      </c>
      <c r="B2579" s="74" t="s">
        <v>13232</v>
      </c>
      <c r="C2579" s="58" t="s">
        <v>32</v>
      </c>
      <c r="D2579" s="1">
        <v>462.44</v>
      </c>
    </row>
    <row r="2580" spans="1:4" ht="25.5">
      <c r="A2580" s="77" t="s">
        <v>13233</v>
      </c>
      <c r="B2580" s="74" t="s">
        <v>13234</v>
      </c>
      <c r="C2580" s="58" t="s">
        <v>32</v>
      </c>
      <c r="D2580" s="1">
        <v>508.9</v>
      </c>
    </row>
    <row r="2581" spans="1:4" ht="25.5">
      <c r="A2581" s="77" t="s">
        <v>13235</v>
      </c>
      <c r="B2581" s="74" t="s">
        <v>13236</v>
      </c>
      <c r="C2581" s="58" t="s">
        <v>32</v>
      </c>
      <c r="D2581" s="1">
        <v>625.04</v>
      </c>
    </row>
    <row r="2582" spans="1:4" ht="25.5">
      <c r="A2582" s="77" t="s">
        <v>13239</v>
      </c>
      <c r="B2582" s="74" t="s">
        <v>13240</v>
      </c>
      <c r="C2582" s="58" t="s">
        <v>28492</v>
      </c>
      <c r="D2582" s="1">
        <v>237.78</v>
      </c>
    </row>
    <row r="2583" spans="1:4" ht="25.5">
      <c r="A2583" s="77" t="s">
        <v>13237</v>
      </c>
      <c r="B2583" s="74" t="s">
        <v>13238</v>
      </c>
      <c r="C2583" s="58" t="s">
        <v>28492</v>
      </c>
      <c r="D2583" s="1">
        <v>235.41</v>
      </c>
    </row>
    <row r="2584" spans="1:4">
      <c r="A2584" s="77" t="s">
        <v>13246</v>
      </c>
      <c r="B2584" s="74" t="s">
        <v>13247</v>
      </c>
      <c r="C2584" s="58" t="s">
        <v>28492</v>
      </c>
      <c r="D2584" s="1">
        <v>164.4</v>
      </c>
    </row>
    <row r="2585" spans="1:4" ht="25.5">
      <c r="A2585" s="77" t="s">
        <v>13245</v>
      </c>
      <c r="B2585" s="74" t="s">
        <v>29413</v>
      </c>
      <c r="C2585" s="58" t="s">
        <v>30</v>
      </c>
      <c r="D2585" s="1">
        <v>821.6</v>
      </c>
    </row>
    <row r="2586" spans="1:4" ht="25.5">
      <c r="A2586" s="77" t="s">
        <v>13250</v>
      </c>
      <c r="B2586" s="74" t="s">
        <v>13251</v>
      </c>
      <c r="C2586" s="58" t="s">
        <v>32</v>
      </c>
      <c r="D2586" s="1">
        <v>40.86</v>
      </c>
    </row>
    <row r="2587" spans="1:4">
      <c r="A2587" s="77" t="s">
        <v>13243</v>
      </c>
      <c r="B2587" s="74" t="s">
        <v>13244</v>
      </c>
      <c r="C2587" s="58" t="s">
        <v>30</v>
      </c>
      <c r="D2587" s="1">
        <v>435</v>
      </c>
    </row>
    <row r="2588" spans="1:4" ht="38.25">
      <c r="A2588" s="77" t="s">
        <v>13252</v>
      </c>
      <c r="B2588" s="74" t="s">
        <v>13253</v>
      </c>
      <c r="C2588" s="58" t="s">
        <v>30</v>
      </c>
      <c r="D2588" s="1">
        <v>4635.54</v>
      </c>
    </row>
    <row r="2589" spans="1:4">
      <c r="A2589" s="77" t="s">
        <v>13254</v>
      </c>
      <c r="B2589" s="74" t="s">
        <v>13255</v>
      </c>
      <c r="C2589" s="58" t="s">
        <v>32</v>
      </c>
      <c r="D2589" s="1">
        <v>14.55</v>
      </c>
    </row>
    <row r="2590" spans="1:4" ht="25.5">
      <c r="A2590" s="77" t="s">
        <v>13298</v>
      </c>
      <c r="B2590" s="74" t="s">
        <v>13299</v>
      </c>
      <c r="C2590" s="58" t="s">
        <v>28492</v>
      </c>
      <c r="D2590" s="1">
        <v>4261.29</v>
      </c>
    </row>
    <row r="2591" spans="1:4">
      <c r="A2591" s="77" t="s">
        <v>13292</v>
      </c>
      <c r="B2591" s="74" t="s">
        <v>13293</v>
      </c>
      <c r="C2591" s="58" t="s">
        <v>29</v>
      </c>
      <c r="D2591" s="1">
        <v>2231.62</v>
      </c>
    </row>
    <row r="2592" spans="1:4">
      <c r="A2592" s="77" t="s">
        <v>13294</v>
      </c>
      <c r="B2592" s="74" t="s">
        <v>13295</v>
      </c>
      <c r="C2592" s="58" t="s">
        <v>29</v>
      </c>
      <c r="D2592" s="1">
        <v>2231.62</v>
      </c>
    </row>
    <row r="2593" spans="1:4" ht="25.5">
      <c r="A2593" s="77" t="s">
        <v>13276</v>
      </c>
      <c r="B2593" s="74" t="s">
        <v>13277</v>
      </c>
      <c r="C2593" s="58" t="s">
        <v>29</v>
      </c>
      <c r="D2593" s="1">
        <v>1046.1600000000001</v>
      </c>
    </row>
    <row r="2594" spans="1:4">
      <c r="A2594" s="77" t="s">
        <v>13280</v>
      </c>
      <c r="B2594" s="74" t="s">
        <v>13281</v>
      </c>
      <c r="C2594" s="58" t="s">
        <v>29</v>
      </c>
      <c r="D2594" s="1">
        <v>1046.1600000000001</v>
      </c>
    </row>
    <row r="2595" spans="1:4">
      <c r="A2595" s="77" t="s">
        <v>13262</v>
      </c>
      <c r="B2595" s="74" t="s">
        <v>13263</v>
      </c>
      <c r="C2595" s="58" t="s">
        <v>29</v>
      </c>
      <c r="D2595" s="1">
        <v>1166.28</v>
      </c>
    </row>
    <row r="2596" spans="1:4" ht="25.5">
      <c r="A2596" s="77" t="s">
        <v>13256</v>
      </c>
      <c r="B2596" s="74" t="s">
        <v>29414</v>
      </c>
      <c r="C2596" s="58" t="s">
        <v>28</v>
      </c>
      <c r="D2596" s="1">
        <v>90.37</v>
      </c>
    </row>
    <row r="2597" spans="1:4">
      <c r="A2597" s="77" t="s">
        <v>13266</v>
      </c>
      <c r="B2597" s="74" t="s">
        <v>13267</v>
      </c>
      <c r="C2597" s="58" t="s">
        <v>29</v>
      </c>
      <c r="D2597" s="1">
        <v>1432.56</v>
      </c>
    </row>
    <row r="2598" spans="1:4">
      <c r="A2598" s="77" t="s">
        <v>13278</v>
      </c>
      <c r="B2598" s="74" t="s">
        <v>13279</v>
      </c>
      <c r="C2598" s="58" t="s">
        <v>28</v>
      </c>
      <c r="D2598" s="1">
        <v>92.61</v>
      </c>
    </row>
    <row r="2599" spans="1:4">
      <c r="A2599" s="77" t="s">
        <v>13248</v>
      </c>
      <c r="B2599" s="74" t="s">
        <v>13249</v>
      </c>
      <c r="C2599" s="58" t="s">
        <v>28492</v>
      </c>
      <c r="D2599" s="1">
        <v>198</v>
      </c>
    </row>
    <row r="2600" spans="1:4" ht="25.5">
      <c r="A2600" s="77" t="s">
        <v>13282</v>
      </c>
      <c r="B2600" s="74" t="s">
        <v>13283</v>
      </c>
      <c r="C2600" s="58" t="s">
        <v>28492</v>
      </c>
      <c r="D2600" s="1">
        <v>9463.27</v>
      </c>
    </row>
    <row r="2601" spans="1:4" ht="25.5">
      <c r="A2601" s="77" t="s">
        <v>13284</v>
      </c>
      <c r="B2601" s="74" t="s">
        <v>13285</v>
      </c>
      <c r="C2601" s="58" t="s">
        <v>28492</v>
      </c>
      <c r="D2601" s="1">
        <v>11737.12</v>
      </c>
    </row>
    <row r="2602" spans="1:4" ht="25.5">
      <c r="A2602" s="77" t="s">
        <v>13286</v>
      </c>
      <c r="B2602" s="74" t="s">
        <v>13287</v>
      </c>
      <c r="C2602" s="58" t="s">
        <v>28492</v>
      </c>
      <c r="D2602" s="1">
        <v>12942.3</v>
      </c>
    </row>
    <row r="2603" spans="1:4" ht="25.5">
      <c r="A2603" s="77" t="s">
        <v>13288</v>
      </c>
      <c r="B2603" s="74" t="s">
        <v>13289</v>
      </c>
      <c r="C2603" s="58" t="s">
        <v>28492</v>
      </c>
      <c r="D2603" s="1">
        <v>14191.61</v>
      </c>
    </row>
    <row r="2604" spans="1:4" ht="25.5">
      <c r="A2604" s="77" t="s">
        <v>13290</v>
      </c>
      <c r="B2604" s="74" t="s">
        <v>13291</v>
      </c>
      <c r="C2604" s="58" t="s">
        <v>28492</v>
      </c>
      <c r="D2604" s="1">
        <v>15274.18</v>
      </c>
    </row>
    <row r="2605" spans="1:4" ht="25.5">
      <c r="A2605" s="77" t="s">
        <v>13357</v>
      </c>
      <c r="B2605" s="74" t="s">
        <v>13358</v>
      </c>
      <c r="C2605" s="58" t="s">
        <v>28492</v>
      </c>
      <c r="D2605" s="1">
        <v>1214.45</v>
      </c>
    </row>
    <row r="2606" spans="1:4" ht="25.5">
      <c r="A2606" s="77" t="s">
        <v>13359</v>
      </c>
      <c r="B2606" s="74" t="s">
        <v>29415</v>
      </c>
      <c r="C2606" s="58" t="s">
        <v>28492</v>
      </c>
      <c r="D2606" s="1">
        <v>1381.96</v>
      </c>
    </row>
    <row r="2607" spans="1:4" ht="25.5">
      <c r="A2607" s="77" t="s">
        <v>13362</v>
      </c>
      <c r="B2607" s="74" t="s">
        <v>29416</v>
      </c>
      <c r="C2607" s="58" t="s">
        <v>28492</v>
      </c>
      <c r="D2607" s="1">
        <v>879.43</v>
      </c>
    </row>
    <row r="2608" spans="1:4" ht="25.5">
      <c r="A2608" s="77" t="s">
        <v>13360</v>
      </c>
      <c r="B2608" s="74" t="s">
        <v>13361</v>
      </c>
      <c r="C2608" s="58" t="s">
        <v>28492</v>
      </c>
      <c r="D2608" s="1">
        <v>1381.96</v>
      </c>
    </row>
    <row r="2609" spans="1:4" ht="25.5">
      <c r="A2609" s="77" t="s">
        <v>13363</v>
      </c>
      <c r="B2609" s="74" t="s">
        <v>13364</v>
      </c>
      <c r="C2609" s="58" t="s">
        <v>28492</v>
      </c>
      <c r="D2609" s="1">
        <v>502.53</v>
      </c>
    </row>
    <row r="2610" spans="1:4" ht="25.5">
      <c r="A2610" s="77" t="s">
        <v>13365</v>
      </c>
      <c r="B2610" s="74" t="s">
        <v>29417</v>
      </c>
      <c r="C2610" s="58" t="s">
        <v>28492</v>
      </c>
      <c r="D2610" s="1">
        <v>670.04</v>
      </c>
    </row>
    <row r="2611" spans="1:4" ht="25.5">
      <c r="A2611" s="77" t="s">
        <v>13366</v>
      </c>
      <c r="B2611" s="74" t="s">
        <v>13367</v>
      </c>
      <c r="C2611" s="58" t="s">
        <v>28492</v>
      </c>
      <c r="D2611" s="1">
        <v>320.24</v>
      </c>
    </row>
    <row r="2612" spans="1:4" ht="25.5">
      <c r="A2612" s="77" t="s">
        <v>13397</v>
      </c>
      <c r="B2612" s="74" t="s">
        <v>29418</v>
      </c>
      <c r="C2612" s="58" t="s">
        <v>28492</v>
      </c>
      <c r="D2612" s="1">
        <v>1549.47</v>
      </c>
    </row>
    <row r="2613" spans="1:4" ht="25.5">
      <c r="A2613" s="77" t="s">
        <v>13368</v>
      </c>
      <c r="B2613" s="74" t="s">
        <v>13369</v>
      </c>
      <c r="C2613" s="58" t="s">
        <v>28492</v>
      </c>
      <c r="D2613" s="1">
        <v>335.02</v>
      </c>
    </row>
    <row r="2614" spans="1:4">
      <c r="A2614" s="77" t="s">
        <v>13385</v>
      </c>
      <c r="B2614" s="74" t="s">
        <v>13386</v>
      </c>
      <c r="C2614" s="58" t="s">
        <v>28492</v>
      </c>
      <c r="D2614" s="1">
        <v>700.59</v>
      </c>
    </row>
    <row r="2615" spans="1:4">
      <c r="A2615" s="77" t="s">
        <v>13383</v>
      </c>
      <c r="B2615" s="74" t="s">
        <v>13384</v>
      </c>
      <c r="C2615" s="58" t="s">
        <v>28492</v>
      </c>
      <c r="D2615" s="1">
        <v>126.56</v>
      </c>
    </row>
    <row r="2616" spans="1:4">
      <c r="A2616" s="77" t="s">
        <v>13381</v>
      </c>
      <c r="B2616" s="74" t="s">
        <v>13382</v>
      </c>
      <c r="C2616" s="58" t="s">
        <v>28492</v>
      </c>
      <c r="D2616" s="1">
        <v>253.13</v>
      </c>
    </row>
    <row r="2617" spans="1:4">
      <c r="A2617" s="77" t="s">
        <v>13336</v>
      </c>
      <c r="B2617" s="74" t="s">
        <v>29419</v>
      </c>
      <c r="C2617" s="58" t="s">
        <v>28492</v>
      </c>
      <c r="D2617" s="1">
        <v>463.71</v>
      </c>
    </row>
    <row r="2618" spans="1:4">
      <c r="A2618" s="77" t="s">
        <v>13334</v>
      </c>
      <c r="B2618" s="74" t="s">
        <v>13335</v>
      </c>
      <c r="C2618" s="58" t="s">
        <v>28492</v>
      </c>
      <c r="D2618" s="1">
        <v>470.53</v>
      </c>
    </row>
    <row r="2619" spans="1:4">
      <c r="A2619" s="77" t="s">
        <v>13339</v>
      </c>
      <c r="B2619" s="74" t="s">
        <v>29420</v>
      </c>
      <c r="C2619" s="58" t="s">
        <v>28492</v>
      </c>
      <c r="D2619" s="1">
        <v>695.57</v>
      </c>
    </row>
    <row r="2620" spans="1:4">
      <c r="A2620" s="77" t="s">
        <v>13337</v>
      </c>
      <c r="B2620" s="74" t="s">
        <v>13338</v>
      </c>
      <c r="C2620" s="58" t="s">
        <v>28492</v>
      </c>
      <c r="D2620" s="1">
        <v>705.8</v>
      </c>
    </row>
    <row r="2621" spans="1:4">
      <c r="A2621" s="77" t="s">
        <v>13342</v>
      </c>
      <c r="B2621" s="74" t="s">
        <v>29421</v>
      </c>
      <c r="C2621" s="58" t="s">
        <v>28492</v>
      </c>
      <c r="D2621" s="1">
        <v>927.43</v>
      </c>
    </row>
    <row r="2622" spans="1:4">
      <c r="A2622" s="77" t="s">
        <v>13340</v>
      </c>
      <c r="B2622" s="74" t="s">
        <v>13341</v>
      </c>
      <c r="C2622" s="58" t="s">
        <v>28492</v>
      </c>
      <c r="D2622" s="1">
        <v>941.07</v>
      </c>
    </row>
    <row r="2623" spans="1:4">
      <c r="A2623" s="77" t="s">
        <v>13343</v>
      </c>
      <c r="B2623" s="74" t="s">
        <v>13344</v>
      </c>
      <c r="C2623" s="58" t="s">
        <v>28492</v>
      </c>
      <c r="D2623" s="1">
        <v>460.3</v>
      </c>
    </row>
    <row r="2624" spans="1:4">
      <c r="A2624" s="77" t="s">
        <v>13345</v>
      </c>
      <c r="B2624" s="74" t="s">
        <v>13346</v>
      </c>
      <c r="C2624" s="58" t="s">
        <v>28492</v>
      </c>
      <c r="D2624" s="1">
        <v>235.26</v>
      </c>
    </row>
    <row r="2625" spans="1:4">
      <c r="A2625" s="77" t="s">
        <v>13347</v>
      </c>
      <c r="B2625" s="74" t="s">
        <v>29422</v>
      </c>
      <c r="C2625" s="58" t="s">
        <v>28492</v>
      </c>
      <c r="D2625" s="1">
        <v>265.95</v>
      </c>
    </row>
    <row r="2626" spans="1:4">
      <c r="A2626" s="77" t="s">
        <v>13350</v>
      </c>
      <c r="B2626" s="74" t="s">
        <v>29423</v>
      </c>
      <c r="C2626" s="58" t="s">
        <v>28492</v>
      </c>
      <c r="D2626" s="1">
        <v>300.05</v>
      </c>
    </row>
    <row r="2627" spans="1:4">
      <c r="A2627" s="77" t="s">
        <v>13348</v>
      </c>
      <c r="B2627" s="74" t="s">
        <v>13349</v>
      </c>
      <c r="C2627" s="58" t="s">
        <v>28492</v>
      </c>
      <c r="D2627" s="1">
        <v>112.17</v>
      </c>
    </row>
    <row r="2628" spans="1:4">
      <c r="A2628" s="77" t="s">
        <v>13353</v>
      </c>
      <c r="B2628" s="74" t="s">
        <v>29424</v>
      </c>
      <c r="C2628" s="58" t="s">
        <v>28492</v>
      </c>
      <c r="D2628" s="1">
        <v>221.63</v>
      </c>
    </row>
    <row r="2629" spans="1:4">
      <c r="A2629" s="77" t="s">
        <v>13351</v>
      </c>
      <c r="B2629" s="74" t="s">
        <v>13352</v>
      </c>
      <c r="C2629" s="58" t="s">
        <v>28492</v>
      </c>
      <c r="D2629" s="1">
        <v>225.04</v>
      </c>
    </row>
    <row r="2630" spans="1:4">
      <c r="A2630" s="77" t="s">
        <v>13356</v>
      </c>
      <c r="B2630" s="74" t="s">
        <v>29425</v>
      </c>
      <c r="C2630" s="58" t="s">
        <v>28492</v>
      </c>
      <c r="D2630" s="1">
        <v>177.3</v>
      </c>
    </row>
    <row r="2631" spans="1:4">
      <c r="A2631" s="77" t="s">
        <v>13354</v>
      </c>
      <c r="B2631" s="74" t="s">
        <v>13355</v>
      </c>
      <c r="C2631" s="58" t="s">
        <v>28492</v>
      </c>
      <c r="D2631" s="1">
        <v>184.12</v>
      </c>
    </row>
    <row r="2632" spans="1:4">
      <c r="A2632" s="77" t="s">
        <v>13330</v>
      </c>
      <c r="B2632" s="74" t="s">
        <v>29426</v>
      </c>
      <c r="C2632" s="58" t="s">
        <v>28492</v>
      </c>
      <c r="D2632" s="1">
        <v>1680.98</v>
      </c>
    </row>
    <row r="2633" spans="1:4">
      <c r="A2633" s="77" t="s">
        <v>13328</v>
      </c>
      <c r="B2633" s="74" t="s">
        <v>13329</v>
      </c>
      <c r="C2633" s="58" t="s">
        <v>28492</v>
      </c>
      <c r="D2633" s="1">
        <v>1705.7</v>
      </c>
    </row>
    <row r="2634" spans="1:4">
      <c r="A2634" s="77" t="s">
        <v>13333</v>
      </c>
      <c r="B2634" s="74" t="s">
        <v>29427</v>
      </c>
      <c r="C2634" s="58" t="s">
        <v>28492</v>
      </c>
      <c r="D2634" s="1">
        <v>1912.84</v>
      </c>
    </row>
    <row r="2635" spans="1:4">
      <c r="A2635" s="77" t="s">
        <v>13331</v>
      </c>
      <c r="B2635" s="74" t="s">
        <v>13332</v>
      </c>
      <c r="C2635" s="58" t="s">
        <v>28492</v>
      </c>
      <c r="D2635" s="1">
        <v>1940.97</v>
      </c>
    </row>
    <row r="2636" spans="1:4">
      <c r="A2636" s="77" t="s">
        <v>13370</v>
      </c>
      <c r="B2636" s="74" t="s">
        <v>13371</v>
      </c>
      <c r="C2636" s="58" t="s">
        <v>28492</v>
      </c>
      <c r="D2636" s="1">
        <v>262.60000000000002</v>
      </c>
    </row>
    <row r="2637" spans="1:4">
      <c r="A2637" s="77" t="s">
        <v>13372</v>
      </c>
      <c r="B2637" s="74" t="s">
        <v>29428</v>
      </c>
      <c r="C2637" s="58" t="s">
        <v>28492</v>
      </c>
      <c r="D2637" s="1">
        <v>280.11</v>
      </c>
    </row>
    <row r="2638" spans="1:4">
      <c r="A2638" s="77" t="s">
        <v>13393</v>
      </c>
      <c r="B2638" s="74" t="s">
        <v>13394</v>
      </c>
      <c r="C2638" s="58" t="s">
        <v>28492</v>
      </c>
      <c r="D2638" s="1">
        <v>482.82</v>
      </c>
    </row>
    <row r="2639" spans="1:4" ht="25.5">
      <c r="A2639" s="77" t="s">
        <v>13395</v>
      </c>
      <c r="B2639" s="74" t="s">
        <v>13396</v>
      </c>
      <c r="C2639" s="58" t="s">
        <v>28492</v>
      </c>
      <c r="D2639" s="1">
        <v>823.95</v>
      </c>
    </row>
    <row r="2640" spans="1:4" ht="25.5">
      <c r="A2640" s="77" t="s">
        <v>13268</v>
      </c>
      <c r="B2640" s="74" t="s">
        <v>13269</v>
      </c>
      <c r="C2640" s="58" t="s">
        <v>28</v>
      </c>
      <c r="D2640" s="1">
        <v>143.72</v>
      </c>
    </row>
    <row r="2641" spans="1:4">
      <c r="A2641" s="77" t="s">
        <v>13270</v>
      </c>
      <c r="B2641" s="74" t="s">
        <v>13271</v>
      </c>
      <c r="C2641" s="58" t="s">
        <v>28</v>
      </c>
      <c r="D2641" s="1">
        <v>128.08000000000001</v>
      </c>
    </row>
    <row r="2642" spans="1:4">
      <c r="A2642" s="77" t="s">
        <v>13272</v>
      </c>
      <c r="B2642" s="74" t="s">
        <v>13273</v>
      </c>
      <c r="C2642" s="58" t="s">
        <v>28</v>
      </c>
      <c r="D2642" s="1">
        <v>111.52</v>
      </c>
    </row>
    <row r="2643" spans="1:4">
      <c r="A2643" s="77" t="s">
        <v>13296</v>
      </c>
      <c r="B2643" s="74" t="s">
        <v>13297</v>
      </c>
      <c r="C2643" s="58" t="s">
        <v>28492</v>
      </c>
      <c r="D2643" s="1">
        <v>1641.1</v>
      </c>
    </row>
    <row r="2644" spans="1:4">
      <c r="A2644" s="77" t="s">
        <v>13300</v>
      </c>
      <c r="B2644" s="74" t="s">
        <v>13301</v>
      </c>
      <c r="C2644" s="58" t="s">
        <v>28</v>
      </c>
      <c r="D2644" s="1">
        <v>18.11</v>
      </c>
    </row>
    <row r="2645" spans="1:4">
      <c r="A2645" s="77" t="s">
        <v>13264</v>
      </c>
      <c r="B2645" s="74" t="s">
        <v>13265</v>
      </c>
      <c r="C2645" s="58" t="s">
        <v>28</v>
      </c>
      <c r="D2645" s="1">
        <v>187.43</v>
      </c>
    </row>
    <row r="2646" spans="1:4">
      <c r="A2646" s="77" t="s">
        <v>13373</v>
      </c>
      <c r="B2646" s="74" t="s">
        <v>13374</v>
      </c>
      <c r="C2646" s="58" t="s">
        <v>28492</v>
      </c>
      <c r="D2646" s="1">
        <v>197.19</v>
      </c>
    </row>
    <row r="2647" spans="1:4">
      <c r="A2647" s="77" t="s">
        <v>13258</v>
      </c>
      <c r="B2647" s="74" t="s">
        <v>13259</v>
      </c>
      <c r="C2647" s="58" t="s">
        <v>29</v>
      </c>
      <c r="D2647" s="1">
        <v>1709.33</v>
      </c>
    </row>
    <row r="2648" spans="1:4" ht="25.5">
      <c r="A2648" s="77" t="s">
        <v>13260</v>
      </c>
      <c r="B2648" s="74" t="s">
        <v>13261</v>
      </c>
      <c r="C2648" s="58" t="s">
        <v>29</v>
      </c>
      <c r="D2648" s="1">
        <v>1663.47</v>
      </c>
    </row>
    <row r="2649" spans="1:4" ht="25.5">
      <c r="A2649" s="77" t="s">
        <v>13302</v>
      </c>
      <c r="B2649" s="74" t="s">
        <v>13303</v>
      </c>
      <c r="C2649" s="58" t="s">
        <v>28492</v>
      </c>
      <c r="D2649" s="1">
        <v>2650.17</v>
      </c>
    </row>
    <row r="2650" spans="1:4" ht="25.5">
      <c r="A2650" s="77" t="s">
        <v>13389</v>
      </c>
      <c r="B2650" s="74" t="s">
        <v>13390</v>
      </c>
      <c r="C2650" s="58" t="s">
        <v>28492</v>
      </c>
      <c r="D2650" s="1">
        <v>494.37</v>
      </c>
    </row>
    <row r="2651" spans="1:4" ht="25.5">
      <c r="A2651" s="77" t="s">
        <v>13391</v>
      </c>
      <c r="B2651" s="74" t="s">
        <v>13392</v>
      </c>
      <c r="C2651" s="58" t="s">
        <v>28492</v>
      </c>
      <c r="D2651" s="1">
        <v>565</v>
      </c>
    </row>
    <row r="2652" spans="1:4">
      <c r="A2652" s="77" t="s">
        <v>13377</v>
      </c>
      <c r="B2652" s="74" t="s">
        <v>13378</v>
      </c>
      <c r="C2652" s="58" t="s">
        <v>28492</v>
      </c>
      <c r="D2652" s="1">
        <v>706.25</v>
      </c>
    </row>
    <row r="2653" spans="1:4" ht="25.5">
      <c r="A2653" s="77" t="s">
        <v>13387</v>
      </c>
      <c r="B2653" s="74" t="s">
        <v>13388</v>
      </c>
      <c r="C2653" s="58" t="s">
        <v>28492</v>
      </c>
      <c r="D2653" s="1">
        <v>286.31</v>
      </c>
    </row>
    <row r="2654" spans="1:4">
      <c r="A2654" s="77" t="s">
        <v>13375</v>
      </c>
      <c r="B2654" s="74" t="s">
        <v>13376</v>
      </c>
      <c r="C2654" s="58" t="s">
        <v>28492</v>
      </c>
      <c r="D2654" s="1">
        <v>577.79999999999995</v>
      </c>
    </row>
    <row r="2655" spans="1:4" ht="25.5">
      <c r="A2655" s="77" t="s">
        <v>13257</v>
      </c>
      <c r="B2655" s="74" t="s">
        <v>29429</v>
      </c>
      <c r="C2655" s="58" t="s">
        <v>28</v>
      </c>
      <c r="D2655" s="1">
        <v>131.52000000000001</v>
      </c>
    </row>
    <row r="2656" spans="1:4">
      <c r="A2656" s="77" t="s">
        <v>13316</v>
      </c>
      <c r="B2656" s="74" t="s">
        <v>13317</v>
      </c>
      <c r="C2656" s="58" t="s">
        <v>28492</v>
      </c>
      <c r="D2656" s="1">
        <v>737.77</v>
      </c>
    </row>
    <row r="2657" spans="1:4">
      <c r="A2657" s="77" t="s">
        <v>13314</v>
      </c>
      <c r="B2657" s="74" t="s">
        <v>13315</v>
      </c>
      <c r="C2657" s="58" t="s">
        <v>28492</v>
      </c>
      <c r="D2657" s="1">
        <v>637.77</v>
      </c>
    </row>
    <row r="2658" spans="1:4">
      <c r="A2658" s="77" t="s">
        <v>13318</v>
      </c>
      <c r="B2658" s="74" t="s">
        <v>13319</v>
      </c>
      <c r="C2658" s="58" t="s">
        <v>28492</v>
      </c>
      <c r="D2658" s="1">
        <v>537.77</v>
      </c>
    </row>
    <row r="2659" spans="1:4">
      <c r="A2659" s="77" t="s">
        <v>13322</v>
      </c>
      <c r="B2659" s="74" t="s">
        <v>13323</v>
      </c>
      <c r="C2659" s="58" t="s">
        <v>28492</v>
      </c>
      <c r="D2659" s="1">
        <v>637.77</v>
      </c>
    </row>
    <row r="2660" spans="1:4">
      <c r="A2660" s="77" t="s">
        <v>13320</v>
      </c>
      <c r="B2660" s="74" t="s">
        <v>13321</v>
      </c>
      <c r="C2660" s="58" t="s">
        <v>28492</v>
      </c>
      <c r="D2660" s="1">
        <v>537.77</v>
      </c>
    </row>
    <row r="2661" spans="1:4">
      <c r="A2661" s="77" t="s">
        <v>13324</v>
      </c>
      <c r="B2661" s="74" t="s">
        <v>13325</v>
      </c>
      <c r="C2661" s="58" t="s">
        <v>28492</v>
      </c>
      <c r="D2661" s="1">
        <v>537.77</v>
      </c>
    </row>
    <row r="2662" spans="1:4">
      <c r="A2662" s="77" t="s">
        <v>13379</v>
      </c>
      <c r="B2662" s="74" t="s">
        <v>13380</v>
      </c>
      <c r="C2662" s="58" t="s">
        <v>28492</v>
      </c>
      <c r="D2662" s="1">
        <v>280.11</v>
      </c>
    </row>
    <row r="2663" spans="1:4" ht="25.5">
      <c r="A2663" s="77" t="s">
        <v>13304</v>
      </c>
      <c r="B2663" s="74" t="s">
        <v>13305</v>
      </c>
      <c r="C2663" s="58" t="s">
        <v>28492</v>
      </c>
      <c r="D2663" s="1">
        <v>2173.3200000000002</v>
      </c>
    </row>
    <row r="2664" spans="1:4">
      <c r="A2664" s="77" t="s">
        <v>13306</v>
      </c>
      <c r="B2664" s="74" t="s">
        <v>13307</v>
      </c>
      <c r="C2664" s="58" t="s">
        <v>28492</v>
      </c>
      <c r="D2664" s="1">
        <v>1555.55</v>
      </c>
    </row>
    <row r="2665" spans="1:4">
      <c r="A2665" s="77" t="s">
        <v>13310</v>
      </c>
      <c r="B2665" s="74" t="s">
        <v>13311</v>
      </c>
      <c r="C2665" s="58" t="s">
        <v>28492</v>
      </c>
      <c r="D2665" s="1">
        <v>1155.55</v>
      </c>
    </row>
    <row r="2666" spans="1:4">
      <c r="A2666" s="77" t="s">
        <v>13308</v>
      </c>
      <c r="B2666" s="74" t="s">
        <v>13309</v>
      </c>
      <c r="C2666" s="58" t="s">
        <v>28492</v>
      </c>
      <c r="D2666" s="1">
        <v>1755.55</v>
      </c>
    </row>
    <row r="2667" spans="1:4">
      <c r="A2667" s="77" t="s">
        <v>13312</v>
      </c>
      <c r="B2667" s="74" t="s">
        <v>13313</v>
      </c>
      <c r="C2667" s="58" t="s">
        <v>28492</v>
      </c>
      <c r="D2667" s="1">
        <v>1155.55</v>
      </c>
    </row>
    <row r="2668" spans="1:4">
      <c r="A2668" s="77" t="s">
        <v>13326</v>
      </c>
      <c r="B2668" s="74" t="s">
        <v>13327</v>
      </c>
      <c r="C2668" s="58" t="s">
        <v>32</v>
      </c>
      <c r="D2668" s="1">
        <v>19.77</v>
      </c>
    </row>
    <row r="2669" spans="1:4" ht="25.5">
      <c r="A2669" s="77" t="s">
        <v>13398</v>
      </c>
      <c r="B2669" s="74" t="s">
        <v>13399</v>
      </c>
      <c r="C2669" s="58" t="s">
        <v>28492</v>
      </c>
      <c r="D2669" s="1">
        <v>196.32</v>
      </c>
    </row>
    <row r="2670" spans="1:4">
      <c r="A2670" s="77" t="s">
        <v>13274</v>
      </c>
      <c r="B2670" s="74" t="s">
        <v>13275</v>
      </c>
      <c r="C2670" s="58" t="s">
        <v>29</v>
      </c>
      <c r="D2670" s="1">
        <v>1148.99</v>
      </c>
    </row>
    <row r="2671" spans="1:4">
      <c r="A2671" s="77" t="s">
        <v>28488</v>
      </c>
      <c r="B2671" s="74" t="s">
        <v>29430</v>
      </c>
      <c r="C2671" s="58" t="s">
        <v>21715</v>
      </c>
    </row>
    <row r="2672" spans="1:4" ht="25.5">
      <c r="A2672" s="77" t="s">
        <v>28488</v>
      </c>
      <c r="B2672" s="74" t="s">
        <v>29431</v>
      </c>
      <c r="C2672" s="58" t="s">
        <v>28</v>
      </c>
      <c r="D2672" s="1">
        <v>105</v>
      </c>
    </row>
    <row r="2673" spans="1:4" ht="25.5">
      <c r="A2673" s="77" t="s">
        <v>13403</v>
      </c>
      <c r="B2673" s="74" t="s">
        <v>13404</v>
      </c>
      <c r="C2673" s="58" t="s">
        <v>32</v>
      </c>
      <c r="D2673" s="1">
        <v>129.38</v>
      </c>
    </row>
    <row r="2674" spans="1:4" ht="25.5">
      <c r="A2674" s="77" t="s">
        <v>13401</v>
      </c>
      <c r="B2674" s="74" t="s">
        <v>13402</v>
      </c>
      <c r="C2674" s="58" t="s">
        <v>32</v>
      </c>
      <c r="D2674" s="1">
        <v>285.74</v>
      </c>
    </row>
    <row r="2675" spans="1:4" ht="25.5">
      <c r="A2675" s="77" t="s">
        <v>13405</v>
      </c>
      <c r="B2675" s="74" t="s">
        <v>13406</v>
      </c>
      <c r="C2675" s="58" t="s">
        <v>32</v>
      </c>
      <c r="D2675" s="1">
        <v>401.88</v>
      </c>
    </row>
    <row r="2676" spans="1:4" ht="25.5">
      <c r="A2676" s="77" t="s">
        <v>13407</v>
      </c>
      <c r="B2676" s="74" t="s">
        <v>13408</v>
      </c>
      <c r="C2676" s="58" t="s">
        <v>28492</v>
      </c>
      <c r="D2676" s="1">
        <v>202.7</v>
      </c>
    </row>
    <row r="2677" spans="1:4" ht="25.5">
      <c r="A2677" s="77" t="s">
        <v>13411</v>
      </c>
      <c r="B2677" s="74" t="s">
        <v>13412</v>
      </c>
      <c r="C2677" s="58" t="s">
        <v>28492</v>
      </c>
      <c r="D2677" s="1">
        <v>238.51</v>
      </c>
    </row>
    <row r="2678" spans="1:4" ht="25.5">
      <c r="A2678" s="77" t="s">
        <v>13409</v>
      </c>
      <c r="B2678" s="74" t="s">
        <v>13410</v>
      </c>
      <c r="C2678" s="58" t="s">
        <v>28492</v>
      </c>
      <c r="D2678" s="1">
        <v>255.52</v>
      </c>
    </row>
    <row r="2679" spans="1:4" ht="25.5">
      <c r="A2679" s="77" t="s">
        <v>13413</v>
      </c>
      <c r="B2679" s="74" t="s">
        <v>13414</v>
      </c>
      <c r="C2679" s="58" t="s">
        <v>28492</v>
      </c>
      <c r="D2679" s="1">
        <v>21.09</v>
      </c>
    </row>
    <row r="2680" spans="1:4">
      <c r="A2680" s="77" t="s">
        <v>13415</v>
      </c>
      <c r="B2680" s="74" t="s">
        <v>13416</v>
      </c>
      <c r="C2680" s="58" t="s">
        <v>28492</v>
      </c>
      <c r="D2680" s="1">
        <v>323.31</v>
      </c>
    </row>
    <row r="2681" spans="1:4">
      <c r="A2681" s="77" t="s">
        <v>13417</v>
      </c>
      <c r="B2681" s="74" t="s">
        <v>13418</v>
      </c>
      <c r="C2681" s="58" t="s">
        <v>28492</v>
      </c>
      <c r="D2681" s="1">
        <v>268.52</v>
      </c>
    </row>
    <row r="2682" spans="1:4">
      <c r="A2682" s="77" t="s">
        <v>13426</v>
      </c>
      <c r="B2682" s="74" t="s">
        <v>13427</v>
      </c>
      <c r="C2682" s="58" t="s">
        <v>28</v>
      </c>
      <c r="D2682" s="1">
        <v>57.97</v>
      </c>
    </row>
    <row r="2683" spans="1:4">
      <c r="A2683" s="77" t="s">
        <v>13423</v>
      </c>
      <c r="B2683" s="74" t="s">
        <v>13424</v>
      </c>
      <c r="C2683" s="58" t="s">
        <v>28</v>
      </c>
      <c r="D2683" s="1">
        <v>66.8</v>
      </c>
    </row>
    <row r="2684" spans="1:4">
      <c r="A2684" s="77" t="s">
        <v>13425</v>
      </c>
      <c r="B2684" s="74" t="s">
        <v>29432</v>
      </c>
      <c r="C2684" s="58" t="s">
        <v>28</v>
      </c>
      <c r="D2684" s="1">
        <v>107.6</v>
      </c>
    </row>
    <row r="2685" spans="1:4">
      <c r="A2685" s="77" t="s">
        <v>13428</v>
      </c>
      <c r="B2685" s="74" t="s">
        <v>13429</v>
      </c>
      <c r="C2685" s="58" t="s">
        <v>28</v>
      </c>
      <c r="D2685" s="1">
        <v>96.31</v>
      </c>
    </row>
    <row r="2686" spans="1:4">
      <c r="A2686" s="77" t="s">
        <v>13419</v>
      </c>
      <c r="B2686" s="74" t="s">
        <v>13420</v>
      </c>
      <c r="C2686" s="58" t="s">
        <v>28492</v>
      </c>
      <c r="D2686" s="1">
        <v>162.76</v>
      </c>
    </row>
    <row r="2687" spans="1:4">
      <c r="A2687" s="77" t="s">
        <v>13446</v>
      </c>
      <c r="B2687" s="74" t="s">
        <v>13447</v>
      </c>
      <c r="C2687" s="58" t="s">
        <v>32</v>
      </c>
      <c r="D2687" s="1">
        <v>322.2</v>
      </c>
    </row>
    <row r="2688" spans="1:4">
      <c r="A2688" s="77" t="s">
        <v>13434</v>
      </c>
      <c r="B2688" s="74" t="s">
        <v>13435</v>
      </c>
      <c r="C2688" s="58" t="s">
        <v>32</v>
      </c>
      <c r="D2688" s="1">
        <v>104.97</v>
      </c>
    </row>
    <row r="2689" spans="1:4">
      <c r="A2689" s="77" t="s">
        <v>13442</v>
      </c>
      <c r="B2689" s="74" t="s">
        <v>13443</v>
      </c>
      <c r="C2689" s="58" t="s">
        <v>32</v>
      </c>
      <c r="D2689" s="1">
        <v>169.05</v>
      </c>
    </row>
    <row r="2690" spans="1:4">
      <c r="A2690" s="77" t="s">
        <v>13444</v>
      </c>
      <c r="B2690" s="74" t="s">
        <v>13445</v>
      </c>
      <c r="C2690" s="58" t="s">
        <v>32</v>
      </c>
      <c r="D2690" s="1">
        <v>165.88</v>
      </c>
    </row>
    <row r="2691" spans="1:4">
      <c r="A2691" s="77" t="s">
        <v>13430</v>
      </c>
      <c r="B2691" s="74" t="s">
        <v>13431</v>
      </c>
      <c r="C2691" s="58" t="s">
        <v>32</v>
      </c>
      <c r="D2691" s="1">
        <v>89.05</v>
      </c>
    </row>
    <row r="2692" spans="1:4">
      <c r="A2692" s="77" t="s">
        <v>13432</v>
      </c>
      <c r="B2692" s="74" t="s">
        <v>13433</v>
      </c>
      <c r="C2692" s="58" t="s">
        <v>32</v>
      </c>
      <c r="D2692" s="1">
        <v>80.13</v>
      </c>
    </row>
    <row r="2693" spans="1:4">
      <c r="A2693" s="77" t="s">
        <v>13454</v>
      </c>
      <c r="B2693" s="74" t="s">
        <v>13455</v>
      </c>
      <c r="C2693" s="58" t="s">
        <v>28492</v>
      </c>
      <c r="D2693" s="1">
        <v>34.74</v>
      </c>
    </row>
    <row r="2694" spans="1:4">
      <c r="A2694" s="77" t="s">
        <v>13458</v>
      </c>
      <c r="B2694" s="74" t="s">
        <v>13459</v>
      </c>
      <c r="C2694" s="58" t="s">
        <v>32</v>
      </c>
      <c r="D2694" s="1">
        <v>161.41</v>
      </c>
    </row>
    <row r="2695" spans="1:4">
      <c r="A2695" s="77" t="s">
        <v>13456</v>
      </c>
      <c r="B2695" s="74" t="s">
        <v>13457</v>
      </c>
      <c r="C2695" s="58" t="s">
        <v>32</v>
      </c>
      <c r="D2695" s="1">
        <v>360.94</v>
      </c>
    </row>
    <row r="2696" spans="1:4" ht="25.5">
      <c r="A2696" s="77" t="s">
        <v>13460</v>
      </c>
      <c r="B2696" s="74" t="s">
        <v>13461</v>
      </c>
      <c r="C2696" s="58" t="s">
        <v>28</v>
      </c>
      <c r="D2696" s="1">
        <v>189.73</v>
      </c>
    </row>
    <row r="2697" spans="1:4">
      <c r="A2697" s="77" t="s">
        <v>13421</v>
      </c>
      <c r="B2697" s="74" t="s">
        <v>13422</v>
      </c>
      <c r="C2697" s="58" t="s">
        <v>28</v>
      </c>
      <c r="D2697" s="1">
        <v>218.6</v>
      </c>
    </row>
    <row r="2698" spans="1:4">
      <c r="A2698" s="77" t="s">
        <v>13462</v>
      </c>
      <c r="B2698" s="74" t="s">
        <v>13463</v>
      </c>
      <c r="C2698" s="58" t="s">
        <v>28</v>
      </c>
      <c r="D2698" s="1">
        <v>246.34</v>
      </c>
    </row>
    <row r="2699" spans="1:4">
      <c r="A2699" s="77" t="s">
        <v>13468</v>
      </c>
      <c r="B2699" s="74" t="s">
        <v>13469</v>
      </c>
      <c r="C2699" s="58" t="s">
        <v>28</v>
      </c>
      <c r="D2699" s="1">
        <v>340.97</v>
      </c>
    </row>
    <row r="2700" spans="1:4">
      <c r="A2700" s="77" t="s">
        <v>13473</v>
      </c>
      <c r="B2700" s="74" t="s">
        <v>13474</v>
      </c>
      <c r="C2700" s="58" t="s">
        <v>28</v>
      </c>
      <c r="D2700" s="1">
        <v>351.58</v>
      </c>
    </row>
    <row r="2701" spans="1:4" ht="25.5">
      <c r="A2701" s="77" t="s">
        <v>13480</v>
      </c>
      <c r="B2701" s="74" t="s">
        <v>29433</v>
      </c>
      <c r="C2701" s="58" t="s">
        <v>28</v>
      </c>
      <c r="D2701" s="1">
        <v>393.23</v>
      </c>
    </row>
    <row r="2702" spans="1:4" ht="25.5">
      <c r="A2702" s="77" t="s">
        <v>13481</v>
      </c>
      <c r="B2702" s="74" t="s">
        <v>29434</v>
      </c>
      <c r="C2702" s="58" t="s">
        <v>28</v>
      </c>
      <c r="D2702" s="1">
        <v>408.41</v>
      </c>
    </row>
    <row r="2703" spans="1:4" ht="25.5">
      <c r="A2703" s="77" t="s">
        <v>13482</v>
      </c>
      <c r="B2703" s="74" t="s">
        <v>29435</v>
      </c>
      <c r="C2703" s="58" t="s">
        <v>28</v>
      </c>
      <c r="D2703" s="1">
        <v>408.41</v>
      </c>
    </row>
    <row r="2704" spans="1:4" ht="25.5">
      <c r="A2704" s="77" t="s">
        <v>13483</v>
      </c>
      <c r="B2704" s="74" t="s">
        <v>29436</v>
      </c>
      <c r="C2704" s="58" t="s">
        <v>28</v>
      </c>
      <c r="D2704" s="1">
        <v>411.45</v>
      </c>
    </row>
    <row r="2705" spans="1:4">
      <c r="A2705" s="77" t="s">
        <v>13470</v>
      </c>
      <c r="B2705" s="74" t="s">
        <v>13471</v>
      </c>
      <c r="C2705" s="58" t="s">
        <v>28</v>
      </c>
      <c r="D2705" s="1">
        <v>392.76</v>
      </c>
    </row>
    <row r="2706" spans="1:4">
      <c r="A2706" s="77" t="s">
        <v>13475</v>
      </c>
      <c r="B2706" s="74" t="s">
        <v>13476</v>
      </c>
      <c r="C2706" s="58" t="s">
        <v>28</v>
      </c>
      <c r="D2706" s="1">
        <v>392.76</v>
      </c>
    </row>
    <row r="2707" spans="1:4">
      <c r="A2707" s="77" t="s">
        <v>13472</v>
      </c>
      <c r="B2707" s="74" t="s">
        <v>29437</v>
      </c>
      <c r="C2707" s="58" t="s">
        <v>28</v>
      </c>
      <c r="D2707" s="1">
        <v>276.39</v>
      </c>
    </row>
    <row r="2708" spans="1:4">
      <c r="A2708" s="77" t="s">
        <v>13477</v>
      </c>
      <c r="B2708" s="74" t="s">
        <v>29438</v>
      </c>
      <c r="C2708" s="58" t="s">
        <v>28</v>
      </c>
      <c r="D2708" s="1">
        <v>276.39</v>
      </c>
    </row>
    <row r="2709" spans="1:4">
      <c r="A2709" s="77" t="s">
        <v>13478</v>
      </c>
      <c r="B2709" s="74" t="s">
        <v>13479</v>
      </c>
      <c r="C2709" s="58" t="s">
        <v>28</v>
      </c>
      <c r="D2709" s="1">
        <v>453.37</v>
      </c>
    </row>
    <row r="2710" spans="1:4">
      <c r="A2710" s="77" t="s">
        <v>13484</v>
      </c>
      <c r="B2710" s="74" t="s">
        <v>13485</v>
      </c>
      <c r="C2710" s="58" t="s">
        <v>28492</v>
      </c>
      <c r="D2710" s="1">
        <v>290.77999999999997</v>
      </c>
    </row>
    <row r="2711" spans="1:4">
      <c r="A2711" s="77" t="s">
        <v>13492</v>
      </c>
      <c r="B2711" s="74" t="s">
        <v>13493</v>
      </c>
      <c r="C2711" s="58" t="s">
        <v>28</v>
      </c>
      <c r="D2711" s="1">
        <v>233.43</v>
      </c>
    </row>
    <row r="2712" spans="1:4">
      <c r="A2712" s="77" t="s">
        <v>13494</v>
      </c>
      <c r="B2712" s="74" t="s">
        <v>13495</v>
      </c>
      <c r="C2712" s="58" t="s">
        <v>28</v>
      </c>
      <c r="D2712" s="1">
        <v>324.61</v>
      </c>
    </row>
    <row r="2713" spans="1:4" ht="25.5">
      <c r="A2713" s="77" t="s">
        <v>13536</v>
      </c>
      <c r="B2713" s="74" t="s">
        <v>29439</v>
      </c>
      <c r="C2713" s="58" t="s">
        <v>28</v>
      </c>
      <c r="D2713" s="1">
        <v>432.42</v>
      </c>
    </row>
    <row r="2714" spans="1:4" ht="25.5">
      <c r="A2714" s="77" t="s">
        <v>28488</v>
      </c>
      <c r="B2714" s="74" t="s">
        <v>29440</v>
      </c>
      <c r="C2714" s="58" t="s">
        <v>28</v>
      </c>
      <c r="D2714" s="1">
        <v>490.23</v>
      </c>
    </row>
    <row r="2715" spans="1:4">
      <c r="A2715" s="77" t="s">
        <v>13464</v>
      </c>
      <c r="B2715" s="74" t="s">
        <v>13465</v>
      </c>
      <c r="C2715" s="58" t="s">
        <v>32</v>
      </c>
      <c r="D2715" s="1">
        <v>107.28</v>
      </c>
    </row>
    <row r="2716" spans="1:4">
      <c r="A2716" s="77" t="s">
        <v>13466</v>
      </c>
      <c r="B2716" s="74" t="s">
        <v>13467</v>
      </c>
      <c r="C2716" s="58" t="s">
        <v>28492</v>
      </c>
      <c r="D2716" s="1">
        <v>91.04</v>
      </c>
    </row>
    <row r="2717" spans="1:4" ht="25.5">
      <c r="A2717" s="77" t="s">
        <v>13438</v>
      </c>
      <c r="B2717" s="74" t="s">
        <v>13439</v>
      </c>
      <c r="C2717" s="58" t="s">
        <v>32</v>
      </c>
      <c r="D2717" s="1">
        <v>511.62</v>
      </c>
    </row>
    <row r="2718" spans="1:4" ht="25.5">
      <c r="A2718" s="77" t="s">
        <v>13436</v>
      </c>
      <c r="B2718" s="74" t="s">
        <v>13437</v>
      </c>
      <c r="C2718" s="58" t="s">
        <v>32</v>
      </c>
      <c r="D2718" s="1">
        <v>426.62</v>
      </c>
    </row>
    <row r="2719" spans="1:4">
      <c r="A2719" s="77" t="s">
        <v>13452</v>
      </c>
      <c r="B2719" s="74" t="s">
        <v>13453</v>
      </c>
      <c r="C2719" s="58" t="s">
        <v>32</v>
      </c>
      <c r="D2719" s="1">
        <v>421.62</v>
      </c>
    </row>
    <row r="2720" spans="1:4" ht="25.5">
      <c r="A2720" s="77" t="s">
        <v>13450</v>
      </c>
      <c r="B2720" s="74" t="s">
        <v>13451</v>
      </c>
      <c r="C2720" s="58" t="s">
        <v>32</v>
      </c>
      <c r="D2720" s="1">
        <v>721.62</v>
      </c>
    </row>
    <row r="2721" spans="1:4" ht="25.5">
      <c r="A2721" s="77" t="s">
        <v>13448</v>
      </c>
      <c r="B2721" s="74" t="s">
        <v>13449</v>
      </c>
      <c r="C2721" s="58" t="s">
        <v>32</v>
      </c>
      <c r="D2721" s="1">
        <v>601.62</v>
      </c>
    </row>
    <row r="2722" spans="1:4">
      <c r="A2722" s="77" t="s">
        <v>13440</v>
      </c>
      <c r="B2722" s="74" t="s">
        <v>13441</v>
      </c>
      <c r="C2722" s="58" t="s">
        <v>32</v>
      </c>
      <c r="D2722" s="1">
        <v>350.07</v>
      </c>
    </row>
    <row r="2723" spans="1:4">
      <c r="A2723" s="77" t="s">
        <v>13486</v>
      </c>
      <c r="B2723" s="74" t="s">
        <v>13487</v>
      </c>
      <c r="C2723" s="58" t="s">
        <v>28492</v>
      </c>
      <c r="D2723" s="1">
        <v>454.04</v>
      </c>
    </row>
    <row r="2724" spans="1:4">
      <c r="A2724" s="77" t="s">
        <v>13488</v>
      </c>
      <c r="B2724" s="74" t="s">
        <v>13489</v>
      </c>
      <c r="C2724" s="58" t="s">
        <v>28492</v>
      </c>
      <c r="D2724" s="1">
        <v>224.79</v>
      </c>
    </row>
    <row r="2725" spans="1:4">
      <c r="A2725" s="77" t="s">
        <v>13490</v>
      </c>
      <c r="B2725" s="74" t="s">
        <v>13491</v>
      </c>
      <c r="C2725" s="58" t="s">
        <v>30</v>
      </c>
      <c r="D2725" s="1">
        <v>1497.04</v>
      </c>
    </row>
    <row r="2726" spans="1:4">
      <c r="A2726" s="77" t="s">
        <v>13496</v>
      </c>
      <c r="B2726" s="74" t="s">
        <v>13497</v>
      </c>
      <c r="C2726" s="58" t="s">
        <v>28492</v>
      </c>
      <c r="D2726" s="1">
        <v>356.31</v>
      </c>
    </row>
    <row r="2727" spans="1:4">
      <c r="A2727" s="77" t="s">
        <v>13498</v>
      </c>
      <c r="B2727" s="74" t="s">
        <v>13499</v>
      </c>
      <c r="C2727" s="58" t="s">
        <v>28492</v>
      </c>
      <c r="D2727" s="1">
        <v>376.31</v>
      </c>
    </row>
    <row r="2728" spans="1:4">
      <c r="A2728" s="77" t="s">
        <v>13500</v>
      </c>
      <c r="B2728" s="74" t="s">
        <v>13501</v>
      </c>
      <c r="C2728" s="58" t="s">
        <v>28492</v>
      </c>
      <c r="D2728" s="1">
        <v>396.31</v>
      </c>
    </row>
    <row r="2729" spans="1:4">
      <c r="A2729" s="77" t="s">
        <v>13502</v>
      </c>
      <c r="B2729" s="74" t="s">
        <v>13503</v>
      </c>
      <c r="C2729" s="58" t="s">
        <v>28492</v>
      </c>
      <c r="D2729" s="1">
        <v>512.91999999999996</v>
      </c>
    </row>
    <row r="2730" spans="1:4">
      <c r="A2730" s="77" t="s">
        <v>13504</v>
      </c>
      <c r="B2730" s="74" t="s">
        <v>13505</v>
      </c>
      <c r="C2730" s="58" t="s">
        <v>28492</v>
      </c>
      <c r="D2730" s="1">
        <v>416.31</v>
      </c>
    </row>
    <row r="2731" spans="1:4" ht="25.5">
      <c r="A2731" s="77" t="s">
        <v>13530</v>
      </c>
      <c r="B2731" s="74" t="s">
        <v>13531</v>
      </c>
      <c r="C2731" s="58" t="s">
        <v>28492</v>
      </c>
      <c r="D2731" s="1">
        <v>820.58</v>
      </c>
    </row>
    <row r="2732" spans="1:4" ht="25.5">
      <c r="A2732" s="77" t="s">
        <v>13532</v>
      </c>
      <c r="B2732" s="74" t="s">
        <v>13533</v>
      </c>
      <c r="C2732" s="58" t="s">
        <v>28492</v>
      </c>
      <c r="D2732" s="1">
        <v>1061.72</v>
      </c>
    </row>
    <row r="2733" spans="1:4" ht="25.5">
      <c r="A2733" s="77" t="s">
        <v>13534</v>
      </c>
      <c r="B2733" s="74" t="s">
        <v>13535</v>
      </c>
      <c r="C2733" s="58" t="s">
        <v>28492</v>
      </c>
      <c r="D2733" s="1">
        <v>2252.4299999999998</v>
      </c>
    </row>
    <row r="2734" spans="1:4" ht="25.5">
      <c r="A2734" s="77" t="s">
        <v>13510</v>
      </c>
      <c r="B2734" s="74" t="s">
        <v>13511</v>
      </c>
      <c r="C2734" s="58" t="s">
        <v>28492</v>
      </c>
      <c r="D2734" s="1">
        <v>349.01</v>
      </c>
    </row>
    <row r="2735" spans="1:4" ht="25.5">
      <c r="A2735" s="77" t="s">
        <v>13506</v>
      </c>
      <c r="B2735" s="74" t="s">
        <v>13507</v>
      </c>
      <c r="C2735" s="58" t="s">
        <v>28492</v>
      </c>
      <c r="D2735" s="1">
        <v>301.67</v>
      </c>
    </row>
    <row r="2736" spans="1:4" ht="25.5">
      <c r="A2736" s="77" t="s">
        <v>13508</v>
      </c>
      <c r="B2736" s="74" t="s">
        <v>13509</v>
      </c>
      <c r="C2736" s="58" t="s">
        <v>28492</v>
      </c>
      <c r="D2736" s="1">
        <v>350.57</v>
      </c>
    </row>
    <row r="2737" spans="1:4">
      <c r="A2737" s="77" t="s">
        <v>13512</v>
      </c>
      <c r="B2737" s="74" t="s">
        <v>13513</v>
      </c>
      <c r="C2737" s="58" t="s">
        <v>28</v>
      </c>
      <c r="D2737" s="1">
        <v>336.31</v>
      </c>
    </row>
    <row r="2738" spans="1:4">
      <c r="A2738" s="77" t="s">
        <v>13514</v>
      </c>
      <c r="B2738" s="74" t="s">
        <v>13515</v>
      </c>
      <c r="C2738" s="58" t="s">
        <v>28492</v>
      </c>
      <c r="D2738" s="1">
        <v>296.31</v>
      </c>
    </row>
    <row r="2739" spans="1:4">
      <c r="A2739" s="77" t="s">
        <v>13516</v>
      </c>
      <c r="B2739" s="74" t="s">
        <v>13517</v>
      </c>
      <c r="C2739" s="58" t="s">
        <v>28</v>
      </c>
      <c r="D2739" s="1">
        <v>336.31</v>
      </c>
    </row>
    <row r="2740" spans="1:4">
      <c r="A2740" s="77" t="s">
        <v>13518</v>
      </c>
      <c r="B2740" s="74" t="s">
        <v>13519</v>
      </c>
      <c r="C2740" s="58" t="s">
        <v>28</v>
      </c>
      <c r="D2740" s="1">
        <v>257.97000000000003</v>
      </c>
    </row>
    <row r="2741" spans="1:4">
      <c r="A2741" s="77" t="s">
        <v>13520</v>
      </c>
      <c r="B2741" s="74" t="s">
        <v>13521</v>
      </c>
      <c r="C2741" s="58" t="s">
        <v>28</v>
      </c>
      <c r="D2741" s="1">
        <v>237.97</v>
      </c>
    </row>
    <row r="2742" spans="1:4">
      <c r="A2742" s="77" t="s">
        <v>13522</v>
      </c>
      <c r="B2742" s="74" t="s">
        <v>13523</v>
      </c>
      <c r="C2742" s="58" t="s">
        <v>28</v>
      </c>
      <c r="D2742" s="1">
        <v>277.97000000000003</v>
      </c>
    </row>
    <row r="2743" spans="1:4">
      <c r="A2743" s="77" t="s">
        <v>13524</v>
      </c>
      <c r="B2743" s="74" t="s">
        <v>13525</v>
      </c>
      <c r="C2743" s="58" t="s">
        <v>28</v>
      </c>
      <c r="D2743" s="1">
        <v>297.97000000000003</v>
      </c>
    </row>
    <row r="2744" spans="1:4">
      <c r="A2744" s="77" t="s">
        <v>13528</v>
      </c>
      <c r="B2744" s="74" t="s">
        <v>13529</v>
      </c>
      <c r="C2744" s="58" t="s">
        <v>28</v>
      </c>
      <c r="D2744" s="1">
        <v>337.97</v>
      </c>
    </row>
    <row r="2745" spans="1:4">
      <c r="A2745" s="77" t="s">
        <v>13526</v>
      </c>
      <c r="B2745" s="74" t="s">
        <v>13527</v>
      </c>
      <c r="C2745" s="58" t="s">
        <v>28</v>
      </c>
      <c r="D2745" s="1">
        <v>347.97</v>
      </c>
    </row>
    <row r="2746" spans="1:4">
      <c r="A2746" s="77" t="s">
        <v>13537</v>
      </c>
      <c r="B2746" s="74" t="s">
        <v>13538</v>
      </c>
      <c r="C2746" s="58" t="s">
        <v>32</v>
      </c>
      <c r="D2746" s="1">
        <v>16.38</v>
      </c>
    </row>
    <row r="2747" spans="1:4">
      <c r="A2747" s="77" t="s">
        <v>28488</v>
      </c>
      <c r="B2747" s="74" t="s">
        <v>29441</v>
      </c>
      <c r="C2747" s="58" t="s">
        <v>21715</v>
      </c>
    </row>
    <row r="2748" spans="1:4">
      <c r="A2748" s="77" t="s">
        <v>13549</v>
      </c>
      <c r="B2748" s="74" t="s">
        <v>13550</v>
      </c>
      <c r="C2748" s="58" t="s">
        <v>28</v>
      </c>
      <c r="D2748" s="1">
        <v>134.96</v>
      </c>
    </row>
    <row r="2749" spans="1:4">
      <c r="A2749" s="77" t="s">
        <v>13551</v>
      </c>
      <c r="B2749" s="74" t="s">
        <v>13552</v>
      </c>
      <c r="C2749" s="58" t="s">
        <v>32</v>
      </c>
      <c r="D2749" s="1">
        <v>22.32</v>
      </c>
    </row>
    <row r="2750" spans="1:4">
      <c r="A2750" s="77" t="s">
        <v>13553</v>
      </c>
      <c r="B2750" s="74" t="s">
        <v>13554</v>
      </c>
      <c r="C2750" s="58" t="s">
        <v>32</v>
      </c>
      <c r="D2750" s="1">
        <v>34.44</v>
      </c>
    </row>
    <row r="2751" spans="1:4">
      <c r="A2751" s="77" t="s">
        <v>13556</v>
      </c>
      <c r="B2751" s="74" t="s">
        <v>13557</v>
      </c>
      <c r="C2751" s="58" t="s">
        <v>28</v>
      </c>
      <c r="D2751" s="1">
        <v>199.17</v>
      </c>
    </row>
    <row r="2752" spans="1:4">
      <c r="A2752" s="77" t="s">
        <v>13558</v>
      </c>
      <c r="B2752" s="74" t="s">
        <v>13559</v>
      </c>
      <c r="C2752" s="58" t="s">
        <v>28</v>
      </c>
      <c r="D2752" s="1">
        <v>238.02</v>
      </c>
    </row>
    <row r="2753" spans="1:4">
      <c r="A2753" s="77" t="s">
        <v>13560</v>
      </c>
      <c r="B2753" s="74" t="s">
        <v>13561</v>
      </c>
      <c r="C2753" s="58" t="s">
        <v>28</v>
      </c>
      <c r="D2753" s="1">
        <v>266.47000000000003</v>
      </c>
    </row>
    <row r="2754" spans="1:4">
      <c r="A2754" s="77" t="s">
        <v>13562</v>
      </c>
      <c r="B2754" s="74" t="s">
        <v>13563</v>
      </c>
      <c r="C2754" s="58" t="s">
        <v>28</v>
      </c>
      <c r="D2754" s="1">
        <v>282.64</v>
      </c>
    </row>
    <row r="2755" spans="1:4">
      <c r="A2755" s="77" t="s">
        <v>13555</v>
      </c>
      <c r="B2755" s="74" t="s">
        <v>29442</v>
      </c>
      <c r="C2755" s="58" t="s">
        <v>32</v>
      </c>
      <c r="D2755" s="1">
        <v>32.61</v>
      </c>
    </row>
    <row r="2756" spans="1:4">
      <c r="A2756" s="77" t="s">
        <v>13539</v>
      </c>
      <c r="B2756" s="74" t="s">
        <v>13540</v>
      </c>
      <c r="C2756" s="58" t="s">
        <v>28</v>
      </c>
      <c r="D2756" s="1">
        <v>134.96</v>
      </c>
    </row>
    <row r="2757" spans="1:4">
      <c r="A2757" s="77" t="s">
        <v>13541</v>
      </c>
      <c r="B2757" s="74" t="s">
        <v>13542</v>
      </c>
      <c r="C2757" s="58" t="s">
        <v>28</v>
      </c>
      <c r="D2757" s="1">
        <v>201.72</v>
      </c>
    </row>
    <row r="2758" spans="1:4">
      <c r="A2758" s="77" t="s">
        <v>13543</v>
      </c>
      <c r="B2758" s="74" t="s">
        <v>13544</v>
      </c>
      <c r="C2758" s="58" t="s">
        <v>28</v>
      </c>
      <c r="D2758" s="1">
        <v>240.57</v>
      </c>
    </row>
    <row r="2759" spans="1:4">
      <c r="A2759" s="77" t="s">
        <v>13545</v>
      </c>
      <c r="B2759" s="74" t="s">
        <v>13546</v>
      </c>
      <c r="C2759" s="58" t="s">
        <v>28</v>
      </c>
      <c r="D2759" s="1">
        <v>266.47000000000003</v>
      </c>
    </row>
    <row r="2760" spans="1:4">
      <c r="A2760" s="77" t="s">
        <v>13547</v>
      </c>
      <c r="B2760" s="74" t="s">
        <v>13548</v>
      </c>
      <c r="C2760" s="58" t="s">
        <v>28</v>
      </c>
      <c r="D2760" s="1">
        <v>282.64</v>
      </c>
    </row>
    <row r="2761" spans="1:4">
      <c r="A2761" s="77" t="s">
        <v>28488</v>
      </c>
      <c r="B2761" s="74" t="s">
        <v>29443</v>
      </c>
      <c r="C2761" s="58" t="s">
        <v>21715</v>
      </c>
    </row>
    <row r="2762" spans="1:4">
      <c r="A2762" s="77" t="s">
        <v>13564</v>
      </c>
      <c r="B2762" s="74" t="s">
        <v>13565</v>
      </c>
      <c r="C2762" s="58" t="s">
        <v>111</v>
      </c>
      <c r="D2762" s="1">
        <v>700</v>
      </c>
    </row>
    <row r="2763" spans="1:4">
      <c r="A2763" s="77" t="s">
        <v>13568</v>
      </c>
      <c r="B2763" s="74" t="s">
        <v>13569</v>
      </c>
      <c r="C2763" s="58" t="s">
        <v>111</v>
      </c>
      <c r="D2763" s="1">
        <v>1050</v>
      </c>
    </row>
    <row r="2764" spans="1:4">
      <c r="A2764" s="77" t="s">
        <v>13566</v>
      </c>
      <c r="B2764" s="74" t="s">
        <v>13567</v>
      </c>
      <c r="C2764" s="58" t="s">
        <v>32</v>
      </c>
      <c r="D2764" s="1">
        <v>75.62</v>
      </c>
    </row>
    <row r="2765" spans="1:4">
      <c r="A2765" s="77" t="s">
        <v>13570</v>
      </c>
      <c r="B2765" s="74" t="s">
        <v>13571</v>
      </c>
      <c r="C2765" s="58" t="s">
        <v>32</v>
      </c>
      <c r="D2765" s="1">
        <v>126.5</v>
      </c>
    </row>
    <row r="2766" spans="1:4">
      <c r="A2766" s="77" t="s">
        <v>28488</v>
      </c>
      <c r="B2766" s="74" t="s">
        <v>29444</v>
      </c>
      <c r="C2766" s="58" t="s">
        <v>21715</v>
      </c>
    </row>
    <row r="2767" spans="1:4">
      <c r="A2767" s="77" t="s">
        <v>13574</v>
      </c>
      <c r="B2767" s="74" t="s">
        <v>29445</v>
      </c>
      <c r="C2767" s="58" t="s">
        <v>28492</v>
      </c>
      <c r="D2767" s="1">
        <v>17.75</v>
      </c>
    </row>
    <row r="2768" spans="1:4">
      <c r="A2768" s="77" t="s">
        <v>13575</v>
      </c>
      <c r="B2768" s="74" t="s">
        <v>29446</v>
      </c>
      <c r="C2768" s="58" t="s">
        <v>28492</v>
      </c>
      <c r="D2768" s="1">
        <v>17.75</v>
      </c>
    </row>
    <row r="2769" spans="1:4">
      <c r="A2769" s="77" t="s">
        <v>13572</v>
      </c>
      <c r="B2769" s="74" t="s">
        <v>29447</v>
      </c>
      <c r="C2769" s="58" t="s">
        <v>28492</v>
      </c>
      <c r="D2769" s="1">
        <v>11.14</v>
      </c>
    </row>
    <row r="2770" spans="1:4">
      <c r="A2770" s="77" t="s">
        <v>13573</v>
      </c>
      <c r="B2770" s="74" t="s">
        <v>29448</v>
      </c>
      <c r="C2770" s="58" t="s">
        <v>28492</v>
      </c>
      <c r="D2770" s="1">
        <v>11.64</v>
      </c>
    </row>
    <row r="2771" spans="1:4">
      <c r="A2771" s="77" t="s">
        <v>13576</v>
      </c>
      <c r="B2771" s="74" t="s">
        <v>29449</v>
      </c>
      <c r="C2771" s="58" t="s">
        <v>28492</v>
      </c>
      <c r="D2771" s="1">
        <v>20.56</v>
      </c>
    </row>
    <row r="2772" spans="1:4">
      <c r="A2772" s="77" t="s">
        <v>13579</v>
      </c>
      <c r="B2772" s="74" t="s">
        <v>29450</v>
      </c>
      <c r="C2772" s="58" t="s">
        <v>28492</v>
      </c>
      <c r="D2772" s="1">
        <v>217.95</v>
      </c>
    </row>
    <row r="2773" spans="1:4">
      <c r="A2773" s="77" t="s">
        <v>13577</v>
      </c>
      <c r="B2773" s="74" t="s">
        <v>13578</v>
      </c>
      <c r="C2773" s="58" t="s">
        <v>28492</v>
      </c>
      <c r="D2773" s="1">
        <v>173.18</v>
      </c>
    </row>
    <row r="2774" spans="1:4">
      <c r="A2774" s="77" t="s">
        <v>13580</v>
      </c>
      <c r="B2774" s="74" t="s">
        <v>13581</v>
      </c>
      <c r="C2774" s="58" t="s">
        <v>28492</v>
      </c>
      <c r="D2774" s="1">
        <v>726.25</v>
      </c>
    </row>
    <row r="2775" spans="1:4">
      <c r="A2775" s="77" t="s">
        <v>13582</v>
      </c>
      <c r="B2775" s="74" t="s">
        <v>13583</v>
      </c>
      <c r="C2775" s="58" t="s">
        <v>28492</v>
      </c>
      <c r="D2775" s="1">
        <v>15.37</v>
      </c>
    </row>
    <row r="2776" spans="1:4">
      <c r="A2776" s="77" t="s">
        <v>13584</v>
      </c>
      <c r="B2776" s="74" t="s">
        <v>29451</v>
      </c>
      <c r="C2776" s="58" t="s">
        <v>28492</v>
      </c>
      <c r="D2776" s="1">
        <v>23.41</v>
      </c>
    </row>
    <row r="2777" spans="1:4">
      <c r="A2777" s="77" t="s">
        <v>13585</v>
      </c>
      <c r="B2777" s="74" t="s">
        <v>29452</v>
      </c>
      <c r="C2777" s="58" t="s">
        <v>28492</v>
      </c>
      <c r="D2777" s="1">
        <v>71.16</v>
      </c>
    </row>
    <row r="2778" spans="1:4">
      <c r="A2778" s="77" t="s">
        <v>13639</v>
      </c>
      <c r="B2778" s="74" t="s">
        <v>29453</v>
      </c>
      <c r="C2778" s="58" t="s">
        <v>32</v>
      </c>
      <c r="D2778" s="1">
        <v>13.98</v>
      </c>
    </row>
    <row r="2779" spans="1:4">
      <c r="A2779" s="77" t="s">
        <v>13632</v>
      </c>
      <c r="B2779" s="74" t="s">
        <v>29454</v>
      </c>
      <c r="C2779" s="58" t="s">
        <v>32</v>
      </c>
      <c r="D2779" s="1">
        <v>9.43</v>
      </c>
    </row>
    <row r="2780" spans="1:4">
      <c r="A2780" s="77" t="s">
        <v>13633</v>
      </c>
      <c r="B2780" s="74" t="s">
        <v>29455</v>
      </c>
      <c r="C2780" s="58" t="s">
        <v>32</v>
      </c>
      <c r="D2780" s="1">
        <v>12.99</v>
      </c>
    </row>
    <row r="2781" spans="1:4">
      <c r="A2781" s="77" t="s">
        <v>13634</v>
      </c>
      <c r="B2781" s="74" t="s">
        <v>29456</v>
      </c>
      <c r="C2781" s="58" t="s">
        <v>32</v>
      </c>
      <c r="D2781" s="1">
        <v>16.670000000000002</v>
      </c>
    </row>
    <row r="2782" spans="1:4">
      <c r="A2782" s="77" t="s">
        <v>13635</v>
      </c>
      <c r="B2782" s="74" t="s">
        <v>29457</v>
      </c>
      <c r="C2782" s="58" t="s">
        <v>32</v>
      </c>
      <c r="D2782" s="1">
        <v>22.85</v>
      </c>
    </row>
    <row r="2783" spans="1:4">
      <c r="A2783" s="77" t="s">
        <v>13636</v>
      </c>
      <c r="B2783" s="74" t="s">
        <v>29458</v>
      </c>
      <c r="C2783" s="58" t="s">
        <v>32</v>
      </c>
      <c r="D2783" s="1">
        <v>29.35</v>
      </c>
    </row>
    <row r="2784" spans="1:4">
      <c r="A2784" s="77" t="s">
        <v>13631</v>
      </c>
      <c r="B2784" s="74" t="s">
        <v>29459</v>
      </c>
      <c r="C2784" s="58" t="s">
        <v>32</v>
      </c>
      <c r="D2784" s="1">
        <v>8.0500000000000007</v>
      </c>
    </row>
    <row r="2785" spans="1:4">
      <c r="A2785" s="77" t="s">
        <v>13637</v>
      </c>
      <c r="B2785" s="74" t="s">
        <v>29460</v>
      </c>
      <c r="C2785" s="58" t="s">
        <v>32</v>
      </c>
      <c r="D2785" s="1">
        <v>38.56</v>
      </c>
    </row>
    <row r="2786" spans="1:4">
      <c r="A2786" s="77" t="s">
        <v>13638</v>
      </c>
      <c r="B2786" s="74" t="s">
        <v>29461</v>
      </c>
      <c r="C2786" s="58" t="s">
        <v>32</v>
      </c>
      <c r="D2786" s="1">
        <v>51.6</v>
      </c>
    </row>
    <row r="2787" spans="1:4" ht="25.5">
      <c r="A2787" s="77" t="s">
        <v>13600</v>
      </c>
      <c r="B2787" s="74" t="s">
        <v>13601</v>
      </c>
      <c r="C2787" s="58" t="s">
        <v>28492</v>
      </c>
      <c r="D2787" s="1">
        <v>175.63</v>
      </c>
    </row>
    <row r="2788" spans="1:4">
      <c r="A2788" s="77" t="s">
        <v>13653</v>
      </c>
      <c r="B2788" s="74" t="s">
        <v>29462</v>
      </c>
      <c r="C2788" s="58" t="s">
        <v>28492</v>
      </c>
      <c r="D2788" s="1">
        <v>162.08000000000001</v>
      </c>
    </row>
    <row r="2789" spans="1:4">
      <c r="A2789" s="77" t="s">
        <v>13654</v>
      </c>
      <c r="B2789" s="74" t="s">
        <v>29463</v>
      </c>
      <c r="C2789" s="58" t="s">
        <v>28492</v>
      </c>
      <c r="D2789" s="1">
        <v>243.62</v>
      </c>
    </row>
    <row r="2790" spans="1:4">
      <c r="A2790" s="77" t="s">
        <v>13656</v>
      </c>
      <c r="B2790" s="74" t="s">
        <v>29464</v>
      </c>
      <c r="C2790" s="58" t="s">
        <v>243</v>
      </c>
      <c r="D2790" s="1">
        <v>112.82</v>
      </c>
    </row>
    <row r="2791" spans="1:4">
      <c r="A2791" s="77" t="s">
        <v>13655</v>
      </c>
      <c r="B2791" s="74" t="s">
        <v>29465</v>
      </c>
      <c r="C2791" s="58" t="s">
        <v>28492</v>
      </c>
      <c r="D2791" s="1">
        <v>20.86</v>
      </c>
    </row>
    <row r="2792" spans="1:4">
      <c r="A2792" s="77" t="s">
        <v>13589</v>
      </c>
      <c r="B2792" s="74" t="s">
        <v>13590</v>
      </c>
      <c r="C2792" s="58" t="s">
        <v>28492</v>
      </c>
      <c r="D2792" s="1">
        <v>91.08</v>
      </c>
    </row>
    <row r="2793" spans="1:4">
      <c r="A2793" s="77" t="s">
        <v>13593</v>
      </c>
      <c r="B2793" s="74" t="s">
        <v>13594</v>
      </c>
      <c r="C2793" s="58" t="s">
        <v>28492</v>
      </c>
      <c r="D2793" s="1">
        <v>201.38</v>
      </c>
    </row>
    <row r="2794" spans="1:4">
      <c r="A2794" s="77" t="s">
        <v>13591</v>
      </c>
      <c r="B2794" s="74" t="s">
        <v>13592</v>
      </c>
      <c r="C2794" s="58" t="s">
        <v>28492</v>
      </c>
      <c r="D2794" s="1">
        <v>2.0299999999999998</v>
      </c>
    </row>
    <row r="2795" spans="1:4">
      <c r="A2795" s="77" t="s">
        <v>13595</v>
      </c>
      <c r="B2795" s="74" t="s">
        <v>13596</v>
      </c>
      <c r="C2795" s="58" t="s">
        <v>28492</v>
      </c>
      <c r="D2795" s="1">
        <v>2.96</v>
      </c>
    </row>
    <row r="2796" spans="1:4">
      <c r="A2796" s="77" t="s">
        <v>13648</v>
      </c>
      <c r="B2796" s="74" t="s">
        <v>29466</v>
      </c>
      <c r="C2796" s="58" t="s">
        <v>28492</v>
      </c>
      <c r="D2796" s="94">
        <v>18.559999999999999</v>
      </c>
    </row>
    <row r="2797" spans="1:4">
      <c r="A2797" s="77" t="s">
        <v>13649</v>
      </c>
      <c r="B2797" s="74" t="s">
        <v>29467</v>
      </c>
      <c r="C2797" s="58" t="s">
        <v>28492</v>
      </c>
      <c r="D2797" s="1">
        <v>17.23</v>
      </c>
    </row>
    <row r="2798" spans="1:4">
      <c r="A2798" s="77" t="s">
        <v>13597</v>
      </c>
      <c r="B2798" s="74" t="s">
        <v>29468</v>
      </c>
      <c r="C2798" s="58" t="s">
        <v>28492</v>
      </c>
      <c r="D2798" s="1">
        <v>14.72</v>
      </c>
    </row>
    <row r="2799" spans="1:4">
      <c r="A2799" s="77" t="s">
        <v>13645</v>
      </c>
      <c r="B2799" s="74" t="s">
        <v>29469</v>
      </c>
      <c r="C2799" s="58" t="s">
        <v>28492</v>
      </c>
      <c r="D2799" s="94">
        <v>23.99</v>
      </c>
    </row>
    <row r="2800" spans="1:4">
      <c r="A2800" s="77" t="s">
        <v>13598</v>
      </c>
      <c r="B2800" s="74" t="s">
        <v>13599</v>
      </c>
      <c r="C2800" s="58" t="s">
        <v>28492</v>
      </c>
      <c r="D2800" s="1">
        <v>14.65</v>
      </c>
    </row>
    <row r="2801" spans="1:4">
      <c r="A2801" s="77" t="s">
        <v>13646</v>
      </c>
      <c r="B2801" s="74" t="s">
        <v>29470</v>
      </c>
      <c r="C2801" s="58" t="s">
        <v>28492</v>
      </c>
      <c r="D2801" s="1">
        <v>5.97</v>
      </c>
    </row>
    <row r="2802" spans="1:4">
      <c r="A2802" s="77" t="s">
        <v>13647</v>
      </c>
      <c r="B2802" s="74" t="s">
        <v>29471</v>
      </c>
      <c r="C2802" s="58" t="s">
        <v>28492</v>
      </c>
      <c r="D2802" s="1">
        <v>7.11</v>
      </c>
    </row>
    <row r="2803" spans="1:4">
      <c r="A2803" s="77" t="s">
        <v>13640</v>
      </c>
      <c r="B2803" s="74" t="s">
        <v>29472</v>
      </c>
      <c r="C2803" s="58" t="s">
        <v>32</v>
      </c>
      <c r="D2803" s="1">
        <v>27.43</v>
      </c>
    </row>
    <row r="2804" spans="1:4">
      <c r="A2804" s="77" t="s">
        <v>13641</v>
      </c>
      <c r="B2804" s="74" t="s">
        <v>29473</v>
      </c>
      <c r="C2804" s="58" t="s">
        <v>28492</v>
      </c>
      <c r="D2804" s="1">
        <v>36.5</v>
      </c>
    </row>
    <row r="2805" spans="1:4">
      <c r="A2805" s="77" t="s">
        <v>13642</v>
      </c>
      <c r="B2805" s="74" t="s">
        <v>29474</v>
      </c>
      <c r="C2805" s="58" t="s">
        <v>28492</v>
      </c>
      <c r="D2805" s="94">
        <v>37.229999999999997</v>
      </c>
    </row>
    <row r="2806" spans="1:4">
      <c r="A2806" s="77" t="s">
        <v>13643</v>
      </c>
      <c r="B2806" s="74" t="s">
        <v>29475</v>
      </c>
      <c r="C2806" s="58" t="s">
        <v>28492</v>
      </c>
      <c r="D2806" s="1">
        <v>21.59</v>
      </c>
    </row>
    <row r="2807" spans="1:4">
      <c r="A2807" s="77" t="s">
        <v>13644</v>
      </c>
      <c r="B2807" s="74" t="s">
        <v>29476</v>
      </c>
      <c r="C2807" s="58" t="s">
        <v>28492</v>
      </c>
      <c r="D2807" s="94">
        <v>47.2</v>
      </c>
    </row>
    <row r="2808" spans="1:4">
      <c r="A2808" s="77" t="s">
        <v>13650</v>
      </c>
      <c r="B2808" s="74" t="s">
        <v>29477</v>
      </c>
      <c r="C2808" s="58" t="s">
        <v>28492</v>
      </c>
      <c r="D2808" s="1">
        <v>5.83</v>
      </c>
    </row>
    <row r="2809" spans="1:4">
      <c r="A2809" s="77" t="s">
        <v>13651</v>
      </c>
      <c r="B2809" s="74" t="s">
        <v>29478</v>
      </c>
      <c r="C2809" s="58" t="s">
        <v>28492</v>
      </c>
      <c r="D2809" s="1">
        <v>3.95</v>
      </c>
    </row>
    <row r="2810" spans="1:4">
      <c r="A2810" s="77" t="s">
        <v>13652</v>
      </c>
      <c r="B2810" s="74" t="s">
        <v>29479</v>
      </c>
      <c r="C2810" s="58" t="s">
        <v>28492</v>
      </c>
      <c r="D2810" s="1">
        <v>19.84</v>
      </c>
    </row>
    <row r="2811" spans="1:4">
      <c r="A2811" s="77" t="s">
        <v>13718</v>
      </c>
      <c r="B2811" s="74" t="s">
        <v>13719</v>
      </c>
      <c r="C2811" s="58" t="s">
        <v>29</v>
      </c>
      <c r="D2811" s="1">
        <v>7.9</v>
      </c>
    </row>
    <row r="2812" spans="1:4">
      <c r="A2812" s="77" t="s">
        <v>13602</v>
      </c>
      <c r="B2812" s="74" t="s">
        <v>13603</v>
      </c>
      <c r="C2812" s="58" t="s">
        <v>28492</v>
      </c>
      <c r="D2812" s="1">
        <v>58.35</v>
      </c>
    </row>
    <row r="2813" spans="1:4">
      <c r="A2813" s="77" t="s">
        <v>13658</v>
      </c>
      <c r="B2813" s="74" t="s">
        <v>29480</v>
      </c>
      <c r="C2813" s="58" t="s">
        <v>32</v>
      </c>
      <c r="D2813" s="1">
        <v>77.56</v>
      </c>
    </row>
    <row r="2814" spans="1:4">
      <c r="A2814" s="77" t="s">
        <v>13657</v>
      </c>
      <c r="B2814" s="74" t="s">
        <v>29481</v>
      </c>
      <c r="C2814" s="58" t="s">
        <v>32</v>
      </c>
      <c r="D2814" s="1">
        <v>46.64</v>
      </c>
    </row>
    <row r="2815" spans="1:4">
      <c r="A2815" s="77" t="s">
        <v>13659</v>
      </c>
      <c r="B2815" s="74" t="s">
        <v>29482</v>
      </c>
      <c r="C2815" s="58" t="s">
        <v>28492</v>
      </c>
      <c r="D2815" s="1">
        <v>147.54</v>
      </c>
    </row>
    <row r="2816" spans="1:4">
      <c r="A2816" s="77" t="s">
        <v>13661</v>
      </c>
      <c r="B2816" s="74" t="s">
        <v>29483</v>
      </c>
      <c r="C2816" s="58" t="s">
        <v>28492</v>
      </c>
      <c r="D2816" s="1">
        <v>3.85</v>
      </c>
    </row>
    <row r="2817" spans="1:4">
      <c r="A2817" s="77" t="s">
        <v>13662</v>
      </c>
      <c r="B2817" s="74" t="s">
        <v>29484</v>
      </c>
      <c r="C2817" s="58" t="s">
        <v>28492</v>
      </c>
      <c r="D2817" s="1">
        <v>3.84</v>
      </c>
    </row>
    <row r="2818" spans="1:4">
      <c r="A2818" s="77" t="s">
        <v>13663</v>
      </c>
      <c r="B2818" s="74" t="s">
        <v>29485</v>
      </c>
      <c r="C2818" s="58" t="s">
        <v>28492</v>
      </c>
      <c r="D2818" s="1">
        <v>4.21</v>
      </c>
    </row>
    <row r="2819" spans="1:4">
      <c r="A2819" s="77" t="s">
        <v>13605</v>
      </c>
      <c r="B2819" s="74" t="s">
        <v>29486</v>
      </c>
      <c r="C2819" s="58" t="s">
        <v>28492</v>
      </c>
      <c r="D2819" s="1">
        <v>18.97</v>
      </c>
    </row>
    <row r="2820" spans="1:4">
      <c r="A2820" s="77" t="s">
        <v>13664</v>
      </c>
      <c r="B2820" s="74" t="s">
        <v>29487</v>
      </c>
      <c r="C2820" s="58" t="s">
        <v>28492</v>
      </c>
      <c r="D2820" s="1">
        <v>86.79</v>
      </c>
    </row>
    <row r="2821" spans="1:4">
      <c r="A2821" s="77" t="s">
        <v>13606</v>
      </c>
      <c r="B2821" s="74" t="s">
        <v>13607</v>
      </c>
      <c r="C2821" s="58" t="s">
        <v>28492</v>
      </c>
      <c r="D2821" s="94">
        <v>547.98</v>
      </c>
    </row>
    <row r="2822" spans="1:4">
      <c r="A2822" s="77" t="s">
        <v>13608</v>
      </c>
      <c r="B2822" s="74" t="s">
        <v>13609</v>
      </c>
      <c r="C2822" s="58" t="s">
        <v>28492</v>
      </c>
      <c r="D2822" s="1">
        <v>0.34</v>
      </c>
    </row>
    <row r="2823" spans="1:4">
      <c r="A2823" s="77" t="s">
        <v>13614</v>
      </c>
      <c r="B2823" s="74" t="s">
        <v>13615</v>
      </c>
      <c r="C2823" s="58" t="s">
        <v>28492</v>
      </c>
      <c r="D2823" s="1">
        <v>88.27</v>
      </c>
    </row>
    <row r="2824" spans="1:4">
      <c r="A2824" s="77" t="s">
        <v>13665</v>
      </c>
      <c r="B2824" s="74" t="s">
        <v>29488</v>
      </c>
      <c r="C2824" s="58" t="s">
        <v>28492</v>
      </c>
      <c r="D2824" s="1">
        <v>0.36</v>
      </c>
    </row>
    <row r="2825" spans="1:4">
      <c r="A2825" s="77" t="s">
        <v>13610</v>
      </c>
      <c r="B2825" s="74" t="s">
        <v>13611</v>
      </c>
      <c r="C2825" s="58" t="s">
        <v>28492</v>
      </c>
      <c r="D2825" s="94">
        <v>0.79</v>
      </c>
    </row>
    <row r="2826" spans="1:4">
      <c r="A2826" s="77" t="s">
        <v>13612</v>
      </c>
      <c r="B2826" s="74" t="s">
        <v>13613</v>
      </c>
      <c r="C2826" s="58" t="s">
        <v>28492</v>
      </c>
      <c r="D2826" s="94">
        <v>0.83</v>
      </c>
    </row>
    <row r="2827" spans="1:4">
      <c r="A2827" s="77" t="s">
        <v>13616</v>
      </c>
      <c r="B2827" s="74" t="s">
        <v>13617</v>
      </c>
      <c r="C2827" s="58" t="s">
        <v>28492</v>
      </c>
      <c r="D2827" s="94">
        <v>79.58</v>
      </c>
    </row>
    <row r="2828" spans="1:4">
      <c r="A2828" s="77" t="s">
        <v>13587</v>
      </c>
      <c r="B2828" s="74" t="s">
        <v>29489</v>
      </c>
      <c r="C2828" s="58" t="s">
        <v>28492</v>
      </c>
      <c r="D2828" s="1">
        <v>22.47</v>
      </c>
    </row>
    <row r="2829" spans="1:4">
      <c r="A2829" s="77" t="s">
        <v>13588</v>
      </c>
      <c r="B2829" s="74" t="s">
        <v>29490</v>
      </c>
      <c r="C2829" s="58" t="s">
        <v>28492</v>
      </c>
      <c r="D2829" s="94">
        <v>22.47</v>
      </c>
    </row>
    <row r="2830" spans="1:4">
      <c r="A2830" s="77" t="s">
        <v>13586</v>
      </c>
      <c r="B2830" s="74" t="s">
        <v>29491</v>
      </c>
      <c r="C2830" s="58" t="s">
        <v>28492</v>
      </c>
      <c r="D2830" s="1">
        <v>21.18</v>
      </c>
    </row>
    <row r="2831" spans="1:4">
      <c r="A2831" s="77" t="s">
        <v>13622</v>
      </c>
      <c r="B2831" s="74" t="s">
        <v>13623</v>
      </c>
      <c r="C2831" s="58" t="s">
        <v>28492</v>
      </c>
      <c r="D2831" s="1">
        <v>70.28</v>
      </c>
    </row>
    <row r="2832" spans="1:4">
      <c r="A2832" s="77" t="s">
        <v>13668</v>
      </c>
      <c r="B2832" s="74" t="s">
        <v>29492</v>
      </c>
      <c r="C2832" s="58" t="s">
        <v>28492</v>
      </c>
      <c r="D2832" s="1">
        <v>21.06</v>
      </c>
    </row>
    <row r="2833" spans="1:4">
      <c r="A2833" s="77" t="s">
        <v>13620</v>
      </c>
      <c r="B2833" s="74" t="s">
        <v>13621</v>
      </c>
      <c r="C2833" s="58" t="s">
        <v>28492</v>
      </c>
      <c r="D2833" s="94">
        <v>21.72</v>
      </c>
    </row>
    <row r="2834" spans="1:4">
      <c r="A2834" s="77" t="s">
        <v>13667</v>
      </c>
      <c r="B2834" s="74" t="s">
        <v>29493</v>
      </c>
      <c r="C2834" s="58" t="s">
        <v>28492</v>
      </c>
      <c r="D2834" s="94">
        <v>161.97999999999999</v>
      </c>
    </row>
    <row r="2835" spans="1:4">
      <c r="A2835" s="77" t="s">
        <v>13666</v>
      </c>
      <c r="B2835" s="74" t="s">
        <v>29494</v>
      </c>
      <c r="C2835" s="58" t="s">
        <v>28492</v>
      </c>
      <c r="D2835" s="1">
        <v>161.97999999999999</v>
      </c>
    </row>
    <row r="2836" spans="1:4">
      <c r="A2836" s="77" t="s">
        <v>13618</v>
      </c>
      <c r="B2836" s="74" t="s">
        <v>13619</v>
      </c>
      <c r="C2836" s="58" t="s">
        <v>28492</v>
      </c>
      <c r="D2836" s="94">
        <v>136.06</v>
      </c>
    </row>
    <row r="2837" spans="1:4">
      <c r="A2837" s="77" t="s">
        <v>13669</v>
      </c>
      <c r="B2837" s="74" t="s">
        <v>29495</v>
      </c>
      <c r="C2837" s="58" t="s">
        <v>32</v>
      </c>
      <c r="D2837" s="94">
        <v>33.659999999999997</v>
      </c>
    </row>
    <row r="2838" spans="1:4">
      <c r="A2838" s="77" t="s">
        <v>13670</v>
      </c>
      <c r="B2838" s="74" t="s">
        <v>29496</v>
      </c>
      <c r="C2838" s="58" t="s">
        <v>28492</v>
      </c>
      <c r="D2838" s="94">
        <v>10.54</v>
      </c>
    </row>
    <row r="2839" spans="1:4">
      <c r="A2839" s="77" t="s">
        <v>13626</v>
      </c>
      <c r="B2839" s="74" t="s">
        <v>29497</v>
      </c>
      <c r="C2839" s="58" t="s">
        <v>28492</v>
      </c>
      <c r="D2839" s="94">
        <v>3.64</v>
      </c>
    </row>
    <row r="2840" spans="1:4">
      <c r="A2840" s="77" t="s">
        <v>13671</v>
      </c>
      <c r="B2840" s="74" t="s">
        <v>29498</v>
      </c>
      <c r="C2840" s="58" t="s">
        <v>28492</v>
      </c>
      <c r="D2840" s="94">
        <v>10.88</v>
      </c>
    </row>
    <row r="2841" spans="1:4">
      <c r="A2841" s="77" t="s">
        <v>13672</v>
      </c>
      <c r="B2841" s="74" t="s">
        <v>29499</v>
      </c>
      <c r="C2841" s="58" t="s">
        <v>28492</v>
      </c>
      <c r="D2841" s="94">
        <v>10.97</v>
      </c>
    </row>
    <row r="2842" spans="1:4">
      <c r="A2842" s="77" t="s">
        <v>13673</v>
      </c>
      <c r="B2842" s="74" t="s">
        <v>29500</v>
      </c>
      <c r="C2842" s="58" t="s">
        <v>28492</v>
      </c>
      <c r="D2842" s="94">
        <v>11.84</v>
      </c>
    </row>
    <row r="2843" spans="1:4">
      <c r="A2843" s="77" t="s">
        <v>13674</v>
      </c>
      <c r="B2843" s="74" t="s">
        <v>29501</v>
      </c>
      <c r="C2843" s="58" t="s">
        <v>28492</v>
      </c>
      <c r="D2843" s="94">
        <v>11.13</v>
      </c>
    </row>
    <row r="2844" spans="1:4">
      <c r="A2844" s="77" t="s">
        <v>13675</v>
      </c>
      <c r="B2844" s="74" t="s">
        <v>29502</v>
      </c>
      <c r="C2844" s="58" t="s">
        <v>28492</v>
      </c>
      <c r="D2844" s="94">
        <v>11.48</v>
      </c>
    </row>
    <row r="2845" spans="1:4">
      <c r="A2845" s="77" t="s">
        <v>13627</v>
      </c>
      <c r="B2845" s="74" t="s">
        <v>29503</v>
      </c>
      <c r="C2845" s="58" t="s">
        <v>28492</v>
      </c>
      <c r="D2845" s="94">
        <v>12.13</v>
      </c>
    </row>
    <row r="2846" spans="1:4">
      <c r="A2846" s="77" t="s">
        <v>13628</v>
      </c>
      <c r="B2846" s="74" t="s">
        <v>29504</v>
      </c>
      <c r="C2846" s="58" t="s">
        <v>28492</v>
      </c>
      <c r="D2846" s="1">
        <v>13.4</v>
      </c>
    </row>
    <row r="2847" spans="1:4">
      <c r="A2847" s="77" t="s">
        <v>13624</v>
      </c>
      <c r="B2847" s="74" t="s">
        <v>13625</v>
      </c>
      <c r="C2847" s="58" t="s">
        <v>28492</v>
      </c>
      <c r="D2847" s="94">
        <v>9.11</v>
      </c>
    </row>
    <row r="2848" spans="1:4">
      <c r="A2848" s="77" t="s">
        <v>13604</v>
      </c>
      <c r="B2848" s="74" t="s">
        <v>29505</v>
      </c>
      <c r="C2848" s="58" t="s">
        <v>243</v>
      </c>
      <c r="D2848" s="94">
        <v>15.24</v>
      </c>
    </row>
    <row r="2849" spans="1:4">
      <c r="A2849" s="77" t="s">
        <v>13660</v>
      </c>
      <c r="B2849" s="74" t="s">
        <v>29506</v>
      </c>
      <c r="C2849" s="58" t="s">
        <v>243</v>
      </c>
      <c r="D2849" s="94">
        <v>16.53</v>
      </c>
    </row>
    <row r="2850" spans="1:4">
      <c r="A2850" s="77" t="s">
        <v>13629</v>
      </c>
      <c r="B2850" s="74" t="s">
        <v>13630</v>
      </c>
      <c r="C2850" s="58" t="s">
        <v>28492</v>
      </c>
      <c r="D2850" s="94">
        <v>83.36</v>
      </c>
    </row>
    <row r="2851" spans="1:4">
      <c r="A2851" s="77" t="s">
        <v>28488</v>
      </c>
      <c r="B2851" s="74" t="s">
        <v>29507</v>
      </c>
      <c r="C2851" s="58" t="s">
        <v>21715</v>
      </c>
      <c r="D2851" s="94"/>
    </row>
    <row r="2852" spans="1:4">
      <c r="A2852" s="77" t="s">
        <v>13678</v>
      </c>
      <c r="B2852" s="74" t="s">
        <v>13679</v>
      </c>
      <c r="C2852" s="58" t="s">
        <v>28</v>
      </c>
      <c r="D2852" s="94">
        <v>7.97</v>
      </c>
    </row>
    <row r="2853" spans="1:4">
      <c r="A2853" s="77" t="s">
        <v>13676</v>
      </c>
      <c r="B2853" s="74" t="s">
        <v>13677</v>
      </c>
      <c r="C2853" s="58" t="s">
        <v>28</v>
      </c>
      <c r="D2853" s="1">
        <v>15.24</v>
      </c>
    </row>
    <row r="2854" spans="1:4">
      <c r="A2854" s="77" t="s">
        <v>13682</v>
      </c>
      <c r="B2854" s="74" t="s">
        <v>13683</v>
      </c>
      <c r="C2854" s="58" t="s">
        <v>29</v>
      </c>
      <c r="D2854" s="1">
        <v>28.32</v>
      </c>
    </row>
    <row r="2855" spans="1:4">
      <c r="A2855" s="77" t="s">
        <v>13686</v>
      </c>
      <c r="B2855" s="74" t="s">
        <v>13687</v>
      </c>
      <c r="C2855" s="58" t="s">
        <v>29</v>
      </c>
      <c r="D2855" s="1">
        <v>1.1599999999999999</v>
      </c>
    </row>
    <row r="2856" spans="1:4">
      <c r="A2856" s="77" t="s">
        <v>13680</v>
      </c>
      <c r="B2856" s="74" t="s">
        <v>13681</v>
      </c>
      <c r="C2856" s="58" t="s">
        <v>29</v>
      </c>
      <c r="D2856" s="1">
        <v>1.06</v>
      </c>
    </row>
    <row r="2857" spans="1:4">
      <c r="A2857" s="77" t="s">
        <v>13684</v>
      </c>
      <c r="B2857" s="74" t="s">
        <v>13685</v>
      </c>
      <c r="C2857" s="58" t="s">
        <v>29</v>
      </c>
      <c r="D2857" s="1">
        <v>45.08</v>
      </c>
    </row>
    <row r="2858" spans="1:4">
      <c r="A2858" s="77" t="s">
        <v>13688</v>
      </c>
      <c r="B2858" s="74" t="s">
        <v>13689</v>
      </c>
      <c r="C2858" s="58" t="s">
        <v>29</v>
      </c>
      <c r="D2858" s="1">
        <v>34.11</v>
      </c>
    </row>
    <row r="2859" spans="1:4">
      <c r="A2859" s="77" t="s">
        <v>13690</v>
      </c>
      <c r="B2859" s="74" t="s">
        <v>13691</v>
      </c>
      <c r="C2859" s="58" t="s">
        <v>29</v>
      </c>
      <c r="D2859" s="1">
        <v>2.38</v>
      </c>
    </row>
    <row r="2860" spans="1:4">
      <c r="A2860" s="77" t="s">
        <v>13700</v>
      </c>
      <c r="B2860" s="74" t="s">
        <v>13701</v>
      </c>
      <c r="C2860" s="58" t="s">
        <v>29</v>
      </c>
      <c r="D2860" s="94">
        <v>3.3</v>
      </c>
    </row>
    <row r="2861" spans="1:4">
      <c r="A2861" s="77" t="s">
        <v>13702</v>
      </c>
      <c r="B2861" s="74" t="s">
        <v>13703</v>
      </c>
      <c r="C2861" s="58" t="s">
        <v>29</v>
      </c>
      <c r="D2861" s="94">
        <v>4.4000000000000004</v>
      </c>
    </row>
    <row r="2862" spans="1:4">
      <c r="A2862" s="77" t="s">
        <v>13710</v>
      </c>
      <c r="B2862" s="74" t="s">
        <v>13711</v>
      </c>
      <c r="C2862" s="58" t="s">
        <v>29</v>
      </c>
      <c r="D2862" s="94">
        <v>26.52</v>
      </c>
    </row>
    <row r="2863" spans="1:4">
      <c r="A2863" s="77" t="s">
        <v>13704</v>
      </c>
      <c r="B2863" s="74" t="s">
        <v>13705</v>
      </c>
      <c r="C2863" s="58" t="s">
        <v>29</v>
      </c>
      <c r="D2863" s="94">
        <v>45.08</v>
      </c>
    </row>
    <row r="2864" spans="1:4">
      <c r="A2864" s="77" t="s">
        <v>13706</v>
      </c>
      <c r="B2864" s="74" t="s">
        <v>13707</v>
      </c>
      <c r="C2864" s="58" t="s">
        <v>29</v>
      </c>
      <c r="D2864" s="1">
        <v>59.67</v>
      </c>
    </row>
    <row r="2865" spans="1:4">
      <c r="A2865" s="77" t="s">
        <v>13708</v>
      </c>
      <c r="B2865" s="74" t="s">
        <v>13709</v>
      </c>
      <c r="C2865" s="58" t="s">
        <v>29</v>
      </c>
      <c r="D2865" s="1">
        <v>79.56</v>
      </c>
    </row>
    <row r="2866" spans="1:4">
      <c r="A2866" s="77" t="s">
        <v>13696</v>
      </c>
      <c r="B2866" s="74" t="s">
        <v>13697</v>
      </c>
      <c r="C2866" s="58" t="s">
        <v>29</v>
      </c>
      <c r="D2866" s="1">
        <v>2.56</v>
      </c>
    </row>
    <row r="2867" spans="1:4">
      <c r="A2867" s="77" t="s">
        <v>13698</v>
      </c>
      <c r="B2867" s="74" t="s">
        <v>13699</v>
      </c>
      <c r="C2867" s="58" t="s">
        <v>29</v>
      </c>
      <c r="D2867" s="1">
        <v>3.63</v>
      </c>
    </row>
    <row r="2868" spans="1:4">
      <c r="A2868" s="77" t="s">
        <v>13712</v>
      </c>
      <c r="B2868" s="74" t="s">
        <v>13713</v>
      </c>
      <c r="C2868" s="58" t="s">
        <v>29</v>
      </c>
      <c r="D2868" s="1">
        <v>4.3899999999999997</v>
      </c>
    </row>
    <row r="2869" spans="1:4">
      <c r="A2869" s="77" t="s">
        <v>13714</v>
      </c>
      <c r="B2869" s="74" t="s">
        <v>13715</v>
      </c>
      <c r="C2869" s="58" t="s">
        <v>29</v>
      </c>
      <c r="D2869" s="1">
        <v>5.27</v>
      </c>
    </row>
    <row r="2870" spans="1:4">
      <c r="A2870" s="77" t="s">
        <v>13716</v>
      </c>
      <c r="B2870" s="74" t="s">
        <v>13717</v>
      </c>
      <c r="C2870" s="58" t="s">
        <v>29</v>
      </c>
      <c r="D2870" s="1">
        <v>6.58</v>
      </c>
    </row>
    <row r="2871" spans="1:4">
      <c r="A2871" s="77" t="s">
        <v>13720</v>
      </c>
      <c r="B2871" s="74" t="s">
        <v>13721</v>
      </c>
      <c r="C2871" s="58" t="s">
        <v>29</v>
      </c>
      <c r="D2871" s="1">
        <v>3.55</v>
      </c>
    </row>
    <row r="2872" spans="1:4">
      <c r="A2872" s="77" t="s">
        <v>13726</v>
      </c>
      <c r="B2872" s="74" t="s">
        <v>13727</v>
      </c>
      <c r="C2872" s="58" t="s">
        <v>29</v>
      </c>
      <c r="D2872" s="1">
        <v>6.32</v>
      </c>
    </row>
    <row r="2873" spans="1:4">
      <c r="A2873" s="77" t="s">
        <v>13722</v>
      </c>
      <c r="B2873" s="74" t="s">
        <v>13723</v>
      </c>
      <c r="C2873" s="58" t="s">
        <v>29</v>
      </c>
      <c r="D2873" s="1">
        <v>4.2</v>
      </c>
    </row>
    <row r="2874" spans="1:4">
      <c r="A2874" s="77" t="s">
        <v>13724</v>
      </c>
      <c r="B2874" s="74" t="s">
        <v>13725</v>
      </c>
      <c r="C2874" s="58" t="s">
        <v>29</v>
      </c>
      <c r="D2874" s="1">
        <v>5.27</v>
      </c>
    </row>
    <row r="2875" spans="1:4">
      <c r="A2875" s="77" t="s">
        <v>13728</v>
      </c>
      <c r="B2875" s="74" t="s">
        <v>13729</v>
      </c>
      <c r="C2875" s="58" t="s">
        <v>29</v>
      </c>
      <c r="D2875" s="1">
        <v>6.58</v>
      </c>
    </row>
    <row r="2876" spans="1:4">
      <c r="A2876" s="77" t="s">
        <v>13692</v>
      </c>
      <c r="B2876" s="74" t="s">
        <v>13693</v>
      </c>
      <c r="C2876" s="58" t="s">
        <v>28</v>
      </c>
      <c r="D2876" s="1">
        <v>58.89</v>
      </c>
    </row>
    <row r="2877" spans="1:4">
      <c r="A2877" s="77" t="s">
        <v>13694</v>
      </c>
      <c r="B2877" s="74" t="s">
        <v>13695</v>
      </c>
      <c r="C2877" s="58" t="s">
        <v>28</v>
      </c>
      <c r="D2877" s="1">
        <v>36.520000000000003</v>
      </c>
    </row>
    <row r="2878" spans="1:4">
      <c r="A2878" s="77" t="s">
        <v>90</v>
      </c>
      <c r="B2878" s="74" t="s">
        <v>13732</v>
      </c>
      <c r="C2878" s="58" t="s">
        <v>29</v>
      </c>
      <c r="D2878" s="1">
        <v>28.32</v>
      </c>
    </row>
    <row r="2879" spans="1:4">
      <c r="A2879" s="77" t="s">
        <v>13730</v>
      </c>
      <c r="B2879" s="74" t="s">
        <v>13731</v>
      </c>
      <c r="C2879" s="58" t="s">
        <v>29</v>
      </c>
      <c r="D2879" s="94">
        <v>45.08</v>
      </c>
    </row>
    <row r="2880" spans="1:4">
      <c r="A2880" s="77" t="s">
        <v>13735</v>
      </c>
      <c r="B2880" s="74" t="s">
        <v>13736</v>
      </c>
      <c r="C2880" s="58" t="s">
        <v>28</v>
      </c>
      <c r="D2880" s="94">
        <v>2.33</v>
      </c>
    </row>
    <row r="2881" spans="1:4">
      <c r="A2881" s="77" t="s">
        <v>13737</v>
      </c>
      <c r="B2881" s="74" t="s">
        <v>13738</v>
      </c>
      <c r="C2881" s="58" t="s">
        <v>28</v>
      </c>
      <c r="D2881" s="94">
        <v>1.18</v>
      </c>
    </row>
    <row r="2882" spans="1:4">
      <c r="A2882" s="77" t="s">
        <v>13733</v>
      </c>
      <c r="B2882" s="74" t="s">
        <v>13734</v>
      </c>
      <c r="C2882" s="58" t="s">
        <v>28</v>
      </c>
      <c r="D2882" s="1">
        <v>6.4</v>
      </c>
    </row>
    <row r="2883" spans="1:4">
      <c r="A2883" s="77" t="s">
        <v>28488</v>
      </c>
      <c r="B2883" s="74" t="s">
        <v>29508</v>
      </c>
      <c r="C2883" s="58" t="s">
        <v>21715</v>
      </c>
    </row>
    <row r="2884" spans="1:4">
      <c r="A2884" s="77" t="s">
        <v>13751</v>
      </c>
      <c r="B2884" s="74" t="s">
        <v>13752</v>
      </c>
      <c r="C2884" s="58" t="s">
        <v>29</v>
      </c>
      <c r="D2884" s="1">
        <v>26.52</v>
      </c>
    </row>
    <row r="2885" spans="1:4">
      <c r="A2885" s="77" t="s">
        <v>13753</v>
      </c>
      <c r="B2885" s="74" t="s">
        <v>13754</v>
      </c>
      <c r="C2885" s="58" t="s">
        <v>29</v>
      </c>
      <c r="D2885" s="1">
        <v>1.36</v>
      </c>
    </row>
    <row r="2886" spans="1:4">
      <c r="A2886" s="77" t="s">
        <v>13755</v>
      </c>
      <c r="B2886" s="74" t="s">
        <v>13756</v>
      </c>
      <c r="C2886" s="58" t="s">
        <v>29</v>
      </c>
      <c r="D2886" s="1">
        <v>26.52</v>
      </c>
    </row>
    <row r="2887" spans="1:4">
      <c r="A2887" s="77" t="s">
        <v>13757</v>
      </c>
      <c r="B2887" s="74" t="s">
        <v>13758</v>
      </c>
      <c r="C2887" s="58" t="s">
        <v>29</v>
      </c>
      <c r="D2887" s="1">
        <v>39.78</v>
      </c>
    </row>
    <row r="2888" spans="1:4">
      <c r="A2888" s="77" t="s">
        <v>13743</v>
      </c>
      <c r="B2888" s="74" t="s">
        <v>13744</v>
      </c>
      <c r="C2888" s="58" t="s">
        <v>29</v>
      </c>
      <c r="D2888" s="1">
        <v>3.33</v>
      </c>
    </row>
    <row r="2889" spans="1:4">
      <c r="A2889" s="77" t="s">
        <v>13749</v>
      </c>
      <c r="B2889" s="74" t="s">
        <v>13750</v>
      </c>
      <c r="C2889" s="58" t="s">
        <v>3752</v>
      </c>
      <c r="D2889" s="1">
        <v>3.2</v>
      </c>
    </row>
    <row r="2890" spans="1:4">
      <c r="A2890" s="77" t="s">
        <v>13745</v>
      </c>
      <c r="B2890" s="74" t="s">
        <v>13746</v>
      </c>
      <c r="C2890" s="58" t="s">
        <v>29</v>
      </c>
      <c r="D2890" s="1">
        <v>11.35</v>
      </c>
    </row>
    <row r="2891" spans="1:4">
      <c r="A2891" s="77" t="s">
        <v>13747</v>
      </c>
      <c r="B2891" s="74" t="s">
        <v>13748</v>
      </c>
      <c r="C2891" s="58" t="s">
        <v>3752</v>
      </c>
      <c r="D2891" s="1">
        <v>3.33</v>
      </c>
    </row>
    <row r="2892" spans="1:4">
      <c r="A2892" s="77" t="s">
        <v>13739</v>
      </c>
      <c r="B2892" s="74" t="s">
        <v>13740</v>
      </c>
      <c r="C2892" s="58" t="s">
        <v>29</v>
      </c>
      <c r="D2892" s="1">
        <v>20</v>
      </c>
    </row>
    <row r="2893" spans="1:4">
      <c r="A2893" s="77" t="s">
        <v>13741</v>
      </c>
      <c r="B2893" s="74" t="s">
        <v>13742</v>
      </c>
      <c r="C2893" s="58" t="s">
        <v>29</v>
      </c>
      <c r="D2893" s="1">
        <v>44</v>
      </c>
    </row>
    <row r="2894" spans="1:4">
      <c r="A2894" s="77" t="s">
        <v>28488</v>
      </c>
      <c r="B2894" s="74" t="s">
        <v>29509</v>
      </c>
      <c r="C2894" s="58" t="s">
        <v>21715</v>
      </c>
    </row>
    <row r="2895" spans="1:4">
      <c r="A2895" s="77" t="s">
        <v>13759</v>
      </c>
      <c r="B2895" s="74" t="s">
        <v>13760</v>
      </c>
      <c r="C2895" s="58" t="s">
        <v>32</v>
      </c>
      <c r="D2895" s="1">
        <v>26.26</v>
      </c>
    </row>
    <row r="2896" spans="1:4">
      <c r="A2896" s="77" t="s">
        <v>13763</v>
      </c>
      <c r="B2896" s="74" t="s">
        <v>13764</v>
      </c>
      <c r="C2896" s="58" t="s">
        <v>29</v>
      </c>
      <c r="D2896" s="1">
        <v>93.53</v>
      </c>
    </row>
    <row r="2897" spans="1:4">
      <c r="A2897" s="77" t="s">
        <v>13761</v>
      </c>
      <c r="B2897" s="74" t="s">
        <v>13762</v>
      </c>
      <c r="C2897" s="58" t="s">
        <v>29</v>
      </c>
      <c r="D2897" s="1">
        <v>87.63</v>
      </c>
    </row>
    <row r="2898" spans="1:4">
      <c r="A2898" s="77" t="s">
        <v>13765</v>
      </c>
      <c r="B2898" s="74" t="s">
        <v>13766</v>
      </c>
      <c r="C2898" s="58" t="s">
        <v>29</v>
      </c>
      <c r="D2898" s="1">
        <v>69.81</v>
      </c>
    </row>
    <row r="2899" spans="1:4">
      <c r="A2899" s="77" t="s">
        <v>13782</v>
      </c>
      <c r="B2899" s="74" t="s">
        <v>13783</v>
      </c>
      <c r="C2899" s="58" t="s">
        <v>29</v>
      </c>
      <c r="D2899" s="1">
        <v>15.24</v>
      </c>
    </row>
    <row r="2900" spans="1:4">
      <c r="A2900" s="77" t="s">
        <v>13770</v>
      </c>
      <c r="B2900" s="74" t="s">
        <v>13771</v>
      </c>
      <c r="C2900" s="58" t="s">
        <v>32</v>
      </c>
      <c r="D2900" s="1">
        <v>64.53</v>
      </c>
    </row>
    <row r="2901" spans="1:4">
      <c r="A2901" s="77" t="s">
        <v>13767</v>
      </c>
      <c r="B2901" s="74" t="s">
        <v>13768</v>
      </c>
      <c r="C2901" s="58" t="s">
        <v>32</v>
      </c>
      <c r="D2901" s="94">
        <v>40.46</v>
      </c>
    </row>
    <row r="2902" spans="1:4">
      <c r="A2902" s="77" t="s">
        <v>226</v>
      </c>
      <c r="B2902" s="74" t="s">
        <v>13769</v>
      </c>
      <c r="C2902" s="58" t="s">
        <v>32</v>
      </c>
      <c r="D2902" s="1">
        <v>50.56</v>
      </c>
    </row>
    <row r="2903" spans="1:4">
      <c r="A2903" s="77" t="s">
        <v>13780</v>
      </c>
      <c r="B2903" s="74" t="s">
        <v>13781</v>
      </c>
      <c r="C2903" s="58" t="s">
        <v>28</v>
      </c>
      <c r="D2903" s="1">
        <v>55.63</v>
      </c>
    </row>
    <row r="2904" spans="1:4">
      <c r="A2904" s="77" t="s">
        <v>13778</v>
      </c>
      <c r="B2904" s="74" t="s">
        <v>13779</v>
      </c>
      <c r="C2904" s="58" t="s">
        <v>28</v>
      </c>
      <c r="D2904" s="1">
        <v>35.74</v>
      </c>
    </row>
    <row r="2905" spans="1:4">
      <c r="A2905" s="77" t="s">
        <v>13776</v>
      </c>
      <c r="B2905" s="74" t="s">
        <v>13777</v>
      </c>
      <c r="C2905" s="58" t="s">
        <v>28</v>
      </c>
      <c r="D2905" s="1">
        <v>41.33</v>
      </c>
    </row>
    <row r="2906" spans="1:4">
      <c r="A2906" s="77" t="s">
        <v>13784</v>
      </c>
      <c r="B2906" s="74" t="s">
        <v>13785</v>
      </c>
      <c r="C2906" s="58" t="s">
        <v>28492</v>
      </c>
      <c r="D2906" s="1">
        <v>254.83</v>
      </c>
    </row>
    <row r="2907" spans="1:4">
      <c r="A2907" s="77" t="s">
        <v>13774</v>
      </c>
      <c r="B2907" s="74" t="s">
        <v>13775</v>
      </c>
      <c r="C2907" s="58" t="s">
        <v>32</v>
      </c>
      <c r="D2907" s="1">
        <v>38.18</v>
      </c>
    </row>
    <row r="2908" spans="1:4">
      <c r="A2908" s="77" t="s">
        <v>13772</v>
      </c>
      <c r="B2908" s="74" t="s">
        <v>13773</v>
      </c>
      <c r="C2908" s="58" t="s">
        <v>32</v>
      </c>
      <c r="D2908" s="1">
        <v>25.64</v>
      </c>
    </row>
    <row r="2909" spans="1:4">
      <c r="A2909" s="77" t="s">
        <v>28488</v>
      </c>
      <c r="B2909" s="74" t="s">
        <v>29510</v>
      </c>
      <c r="C2909" s="58" t="s">
        <v>21715</v>
      </c>
    </row>
    <row r="2910" spans="1:4">
      <c r="A2910" s="77" t="s">
        <v>13790</v>
      </c>
      <c r="B2910" s="74" t="s">
        <v>13791</v>
      </c>
      <c r="C2910" s="58" t="s">
        <v>28492</v>
      </c>
      <c r="D2910" s="1">
        <v>184.99</v>
      </c>
    </row>
    <row r="2911" spans="1:4">
      <c r="A2911" s="77" t="s">
        <v>13792</v>
      </c>
      <c r="B2911" s="74" t="s">
        <v>13793</v>
      </c>
      <c r="C2911" s="58" t="s">
        <v>28492</v>
      </c>
      <c r="D2911" s="1">
        <v>76.38</v>
      </c>
    </row>
    <row r="2912" spans="1:4">
      <c r="A2912" s="77" t="s">
        <v>13788</v>
      </c>
      <c r="B2912" s="74" t="s">
        <v>13789</v>
      </c>
      <c r="C2912" s="58" t="s">
        <v>28492</v>
      </c>
      <c r="D2912" s="1">
        <v>131.21</v>
      </c>
    </row>
    <row r="2913" spans="1:4">
      <c r="A2913" s="77" t="s">
        <v>13786</v>
      </c>
      <c r="B2913" s="74" t="s">
        <v>13787</v>
      </c>
      <c r="C2913" s="58" t="s">
        <v>28</v>
      </c>
      <c r="D2913" s="1">
        <v>190.06</v>
      </c>
    </row>
    <row r="2914" spans="1:4" ht="25.5">
      <c r="A2914" s="77" t="s">
        <v>13796</v>
      </c>
      <c r="B2914" s="74" t="s">
        <v>29511</v>
      </c>
      <c r="C2914" s="58" t="s">
        <v>28</v>
      </c>
      <c r="D2914" s="1">
        <v>75.260000000000005</v>
      </c>
    </row>
    <row r="2915" spans="1:4" ht="25.5">
      <c r="A2915" s="77" t="s">
        <v>13797</v>
      </c>
      <c r="B2915" s="74" t="s">
        <v>29512</v>
      </c>
      <c r="C2915" s="58" t="s">
        <v>28</v>
      </c>
      <c r="D2915" s="1">
        <v>91.64</v>
      </c>
    </row>
    <row r="2916" spans="1:4" ht="25.5">
      <c r="A2916" s="77" t="s">
        <v>13798</v>
      </c>
      <c r="B2916" s="74" t="s">
        <v>29513</v>
      </c>
      <c r="C2916" s="58" t="s">
        <v>28</v>
      </c>
      <c r="D2916" s="1">
        <v>121.3</v>
      </c>
    </row>
    <row r="2917" spans="1:4" ht="25.5">
      <c r="A2917" s="77" t="s">
        <v>13795</v>
      </c>
      <c r="B2917" s="74" t="s">
        <v>29514</v>
      </c>
      <c r="C2917" s="58" t="s">
        <v>28</v>
      </c>
      <c r="D2917" s="1">
        <v>79.78</v>
      </c>
    </row>
    <row r="2918" spans="1:4" ht="25.5">
      <c r="A2918" s="77" t="s">
        <v>13794</v>
      </c>
      <c r="B2918" s="74" t="s">
        <v>29515</v>
      </c>
      <c r="C2918" s="58" t="s">
        <v>28</v>
      </c>
      <c r="D2918" s="1">
        <v>73.13</v>
      </c>
    </row>
    <row r="2919" spans="1:4" ht="25.5">
      <c r="A2919" s="77" t="s">
        <v>13801</v>
      </c>
      <c r="B2919" s="74" t="s">
        <v>29516</v>
      </c>
      <c r="C2919" s="58" t="s">
        <v>28</v>
      </c>
      <c r="D2919" s="1">
        <v>207.73</v>
      </c>
    </row>
    <row r="2920" spans="1:4" ht="25.5">
      <c r="A2920" s="77" t="s">
        <v>13799</v>
      </c>
      <c r="B2920" s="74" t="s">
        <v>29517</v>
      </c>
      <c r="C2920" s="58" t="s">
        <v>28</v>
      </c>
      <c r="D2920" s="1">
        <v>132.32</v>
      </c>
    </row>
    <row r="2921" spans="1:4" ht="25.5">
      <c r="A2921" s="77" t="s">
        <v>13800</v>
      </c>
      <c r="B2921" s="74" t="s">
        <v>29518</v>
      </c>
      <c r="C2921" s="58" t="s">
        <v>28</v>
      </c>
      <c r="D2921" s="1">
        <v>165.48</v>
      </c>
    </row>
    <row r="2922" spans="1:4">
      <c r="A2922" s="77" t="s">
        <v>29888</v>
      </c>
    </row>
    <row r="2923" spans="1:4">
      <c r="A2923" s="77" t="s">
        <v>29889</v>
      </c>
      <c r="B2923" s="74" t="s">
        <v>30718</v>
      </c>
      <c r="C2923" s="58" t="s">
        <v>18924</v>
      </c>
      <c r="D2923" s="1">
        <v>2</v>
      </c>
    </row>
    <row r="2924" spans="1:4">
      <c r="A2924" s="77" t="s">
        <v>29890</v>
      </c>
      <c r="B2924" s="74" t="s">
        <v>30719</v>
      </c>
      <c r="C2924" s="58" t="s">
        <v>18924</v>
      </c>
      <c r="D2924" s="1">
        <v>1.1599999999999999</v>
      </c>
    </row>
    <row r="2925" spans="1:4">
      <c r="A2925" s="77" t="s">
        <v>29891</v>
      </c>
      <c r="B2925" s="74" t="s">
        <v>30720</v>
      </c>
      <c r="C2925" s="58" t="s">
        <v>18924</v>
      </c>
      <c r="D2925" s="1">
        <v>2.06</v>
      </c>
    </row>
    <row r="2926" spans="1:4">
      <c r="A2926" s="77" t="s">
        <v>29892</v>
      </c>
      <c r="B2926" s="74" t="s">
        <v>30721</v>
      </c>
      <c r="C2926" s="58" t="s">
        <v>18924</v>
      </c>
      <c r="D2926" s="1">
        <v>1.22</v>
      </c>
    </row>
    <row r="2953" spans="4:4">
      <c r="D2953" s="94"/>
    </row>
    <row r="2964" spans="1:4">
      <c r="A2964" s="77" t="s">
        <v>29893</v>
      </c>
    </row>
    <row r="2965" spans="1:4" ht="25.5">
      <c r="A2965" s="77" t="s">
        <v>29894</v>
      </c>
      <c r="B2965" s="74" t="s">
        <v>30722</v>
      </c>
      <c r="C2965" s="58" t="s">
        <v>28</v>
      </c>
      <c r="D2965" s="1">
        <v>0.28999999999999998</v>
      </c>
    </row>
    <row r="2966" spans="1:4">
      <c r="A2966" s="77" t="s">
        <v>29895</v>
      </c>
      <c r="B2966" s="74" t="s">
        <v>30723</v>
      </c>
      <c r="C2966" s="58" t="s">
        <v>28492</v>
      </c>
      <c r="D2966" s="1">
        <v>23.61</v>
      </c>
    </row>
    <row r="2967" spans="1:4">
      <c r="A2967" s="77" t="s">
        <v>29896</v>
      </c>
      <c r="B2967" s="74" t="s">
        <v>30724</v>
      </c>
      <c r="C2967" s="58" t="s">
        <v>28492</v>
      </c>
      <c r="D2967" s="1">
        <v>17.68</v>
      </c>
    </row>
    <row r="2968" spans="1:4">
      <c r="A2968" s="77" t="s">
        <v>29897</v>
      </c>
      <c r="B2968" s="74" t="s">
        <v>29334</v>
      </c>
      <c r="C2968" s="58" t="s">
        <v>28492</v>
      </c>
      <c r="D2968" s="1">
        <v>33.71</v>
      </c>
    </row>
    <row r="2969" spans="1:4">
      <c r="A2969" s="77" t="s">
        <v>29898</v>
      </c>
      <c r="B2969" s="74" t="s">
        <v>30725</v>
      </c>
      <c r="C2969" s="58" t="s">
        <v>28492</v>
      </c>
      <c r="D2969" s="1">
        <v>25.26</v>
      </c>
    </row>
    <row r="2970" spans="1:4">
      <c r="A2970" s="77" t="s">
        <v>29899</v>
      </c>
      <c r="B2970" s="74" t="s">
        <v>30726</v>
      </c>
      <c r="C2970" s="58" t="s">
        <v>28</v>
      </c>
      <c r="D2970" s="1">
        <v>0.09</v>
      </c>
    </row>
    <row r="2971" spans="1:4">
      <c r="A2971" s="77" t="s">
        <v>29900</v>
      </c>
      <c r="B2971" s="74" t="s">
        <v>30727</v>
      </c>
      <c r="C2971" s="58" t="s">
        <v>29</v>
      </c>
      <c r="D2971" s="1">
        <v>9.18</v>
      </c>
    </row>
    <row r="2972" spans="1:4">
      <c r="A2972" s="77" t="s">
        <v>29901</v>
      </c>
      <c r="B2972" s="74" t="s">
        <v>30728</v>
      </c>
      <c r="C2972" s="58" t="s">
        <v>29</v>
      </c>
      <c r="D2972" s="1">
        <v>9.7200000000000006</v>
      </c>
    </row>
    <row r="2973" spans="1:4">
      <c r="A2973" s="77" t="s">
        <v>29902</v>
      </c>
      <c r="B2973" s="74" t="s">
        <v>30729</v>
      </c>
      <c r="C2973" s="58" t="s">
        <v>29</v>
      </c>
      <c r="D2973" s="1">
        <v>10.26</v>
      </c>
    </row>
    <row r="2974" spans="1:4">
      <c r="A2974" s="77" t="s">
        <v>29903</v>
      </c>
      <c r="B2974" s="74" t="s">
        <v>30730</v>
      </c>
      <c r="C2974" s="58" t="s">
        <v>29</v>
      </c>
      <c r="D2974" s="94">
        <v>11.05</v>
      </c>
    </row>
    <row r="2975" spans="1:4">
      <c r="A2975" s="77" t="s">
        <v>29904</v>
      </c>
      <c r="B2975" s="74" t="s">
        <v>30731</v>
      </c>
      <c r="C2975" s="58" t="s">
        <v>29</v>
      </c>
      <c r="D2975" s="94">
        <v>11.51</v>
      </c>
    </row>
    <row r="2976" spans="1:4">
      <c r="A2976" s="77" t="s">
        <v>29905</v>
      </c>
      <c r="B2976" s="74" t="s">
        <v>30732</v>
      </c>
      <c r="C2976" s="58" t="s">
        <v>29</v>
      </c>
      <c r="D2976" s="1">
        <v>11.84</v>
      </c>
    </row>
    <row r="2977" spans="1:4">
      <c r="A2977" s="77" t="s">
        <v>29906</v>
      </c>
      <c r="B2977" s="74" t="s">
        <v>30733</v>
      </c>
      <c r="C2977" s="58" t="s">
        <v>29</v>
      </c>
      <c r="D2977" s="1">
        <v>13.33</v>
      </c>
    </row>
    <row r="2978" spans="1:4">
      <c r="A2978" s="77" t="s">
        <v>29907</v>
      </c>
      <c r="B2978" s="74" t="s">
        <v>30734</v>
      </c>
      <c r="C2978" s="58" t="s">
        <v>29</v>
      </c>
      <c r="D2978" s="1">
        <v>14.95</v>
      </c>
    </row>
    <row r="2979" spans="1:4">
      <c r="A2979" s="77" t="s">
        <v>29908</v>
      </c>
      <c r="B2979" s="74" t="s">
        <v>30735</v>
      </c>
      <c r="C2979" s="58" t="s">
        <v>29</v>
      </c>
      <c r="D2979" s="1">
        <v>15.79</v>
      </c>
    </row>
    <row r="2980" spans="1:4" ht="25.5">
      <c r="A2980" s="77" t="s">
        <v>29909</v>
      </c>
      <c r="B2980" s="74" t="s">
        <v>30736</v>
      </c>
      <c r="C2980" s="58" t="s">
        <v>29</v>
      </c>
      <c r="D2980" s="1">
        <v>4.71</v>
      </c>
    </row>
    <row r="2981" spans="1:4" ht="25.5">
      <c r="A2981" s="77" t="s">
        <v>29910</v>
      </c>
      <c r="B2981" s="74" t="s">
        <v>30737</v>
      </c>
      <c r="C2981" s="58" t="s">
        <v>29</v>
      </c>
      <c r="D2981" s="1">
        <v>5.17</v>
      </c>
    </row>
    <row r="2982" spans="1:4" ht="25.5">
      <c r="A2982" s="77" t="s">
        <v>29911</v>
      </c>
      <c r="B2982" s="74" t="s">
        <v>30738</v>
      </c>
      <c r="C2982" s="58" t="s">
        <v>29</v>
      </c>
      <c r="D2982" s="1">
        <v>6.12</v>
      </c>
    </row>
    <row r="2983" spans="1:4" ht="25.5">
      <c r="A2983" s="77" t="s">
        <v>29912</v>
      </c>
      <c r="B2983" s="74" t="s">
        <v>30739</v>
      </c>
      <c r="C2983" s="58" t="s">
        <v>29</v>
      </c>
      <c r="D2983" s="1">
        <v>6.44</v>
      </c>
    </row>
    <row r="2984" spans="1:4" ht="25.5">
      <c r="A2984" s="77" t="s">
        <v>29913</v>
      </c>
      <c r="B2984" s="74" t="s">
        <v>30740</v>
      </c>
      <c r="C2984" s="58" t="s">
        <v>29</v>
      </c>
      <c r="D2984" s="1">
        <v>7.21</v>
      </c>
    </row>
    <row r="2985" spans="1:4" ht="25.5">
      <c r="A2985" s="77" t="s">
        <v>29914</v>
      </c>
      <c r="B2985" s="74" t="s">
        <v>30741</v>
      </c>
      <c r="C2985" s="58" t="s">
        <v>29</v>
      </c>
      <c r="D2985" s="1">
        <v>6.39</v>
      </c>
    </row>
    <row r="2986" spans="1:4" ht="25.5">
      <c r="A2986" s="77" t="s">
        <v>29915</v>
      </c>
      <c r="B2986" s="74" t="s">
        <v>30742</v>
      </c>
      <c r="C2986" s="58" t="s">
        <v>29</v>
      </c>
      <c r="D2986" s="1">
        <v>7.31</v>
      </c>
    </row>
    <row r="2987" spans="1:4" ht="25.5">
      <c r="A2987" s="77" t="s">
        <v>29916</v>
      </c>
      <c r="B2987" s="74" t="s">
        <v>30743</v>
      </c>
      <c r="C2987" s="58" t="s">
        <v>29</v>
      </c>
      <c r="D2987" s="1">
        <v>7.81</v>
      </c>
    </row>
    <row r="2988" spans="1:4" ht="25.5">
      <c r="A2988" s="77" t="s">
        <v>29917</v>
      </c>
      <c r="B2988" s="74" t="s">
        <v>30744</v>
      </c>
      <c r="C2988" s="58" t="s">
        <v>29</v>
      </c>
      <c r="D2988" s="1">
        <v>8.69</v>
      </c>
    </row>
    <row r="2989" spans="1:4" ht="25.5">
      <c r="A2989" s="77" t="s">
        <v>29918</v>
      </c>
      <c r="B2989" s="74" t="s">
        <v>30745</v>
      </c>
      <c r="C2989" s="58" t="s">
        <v>29</v>
      </c>
      <c r="D2989" s="1">
        <v>9.07</v>
      </c>
    </row>
    <row r="2990" spans="1:4" ht="25.5">
      <c r="A2990" s="77" t="s">
        <v>29919</v>
      </c>
      <c r="B2990" s="74" t="s">
        <v>30746</v>
      </c>
      <c r="C2990" s="58" t="s">
        <v>29</v>
      </c>
      <c r="D2990" s="1">
        <v>3.22</v>
      </c>
    </row>
    <row r="2991" spans="1:4" ht="25.5">
      <c r="A2991" s="77" t="s">
        <v>29920</v>
      </c>
      <c r="B2991" s="74" t="s">
        <v>30747</v>
      </c>
      <c r="C2991" s="58" t="s">
        <v>29</v>
      </c>
      <c r="D2991" s="1">
        <v>3.73</v>
      </c>
    </row>
    <row r="2992" spans="1:4" ht="25.5">
      <c r="A2992" s="77" t="s">
        <v>29921</v>
      </c>
      <c r="B2992" s="74" t="s">
        <v>30748</v>
      </c>
      <c r="C2992" s="58" t="s">
        <v>29</v>
      </c>
      <c r="D2992" s="1">
        <v>3.98</v>
      </c>
    </row>
    <row r="2993" spans="1:4" ht="25.5">
      <c r="A2993" s="77" t="s">
        <v>29922</v>
      </c>
      <c r="B2993" s="74" t="s">
        <v>30749</v>
      </c>
      <c r="C2993" s="58" t="s">
        <v>29</v>
      </c>
      <c r="D2993" s="1">
        <v>4.5</v>
      </c>
    </row>
    <row r="2994" spans="1:4" ht="25.5">
      <c r="A2994" s="77" t="s">
        <v>29923</v>
      </c>
      <c r="B2994" s="74" t="s">
        <v>30750</v>
      </c>
      <c r="C2994" s="58" t="s">
        <v>29</v>
      </c>
      <c r="D2994" s="1">
        <v>4.66</v>
      </c>
    </row>
    <row r="2995" spans="1:4" ht="25.5">
      <c r="A2995" s="77" t="s">
        <v>29924</v>
      </c>
      <c r="B2995" s="74" t="s">
        <v>30751</v>
      </c>
      <c r="C2995" s="58" t="s">
        <v>29</v>
      </c>
      <c r="D2995" s="1">
        <v>4.8499999999999996</v>
      </c>
    </row>
    <row r="2996" spans="1:4" ht="25.5">
      <c r="A2996" s="77" t="s">
        <v>29925</v>
      </c>
      <c r="B2996" s="74" t="s">
        <v>30752</v>
      </c>
      <c r="C2996" s="58" t="s">
        <v>29</v>
      </c>
      <c r="D2996" s="1">
        <v>5.0199999999999996</v>
      </c>
    </row>
    <row r="2997" spans="1:4" ht="25.5">
      <c r="A2997" s="77" t="s">
        <v>29926</v>
      </c>
      <c r="B2997" s="74" t="s">
        <v>30753</v>
      </c>
      <c r="C2997" s="58" t="s">
        <v>29</v>
      </c>
      <c r="D2997" s="94">
        <v>5.43</v>
      </c>
    </row>
    <row r="2998" spans="1:4" ht="25.5">
      <c r="A2998" s="77" t="s">
        <v>29927</v>
      </c>
      <c r="B2998" s="74" t="s">
        <v>30754</v>
      </c>
      <c r="C2998" s="58" t="s">
        <v>29</v>
      </c>
      <c r="D2998" s="1">
        <v>5.57</v>
      </c>
    </row>
    <row r="2999" spans="1:4" ht="25.5">
      <c r="A2999" s="77" t="s">
        <v>29928</v>
      </c>
      <c r="B2999" s="74" t="s">
        <v>30755</v>
      </c>
      <c r="C2999" s="58" t="s">
        <v>29</v>
      </c>
      <c r="D2999" s="1">
        <v>5.7</v>
      </c>
    </row>
    <row r="3000" spans="1:4" ht="25.5">
      <c r="A3000" s="77" t="s">
        <v>29929</v>
      </c>
      <c r="B3000" s="74" t="s">
        <v>30756</v>
      </c>
      <c r="C3000" s="58" t="s">
        <v>29</v>
      </c>
      <c r="D3000" s="1">
        <v>5.97</v>
      </c>
    </row>
    <row r="3001" spans="1:4" ht="25.5">
      <c r="A3001" s="77" t="s">
        <v>29930</v>
      </c>
      <c r="B3001" s="74" t="s">
        <v>30757</v>
      </c>
      <c r="C3001" s="58" t="s">
        <v>29</v>
      </c>
      <c r="D3001" s="1">
        <v>6.44</v>
      </c>
    </row>
    <row r="3002" spans="1:4" ht="25.5">
      <c r="A3002" s="77" t="s">
        <v>29931</v>
      </c>
      <c r="B3002" s="74" t="s">
        <v>30758</v>
      </c>
      <c r="C3002" s="58" t="s">
        <v>29</v>
      </c>
      <c r="D3002" s="1">
        <v>7.16</v>
      </c>
    </row>
    <row r="3003" spans="1:4" ht="25.5">
      <c r="A3003" s="77" t="s">
        <v>29932</v>
      </c>
      <c r="B3003" s="74" t="s">
        <v>30759</v>
      </c>
      <c r="C3003" s="58" t="s">
        <v>29</v>
      </c>
      <c r="D3003" s="1">
        <v>4.24</v>
      </c>
    </row>
    <row r="3004" spans="1:4" ht="25.5">
      <c r="A3004" s="77" t="s">
        <v>29933</v>
      </c>
      <c r="B3004" s="74" t="s">
        <v>30760</v>
      </c>
      <c r="C3004" s="58" t="s">
        <v>29</v>
      </c>
      <c r="D3004" s="1">
        <v>4.8899999999999997</v>
      </c>
    </row>
    <row r="3005" spans="1:4" ht="25.5">
      <c r="A3005" s="77" t="s">
        <v>29934</v>
      </c>
      <c r="B3005" s="74" t="s">
        <v>30761</v>
      </c>
      <c r="C3005" s="58" t="s">
        <v>29</v>
      </c>
      <c r="D3005" s="1">
        <v>5.19</v>
      </c>
    </row>
    <row r="3006" spans="1:4" ht="25.5">
      <c r="A3006" s="77" t="s">
        <v>29935</v>
      </c>
      <c r="B3006" s="74" t="s">
        <v>30762</v>
      </c>
      <c r="C3006" s="58" t="s">
        <v>29</v>
      </c>
      <c r="D3006" s="1">
        <v>5.51</v>
      </c>
    </row>
    <row r="3007" spans="1:4" ht="25.5">
      <c r="A3007" s="77" t="s">
        <v>29936</v>
      </c>
      <c r="B3007" s="74" t="s">
        <v>30763</v>
      </c>
      <c r="C3007" s="58" t="s">
        <v>29</v>
      </c>
      <c r="D3007" s="1">
        <v>6.04</v>
      </c>
    </row>
    <row r="3008" spans="1:4" ht="25.5">
      <c r="A3008" s="77" t="s">
        <v>29937</v>
      </c>
      <c r="B3008" s="74" t="s">
        <v>30764</v>
      </c>
      <c r="C3008" s="58" t="s">
        <v>29</v>
      </c>
      <c r="D3008" s="1">
        <v>6.26</v>
      </c>
    </row>
    <row r="3009" spans="1:4" ht="25.5">
      <c r="A3009" s="77" t="s">
        <v>29938</v>
      </c>
      <c r="B3009" s="74" t="s">
        <v>30765</v>
      </c>
      <c r="C3009" s="58" t="s">
        <v>29</v>
      </c>
      <c r="D3009" s="1">
        <v>6.46</v>
      </c>
    </row>
    <row r="3010" spans="1:4" ht="25.5">
      <c r="A3010" s="77" t="s">
        <v>29939</v>
      </c>
      <c r="B3010" s="74" t="s">
        <v>30766</v>
      </c>
      <c r="C3010" s="58" t="s">
        <v>29</v>
      </c>
      <c r="D3010" s="1">
        <v>6.65</v>
      </c>
    </row>
    <row r="3011" spans="1:4" ht="25.5">
      <c r="A3011" s="77" t="s">
        <v>29940</v>
      </c>
      <c r="B3011" s="74" t="s">
        <v>30767</v>
      </c>
      <c r="C3011" s="58" t="s">
        <v>29</v>
      </c>
      <c r="D3011" s="1">
        <v>6.82</v>
      </c>
    </row>
    <row r="3012" spans="1:4" ht="25.5">
      <c r="A3012" s="77" t="s">
        <v>29941</v>
      </c>
      <c r="B3012" s="74" t="s">
        <v>30768</v>
      </c>
      <c r="C3012" s="58" t="s">
        <v>29</v>
      </c>
      <c r="D3012" s="1">
        <v>7.31</v>
      </c>
    </row>
    <row r="3013" spans="1:4" ht="25.5">
      <c r="A3013" s="77" t="s">
        <v>29942</v>
      </c>
      <c r="B3013" s="74" t="s">
        <v>30769</v>
      </c>
      <c r="C3013" s="58" t="s">
        <v>29</v>
      </c>
      <c r="D3013" s="1">
        <v>7.63</v>
      </c>
    </row>
    <row r="3014" spans="1:4" ht="25.5">
      <c r="A3014" s="77" t="s">
        <v>29943</v>
      </c>
      <c r="B3014" s="74" t="s">
        <v>30770</v>
      </c>
      <c r="C3014" s="58" t="s">
        <v>29</v>
      </c>
      <c r="D3014" s="1">
        <v>7.9</v>
      </c>
    </row>
    <row r="3015" spans="1:4" ht="25.5">
      <c r="A3015" s="77" t="s">
        <v>29944</v>
      </c>
      <c r="B3015" s="74" t="s">
        <v>30771</v>
      </c>
      <c r="C3015" s="58" t="s">
        <v>29</v>
      </c>
      <c r="D3015" s="1">
        <v>8.7799999999999994</v>
      </c>
    </row>
    <row r="3016" spans="1:4" ht="25.5">
      <c r="A3016" s="77" t="s">
        <v>29945</v>
      </c>
      <c r="B3016" s="74" t="s">
        <v>30772</v>
      </c>
      <c r="C3016" s="58" t="s">
        <v>29</v>
      </c>
      <c r="D3016" s="1">
        <v>26.7</v>
      </c>
    </row>
    <row r="3017" spans="1:4" ht="25.5">
      <c r="A3017" s="77" t="s">
        <v>29946</v>
      </c>
      <c r="B3017" s="74" t="s">
        <v>30773</v>
      </c>
      <c r="C3017" s="58" t="s">
        <v>29</v>
      </c>
      <c r="D3017" s="1">
        <v>27.89</v>
      </c>
    </row>
    <row r="3018" spans="1:4" ht="25.5">
      <c r="A3018" s="77" t="s">
        <v>29947</v>
      </c>
      <c r="B3018" s="74" t="s">
        <v>30774</v>
      </c>
      <c r="C3018" s="58" t="s">
        <v>29</v>
      </c>
      <c r="D3018" s="1">
        <v>28.47</v>
      </c>
    </row>
    <row r="3019" spans="1:4" ht="25.5">
      <c r="A3019" s="77" t="s">
        <v>29948</v>
      </c>
      <c r="B3019" s="74" t="s">
        <v>30775</v>
      </c>
      <c r="C3019" s="58" t="s">
        <v>29</v>
      </c>
      <c r="D3019" s="1">
        <v>29.66</v>
      </c>
    </row>
    <row r="3020" spans="1:4" ht="25.5">
      <c r="A3020" s="77" t="s">
        <v>29949</v>
      </c>
      <c r="B3020" s="74" t="s">
        <v>30776</v>
      </c>
      <c r="C3020" s="58" t="s">
        <v>29</v>
      </c>
      <c r="D3020" s="1">
        <v>30.24</v>
      </c>
    </row>
    <row r="3021" spans="1:4" ht="25.5">
      <c r="A3021" s="77" t="s">
        <v>29950</v>
      </c>
      <c r="B3021" s="74" t="s">
        <v>30777</v>
      </c>
      <c r="C3021" s="58" t="s">
        <v>29</v>
      </c>
      <c r="D3021" s="1">
        <v>30.68</v>
      </c>
    </row>
    <row r="3022" spans="1:4" ht="25.5">
      <c r="A3022" s="77" t="s">
        <v>29951</v>
      </c>
      <c r="B3022" s="74" t="s">
        <v>30778</v>
      </c>
      <c r="C3022" s="58" t="s">
        <v>29</v>
      </c>
      <c r="D3022" s="1">
        <v>31.85</v>
      </c>
    </row>
    <row r="3023" spans="1:4" ht="25.5">
      <c r="A3023" s="77" t="s">
        <v>29952</v>
      </c>
      <c r="B3023" s="74" t="s">
        <v>30779</v>
      </c>
      <c r="C3023" s="58" t="s">
        <v>29</v>
      </c>
      <c r="D3023" s="1">
        <v>32.4</v>
      </c>
    </row>
    <row r="3024" spans="1:4" ht="25.5">
      <c r="A3024" s="77" t="s">
        <v>29953</v>
      </c>
      <c r="B3024" s="74" t="s">
        <v>30780</v>
      </c>
      <c r="C3024" s="58" t="s">
        <v>29</v>
      </c>
      <c r="D3024" s="1">
        <v>32.96</v>
      </c>
    </row>
    <row r="3025" spans="1:4" ht="25.5">
      <c r="A3025" s="77" t="s">
        <v>29954</v>
      </c>
      <c r="B3025" s="74" t="s">
        <v>30781</v>
      </c>
      <c r="C3025" s="58" t="s">
        <v>29</v>
      </c>
      <c r="D3025" s="1">
        <v>34.119999999999997</v>
      </c>
    </row>
    <row r="3026" spans="1:4" ht="25.5">
      <c r="A3026" s="77" t="s">
        <v>29955</v>
      </c>
      <c r="B3026" s="74" t="s">
        <v>30782</v>
      </c>
      <c r="C3026" s="58" t="s">
        <v>29</v>
      </c>
      <c r="D3026" s="1">
        <v>34.86</v>
      </c>
    </row>
    <row r="3027" spans="1:4" ht="25.5">
      <c r="A3027" s="77" t="s">
        <v>29956</v>
      </c>
      <c r="B3027" s="74" t="s">
        <v>30783</v>
      </c>
      <c r="C3027" s="58" t="s">
        <v>29</v>
      </c>
      <c r="D3027" s="1">
        <v>36.24</v>
      </c>
    </row>
    <row r="3028" spans="1:4" ht="25.5">
      <c r="A3028" s="77" t="s">
        <v>29957</v>
      </c>
      <c r="B3028" s="74" t="s">
        <v>30784</v>
      </c>
      <c r="C3028" s="58" t="s">
        <v>29</v>
      </c>
      <c r="D3028" s="1">
        <v>37.24</v>
      </c>
    </row>
    <row r="3029" spans="1:4">
      <c r="A3029" s="77" t="s">
        <v>29958</v>
      </c>
      <c r="B3029" s="74" t="s">
        <v>12664</v>
      </c>
      <c r="C3029" s="58" t="s">
        <v>29</v>
      </c>
      <c r="D3029" s="1">
        <v>2.76</v>
      </c>
    </row>
    <row r="3030" spans="1:4">
      <c r="A3030" s="77" t="s">
        <v>29959</v>
      </c>
      <c r="B3030" s="74" t="s">
        <v>30785</v>
      </c>
      <c r="C3030" s="58" t="s">
        <v>29</v>
      </c>
      <c r="D3030" s="1">
        <v>1.92</v>
      </c>
    </row>
    <row r="3031" spans="1:4">
      <c r="A3031" s="77" t="s">
        <v>29960</v>
      </c>
      <c r="B3031" s="74" t="s">
        <v>30786</v>
      </c>
      <c r="C3031" s="58" t="s">
        <v>29</v>
      </c>
      <c r="D3031" s="1">
        <v>3.99</v>
      </c>
    </row>
    <row r="3032" spans="1:4">
      <c r="A3032" s="77" t="s">
        <v>29961</v>
      </c>
      <c r="B3032" s="74" t="s">
        <v>30787</v>
      </c>
      <c r="C3032" s="58" t="s">
        <v>29</v>
      </c>
      <c r="D3032" s="1">
        <v>3.59</v>
      </c>
    </row>
    <row r="3033" spans="1:4" ht="25.5">
      <c r="A3033" s="77" t="s">
        <v>29962</v>
      </c>
      <c r="B3033" s="74" t="s">
        <v>30788</v>
      </c>
      <c r="C3033" s="58" t="s">
        <v>29</v>
      </c>
      <c r="D3033" s="1">
        <v>3.88</v>
      </c>
    </row>
    <row r="3034" spans="1:4">
      <c r="A3034" s="77" t="s">
        <v>29963</v>
      </c>
      <c r="B3034" s="74" t="s">
        <v>30789</v>
      </c>
      <c r="C3034" s="58" t="s">
        <v>29</v>
      </c>
      <c r="D3034" s="1">
        <v>4.38</v>
      </c>
    </row>
    <row r="3035" spans="1:4" ht="25.5">
      <c r="A3035" s="77" t="s">
        <v>29964</v>
      </c>
      <c r="B3035" s="74" t="s">
        <v>30790</v>
      </c>
      <c r="C3035" s="58" t="s">
        <v>29</v>
      </c>
      <c r="D3035" s="1">
        <v>4.67</v>
      </c>
    </row>
    <row r="3036" spans="1:4" ht="25.5">
      <c r="A3036" s="77" t="s">
        <v>29965</v>
      </c>
      <c r="B3036" s="74" t="s">
        <v>30791</v>
      </c>
      <c r="C3036" s="58" t="s">
        <v>29</v>
      </c>
      <c r="D3036" s="1">
        <v>5.18</v>
      </c>
    </row>
    <row r="3037" spans="1:4">
      <c r="A3037" s="77" t="s">
        <v>29966</v>
      </c>
      <c r="B3037" s="74" t="s">
        <v>30792</v>
      </c>
      <c r="C3037" s="58" t="s">
        <v>29</v>
      </c>
      <c r="D3037" s="1">
        <v>5.4</v>
      </c>
    </row>
    <row r="3038" spans="1:4" ht="25.5">
      <c r="A3038" s="77" t="s">
        <v>29967</v>
      </c>
      <c r="B3038" s="74" t="s">
        <v>30793</v>
      </c>
      <c r="C3038" s="58" t="s">
        <v>29</v>
      </c>
      <c r="D3038" s="1">
        <v>5.89</v>
      </c>
    </row>
    <row r="3039" spans="1:4" ht="25.5">
      <c r="A3039" s="77" t="s">
        <v>29968</v>
      </c>
      <c r="B3039" s="74" t="s">
        <v>30794</v>
      </c>
      <c r="C3039" s="58" t="s">
        <v>29</v>
      </c>
      <c r="D3039" s="1">
        <v>6.17</v>
      </c>
    </row>
    <row r="3040" spans="1:4" ht="25.5">
      <c r="A3040" s="77" t="s">
        <v>29969</v>
      </c>
      <c r="B3040" s="74" t="s">
        <v>30795</v>
      </c>
      <c r="C3040" s="58" t="s">
        <v>29</v>
      </c>
      <c r="D3040" s="1">
        <v>6.66</v>
      </c>
    </row>
    <row r="3041" spans="1:4" ht="25.5">
      <c r="A3041" s="77" t="s">
        <v>29970</v>
      </c>
      <c r="B3041" s="74" t="s">
        <v>30796</v>
      </c>
      <c r="C3041" s="58" t="s">
        <v>29</v>
      </c>
      <c r="D3041" s="1">
        <v>6.94</v>
      </c>
    </row>
    <row r="3042" spans="1:4" ht="25.5">
      <c r="A3042" s="77" t="s">
        <v>29971</v>
      </c>
      <c r="B3042" s="74" t="s">
        <v>30797</v>
      </c>
      <c r="C3042" s="58" t="s">
        <v>29</v>
      </c>
      <c r="D3042" s="1">
        <v>7.53</v>
      </c>
    </row>
    <row r="3043" spans="1:4" ht="25.5">
      <c r="A3043" s="77" t="s">
        <v>29972</v>
      </c>
      <c r="B3043" s="74" t="s">
        <v>30798</v>
      </c>
      <c r="C3043" s="58" t="s">
        <v>29</v>
      </c>
      <c r="D3043" s="1">
        <v>8.1300000000000008</v>
      </c>
    </row>
    <row r="3044" spans="1:4">
      <c r="A3044" s="77" t="s">
        <v>29973</v>
      </c>
      <c r="B3044" s="74" t="s">
        <v>30799</v>
      </c>
      <c r="C3044" s="58" t="s">
        <v>29</v>
      </c>
      <c r="D3044" s="1">
        <v>9.11</v>
      </c>
    </row>
    <row r="3045" spans="1:4">
      <c r="A3045" s="77" t="s">
        <v>29974</v>
      </c>
      <c r="B3045" s="74" t="s">
        <v>30800</v>
      </c>
      <c r="C3045" s="58" t="s">
        <v>29</v>
      </c>
      <c r="D3045" s="1">
        <v>44.98</v>
      </c>
    </row>
    <row r="3046" spans="1:4">
      <c r="A3046" s="77" t="s">
        <v>29975</v>
      </c>
      <c r="B3046" s="74" t="s">
        <v>30801</v>
      </c>
      <c r="C3046" s="58" t="s">
        <v>29</v>
      </c>
      <c r="D3046" s="1">
        <v>56.8</v>
      </c>
    </row>
    <row r="3047" spans="1:4">
      <c r="A3047" s="77" t="s">
        <v>29976</v>
      </c>
      <c r="B3047" s="74" t="s">
        <v>30802</v>
      </c>
      <c r="C3047" s="58" t="s">
        <v>29</v>
      </c>
      <c r="D3047" s="1">
        <v>54.51</v>
      </c>
    </row>
    <row r="3048" spans="1:4">
      <c r="A3048" s="77" t="s">
        <v>29977</v>
      </c>
      <c r="B3048" s="74" t="s">
        <v>30803</v>
      </c>
      <c r="C3048" s="58" t="s">
        <v>29</v>
      </c>
      <c r="D3048" s="1">
        <v>86.76</v>
      </c>
    </row>
    <row r="3049" spans="1:4" ht="25.5">
      <c r="A3049" s="77" t="s">
        <v>29978</v>
      </c>
      <c r="B3049" s="74" t="s">
        <v>30804</v>
      </c>
      <c r="C3049" s="58" t="s">
        <v>29</v>
      </c>
      <c r="D3049" s="1">
        <v>6.71</v>
      </c>
    </row>
    <row r="3050" spans="1:4">
      <c r="A3050" s="77" t="s">
        <v>29979</v>
      </c>
      <c r="B3050" s="74" t="s">
        <v>30805</v>
      </c>
      <c r="C3050" s="58" t="s">
        <v>29</v>
      </c>
      <c r="D3050" s="1">
        <v>5.83</v>
      </c>
    </row>
    <row r="3051" spans="1:4">
      <c r="A3051" s="77" t="s">
        <v>29980</v>
      </c>
      <c r="B3051" s="74" t="s">
        <v>30806</v>
      </c>
      <c r="C3051" s="58" t="s">
        <v>29</v>
      </c>
      <c r="D3051" s="1">
        <v>7.42</v>
      </c>
    </row>
    <row r="3052" spans="1:4">
      <c r="A3052" s="77" t="s">
        <v>29981</v>
      </c>
      <c r="B3052" s="74" t="s">
        <v>30807</v>
      </c>
      <c r="C3052" s="58" t="s">
        <v>29</v>
      </c>
      <c r="D3052" s="1">
        <v>78.510000000000005</v>
      </c>
    </row>
    <row r="3053" spans="1:4">
      <c r="A3053" s="77" t="s">
        <v>29982</v>
      </c>
      <c r="B3053" s="74" t="s">
        <v>30808</v>
      </c>
      <c r="C3053" s="58" t="s">
        <v>29</v>
      </c>
      <c r="D3053" s="1">
        <v>301.64999999999998</v>
      </c>
    </row>
    <row r="3054" spans="1:4">
      <c r="A3054" s="77" t="s">
        <v>29983</v>
      </c>
      <c r="B3054" s="74" t="s">
        <v>30809</v>
      </c>
      <c r="C3054" s="58" t="s">
        <v>29</v>
      </c>
      <c r="D3054" s="1">
        <v>344.1</v>
      </c>
    </row>
    <row r="3055" spans="1:4">
      <c r="A3055" s="77" t="s">
        <v>29984</v>
      </c>
      <c r="B3055" s="74" t="s">
        <v>30810</v>
      </c>
      <c r="C3055" s="58" t="s">
        <v>29</v>
      </c>
      <c r="D3055" s="1">
        <v>52</v>
      </c>
    </row>
    <row r="3056" spans="1:4" ht="25.5">
      <c r="A3056" s="77" t="s">
        <v>29985</v>
      </c>
      <c r="B3056" s="74" t="s">
        <v>30811</v>
      </c>
      <c r="C3056" s="58" t="s">
        <v>28</v>
      </c>
      <c r="D3056" s="1">
        <v>126.34</v>
      </c>
    </row>
    <row r="3057" spans="1:4">
      <c r="A3057" s="77" t="s">
        <v>29986</v>
      </c>
      <c r="B3057" s="74" t="s">
        <v>30812</v>
      </c>
      <c r="C3057" s="58" t="s">
        <v>29</v>
      </c>
      <c r="D3057" s="1">
        <v>87.42</v>
      </c>
    </row>
    <row r="3058" spans="1:4" ht="25.5">
      <c r="A3058" s="77" t="s">
        <v>29987</v>
      </c>
      <c r="B3058" s="74" t="s">
        <v>30813</v>
      </c>
      <c r="C3058" s="58" t="s">
        <v>29</v>
      </c>
      <c r="D3058" s="1">
        <v>163</v>
      </c>
    </row>
    <row r="3059" spans="1:4">
      <c r="A3059" s="77" t="s">
        <v>29988</v>
      </c>
      <c r="B3059" s="74" t="s">
        <v>30814</v>
      </c>
      <c r="C3059" s="58" t="s">
        <v>29</v>
      </c>
      <c r="D3059" s="1">
        <v>158.91</v>
      </c>
    </row>
    <row r="3060" spans="1:4">
      <c r="A3060" s="77" t="s">
        <v>29989</v>
      </c>
      <c r="B3060" s="74" t="s">
        <v>30815</v>
      </c>
      <c r="C3060" s="58" t="s">
        <v>29</v>
      </c>
      <c r="D3060" s="1">
        <v>25.76</v>
      </c>
    </row>
    <row r="3061" spans="1:4">
      <c r="A3061" s="77" t="s">
        <v>29990</v>
      </c>
      <c r="B3061" s="74" t="s">
        <v>30816</v>
      </c>
      <c r="C3061" s="58" t="s">
        <v>29</v>
      </c>
      <c r="D3061" s="1">
        <v>32.92</v>
      </c>
    </row>
    <row r="3062" spans="1:4">
      <c r="A3062" s="77" t="s">
        <v>29991</v>
      </c>
      <c r="B3062" s="74" t="s">
        <v>30817</v>
      </c>
      <c r="C3062" s="58" t="s">
        <v>28</v>
      </c>
      <c r="D3062" s="1">
        <v>2.82</v>
      </c>
    </row>
    <row r="3063" spans="1:4">
      <c r="A3063" s="77" t="s">
        <v>29992</v>
      </c>
      <c r="B3063" s="74" t="s">
        <v>30818</v>
      </c>
      <c r="C3063" s="58" t="s">
        <v>28</v>
      </c>
      <c r="D3063" s="1">
        <v>0.04</v>
      </c>
    </row>
    <row r="3064" spans="1:4">
      <c r="A3064" s="77" t="s">
        <v>29993</v>
      </c>
      <c r="B3064" s="74" t="s">
        <v>30819</v>
      </c>
      <c r="C3064" s="58" t="s">
        <v>29</v>
      </c>
      <c r="D3064" s="1">
        <v>4.9400000000000004</v>
      </c>
    </row>
    <row r="3065" spans="1:4">
      <c r="A3065" s="77" t="s">
        <v>29994</v>
      </c>
      <c r="B3065" s="74" t="s">
        <v>30820</v>
      </c>
      <c r="C3065" s="58" t="s">
        <v>29</v>
      </c>
      <c r="D3065" s="1">
        <v>2.11</v>
      </c>
    </row>
    <row r="3066" spans="1:4">
      <c r="A3066" s="77" t="s">
        <v>29995</v>
      </c>
      <c r="B3066" s="74" t="s">
        <v>30821</v>
      </c>
      <c r="C3066" s="58" t="s">
        <v>29</v>
      </c>
      <c r="D3066" s="1">
        <v>2.6</v>
      </c>
    </row>
    <row r="3067" spans="1:4">
      <c r="A3067" s="77" t="s">
        <v>29996</v>
      </c>
      <c r="B3067" s="74" t="s">
        <v>30822</v>
      </c>
      <c r="C3067" s="58" t="s">
        <v>29</v>
      </c>
      <c r="D3067" s="1">
        <v>3</v>
      </c>
    </row>
    <row r="3068" spans="1:4">
      <c r="A3068" s="77" t="s">
        <v>29997</v>
      </c>
      <c r="B3068" s="74" t="s">
        <v>30823</v>
      </c>
      <c r="C3068" s="58" t="s">
        <v>29</v>
      </c>
      <c r="D3068" s="1">
        <v>3.1</v>
      </c>
    </row>
    <row r="3069" spans="1:4">
      <c r="A3069" s="77" t="s">
        <v>29998</v>
      </c>
      <c r="B3069" s="74" t="s">
        <v>30824</v>
      </c>
      <c r="C3069" s="58" t="s">
        <v>29</v>
      </c>
      <c r="D3069" s="1">
        <v>3.19</v>
      </c>
    </row>
    <row r="3070" spans="1:4">
      <c r="A3070" s="77" t="s">
        <v>29999</v>
      </c>
      <c r="B3070" s="74" t="s">
        <v>30825</v>
      </c>
      <c r="C3070" s="58" t="s">
        <v>29</v>
      </c>
      <c r="D3070" s="1">
        <v>4.3499999999999996</v>
      </c>
    </row>
    <row r="3071" spans="1:4">
      <c r="A3071" s="77" t="s">
        <v>30000</v>
      </c>
      <c r="B3071" s="74" t="s">
        <v>30826</v>
      </c>
      <c r="C3071" s="58" t="s">
        <v>29</v>
      </c>
      <c r="D3071" s="1">
        <v>3.58</v>
      </c>
    </row>
    <row r="3072" spans="1:4">
      <c r="A3072" s="77" t="s">
        <v>30001</v>
      </c>
      <c r="B3072" s="74" t="s">
        <v>30827</v>
      </c>
      <c r="C3072" s="58" t="s">
        <v>29</v>
      </c>
      <c r="D3072" s="1">
        <v>0.17</v>
      </c>
    </row>
    <row r="3078" spans="1:4">
      <c r="A3078" s="77" t="s">
        <v>30002</v>
      </c>
    </row>
    <row r="3079" spans="1:4" ht="25.5">
      <c r="A3079" s="77" t="s">
        <v>30003</v>
      </c>
      <c r="B3079" s="74" t="s">
        <v>30828</v>
      </c>
      <c r="C3079" s="58" t="s">
        <v>32</v>
      </c>
      <c r="D3079" s="1">
        <v>155.38999999999999</v>
      </c>
    </row>
    <row r="3080" spans="1:4" ht="25.5">
      <c r="A3080" s="77" t="s">
        <v>30004</v>
      </c>
      <c r="B3080" s="74" t="s">
        <v>30829</v>
      </c>
      <c r="C3080" s="58" t="s">
        <v>32</v>
      </c>
      <c r="D3080" s="1">
        <v>248.18</v>
      </c>
    </row>
    <row r="3081" spans="1:4" ht="25.5">
      <c r="A3081" s="77" t="s">
        <v>30005</v>
      </c>
      <c r="B3081" s="74" t="s">
        <v>30830</v>
      </c>
      <c r="C3081" s="58" t="s">
        <v>32</v>
      </c>
      <c r="D3081" s="1">
        <v>377.72</v>
      </c>
    </row>
    <row r="3082" spans="1:4" ht="25.5">
      <c r="A3082" s="77" t="s">
        <v>30006</v>
      </c>
      <c r="B3082" s="74" t="s">
        <v>30831</v>
      </c>
      <c r="C3082" s="58" t="s">
        <v>32</v>
      </c>
      <c r="D3082" s="1">
        <v>570.86</v>
      </c>
    </row>
    <row r="3083" spans="1:4" ht="25.5">
      <c r="A3083" s="77" t="s">
        <v>30007</v>
      </c>
      <c r="B3083" s="74" t="s">
        <v>30832</v>
      </c>
      <c r="C3083" s="58" t="s">
        <v>32</v>
      </c>
      <c r="D3083" s="1">
        <v>747.93</v>
      </c>
    </row>
    <row r="3084" spans="1:4" ht="25.5">
      <c r="A3084" s="77" t="s">
        <v>30008</v>
      </c>
      <c r="B3084" s="74" t="s">
        <v>30833</v>
      </c>
      <c r="C3084" s="58" t="s">
        <v>32</v>
      </c>
      <c r="D3084" s="1">
        <v>1084.24</v>
      </c>
    </row>
    <row r="3085" spans="1:4" ht="25.5">
      <c r="A3085" s="77" t="s">
        <v>30009</v>
      </c>
      <c r="B3085" s="74" t="s">
        <v>30834</v>
      </c>
      <c r="C3085" s="58" t="s">
        <v>32</v>
      </c>
      <c r="D3085" s="1">
        <v>156.16999999999999</v>
      </c>
    </row>
    <row r="3086" spans="1:4" ht="25.5">
      <c r="A3086" s="77" t="s">
        <v>30010</v>
      </c>
      <c r="B3086" s="74" t="s">
        <v>30835</v>
      </c>
      <c r="C3086" s="58" t="s">
        <v>32</v>
      </c>
      <c r="D3086" s="1">
        <v>242.59</v>
      </c>
    </row>
    <row r="3087" spans="1:4" ht="25.5">
      <c r="A3087" s="77" t="s">
        <v>30011</v>
      </c>
      <c r="B3087" s="74" t="s">
        <v>30836</v>
      </c>
      <c r="C3087" s="58" t="s">
        <v>32</v>
      </c>
      <c r="D3087" s="1">
        <v>384.87</v>
      </c>
    </row>
    <row r="3088" spans="1:4" ht="25.5">
      <c r="A3088" s="77" t="s">
        <v>30012</v>
      </c>
      <c r="B3088" s="74" t="s">
        <v>30837</v>
      </c>
      <c r="C3088" s="58" t="s">
        <v>32</v>
      </c>
      <c r="D3088" s="1">
        <v>605.96</v>
      </c>
    </row>
    <row r="3089" spans="1:4" ht="25.5">
      <c r="A3089" s="77" t="s">
        <v>30013</v>
      </c>
      <c r="B3089" s="74" t="s">
        <v>30838</v>
      </c>
      <c r="C3089" s="58" t="s">
        <v>32</v>
      </c>
      <c r="D3089" s="1">
        <v>805.16</v>
      </c>
    </row>
    <row r="3090" spans="1:4" ht="25.5">
      <c r="A3090" s="77" t="s">
        <v>30014</v>
      </c>
      <c r="B3090" s="74" t="s">
        <v>30839</v>
      </c>
      <c r="C3090" s="58" t="s">
        <v>32</v>
      </c>
      <c r="D3090" s="1">
        <v>1157.21</v>
      </c>
    </row>
    <row r="3091" spans="1:4" ht="25.5">
      <c r="A3091" s="77" t="s">
        <v>30015</v>
      </c>
      <c r="B3091" s="74" t="s">
        <v>30840</v>
      </c>
      <c r="C3091" s="58" t="s">
        <v>32</v>
      </c>
      <c r="D3091" s="1">
        <v>261.41000000000003</v>
      </c>
    </row>
    <row r="3092" spans="1:4" ht="25.5">
      <c r="A3092" s="77" t="s">
        <v>30016</v>
      </c>
      <c r="B3092" s="74" t="s">
        <v>30841</v>
      </c>
      <c r="C3092" s="58" t="s">
        <v>32</v>
      </c>
      <c r="D3092" s="1">
        <v>442.58</v>
      </c>
    </row>
    <row r="3093" spans="1:4" ht="25.5">
      <c r="A3093" s="77" t="s">
        <v>30017</v>
      </c>
      <c r="B3093" s="74" t="s">
        <v>30842</v>
      </c>
      <c r="C3093" s="58" t="s">
        <v>32</v>
      </c>
      <c r="D3093" s="1">
        <v>617.38</v>
      </c>
    </row>
    <row r="3094" spans="1:4" ht="25.5">
      <c r="A3094" s="77" t="s">
        <v>30018</v>
      </c>
      <c r="B3094" s="74" t="s">
        <v>30843</v>
      </c>
      <c r="C3094" s="58" t="s">
        <v>32</v>
      </c>
      <c r="D3094" s="1">
        <v>799.34</v>
      </c>
    </row>
    <row r="3095" spans="1:4" ht="25.5">
      <c r="A3095" s="77" t="s">
        <v>30019</v>
      </c>
      <c r="B3095" s="74" t="s">
        <v>30844</v>
      </c>
      <c r="C3095" s="58" t="s">
        <v>32</v>
      </c>
      <c r="D3095" s="1">
        <v>1200.5999999999999</v>
      </c>
    </row>
    <row r="3096" spans="1:4" ht="25.5">
      <c r="A3096" s="77" t="s">
        <v>30020</v>
      </c>
      <c r="B3096" s="74" t="s">
        <v>30845</v>
      </c>
      <c r="C3096" s="58" t="s">
        <v>28492</v>
      </c>
      <c r="D3096" s="1">
        <v>264.20999999999998</v>
      </c>
    </row>
    <row r="3097" spans="1:4" ht="25.5">
      <c r="A3097" s="77" t="s">
        <v>30021</v>
      </c>
      <c r="B3097" s="74" t="s">
        <v>30846</v>
      </c>
      <c r="C3097" s="58" t="s">
        <v>28492</v>
      </c>
      <c r="D3097" s="1">
        <v>738.43</v>
      </c>
    </row>
    <row r="3098" spans="1:4" ht="25.5">
      <c r="A3098" s="77" t="s">
        <v>30022</v>
      </c>
      <c r="B3098" s="74" t="s">
        <v>30847</v>
      </c>
      <c r="C3098" s="58" t="s">
        <v>28492</v>
      </c>
      <c r="D3098" s="1">
        <v>1246.98</v>
      </c>
    </row>
    <row r="3099" spans="1:4" ht="25.5">
      <c r="A3099" s="77" t="s">
        <v>30023</v>
      </c>
      <c r="B3099" s="74" t="s">
        <v>30848</v>
      </c>
      <c r="C3099" s="58" t="s">
        <v>28492</v>
      </c>
      <c r="D3099" s="1">
        <v>1941.83</v>
      </c>
    </row>
    <row r="3100" spans="1:4" ht="25.5">
      <c r="A3100" s="77" t="s">
        <v>30024</v>
      </c>
      <c r="B3100" s="74" t="s">
        <v>30849</v>
      </c>
      <c r="C3100" s="58" t="s">
        <v>28492</v>
      </c>
      <c r="D3100" s="1">
        <v>2832.13</v>
      </c>
    </row>
    <row r="3101" spans="1:4" ht="25.5">
      <c r="A3101" s="77" t="s">
        <v>30025</v>
      </c>
      <c r="B3101" s="74" t="s">
        <v>30850</v>
      </c>
      <c r="C3101" s="58" t="s">
        <v>28492</v>
      </c>
      <c r="D3101" s="1">
        <v>5188.18</v>
      </c>
    </row>
    <row r="3102" spans="1:4" ht="25.5">
      <c r="A3102" s="77" t="s">
        <v>30026</v>
      </c>
      <c r="B3102" s="74" t="s">
        <v>30851</v>
      </c>
      <c r="C3102" s="58" t="s">
        <v>32</v>
      </c>
      <c r="D3102" s="1">
        <v>465.68</v>
      </c>
    </row>
    <row r="3103" spans="1:4" ht="25.5">
      <c r="A3103" s="77" t="s">
        <v>30027</v>
      </c>
      <c r="B3103" s="74" t="s">
        <v>30852</v>
      </c>
      <c r="C3103" s="58" t="s">
        <v>32</v>
      </c>
      <c r="D3103" s="1">
        <v>715.45</v>
      </c>
    </row>
    <row r="3104" spans="1:4" ht="25.5">
      <c r="A3104" s="77" t="s">
        <v>30028</v>
      </c>
      <c r="B3104" s="74" t="s">
        <v>30853</v>
      </c>
      <c r="C3104" s="58" t="s">
        <v>32</v>
      </c>
      <c r="D3104" s="1">
        <v>1090.56</v>
      </c>
    </row>
    <row r="3105" spans="1:4" ht="25.5">
      <c r="A3105" s="77" t="s">
        <v>30029</v>
      </c>
      <c r="B3105" s="74" t="s">
        <v>30854</v>
      </c>
      <c r="C3105" s="58" t="s">
        <v>32</v>
      </c>
      <c r="D3105" s="1">
        <v>1434.48</v>
      </c>
    </row>
    <row r="3106" spans="1:4" ht="25.5">
      <c r="A3106" s="77" t="s">
        <v>30030</v>
      </c>
      <c r="B3106" s="74" t="s">
        <v>30855</v>
      </c>
      <c r="C3106" s="58" t="s">
        <v>32</v>
      </c>
      <c r="D3106" s="1">
        <v>2091.29</v>
      </c>
    </row>
    <row r="3107" spans="1:4" ht="25.5">
      <c r="A3107" s="77" t="s">
        <v>30031</v>
      </c>
      <c r="B3107" s="74" t="s">
        <v>30856</v>
      </c>
      <c r="C3107" s="58" t="s">
        <v>32</v>
      </c>
      <c r="D3107" s="1">
        <v>454.5</v>
      </c>
    </row>
    <row r="3108" spans="1:4" ht="25.5">
      <c r="A3108" s="77" t="s">
        <v>30032</v>
      </c>
      <c r="B3108" s="74" t="s">
        <v>30857</v>
      </c>
      <c r="C3108" s="58" t="s">
        <v>32</v>
      </c>
      <c r="D3108" s="1">
        <v>729.75</v>
      </c>
    </row>
    <row r="3109" spans="1:4" ht="25.5">
      <c r="A3109" s="77" t="s">
        <v>30033</v>
      </c>
      <c r="B3109" s="74" t="s">
        <v>30858</v>
      </c>
      <c r="C3109" s="58" t="s">
        <v>32</v>
      </c>
      <c r="D3109" s="1">
        <v>1160.76</v>
      </c>
    </row>
    <row r="3110" spans="1:4" ht="25.5">
      <c r="A3110" s="77" t="s">
        <v>30034</v>
      </c>
      <c r="B3110" s="74" t="s">
        <v>30859</v>
      </c>
      <c r="C3110" s="58" t="s">
        <v>32</v>
      </c>
      <c r="D3110" s="1">
        <v>1548.94</v>
      </c>
    </row>
    <row r="3111" spans="1:4" ht="25.5">
      <c r="A3111" s="77" t="s">
        <v>30035</v>
      </c>
      <c r="B3111" s="74" t="s">
        <v>30860</v>
      </c>
      <c r="C3111" s="58" t="s">
        <v>32</v>
      </c>
      <c r="D3111" s="1">
        <v>2237.23</v>
      </c>
    </row>
    <row r="3112" spans="1:4" ht="25.5">
      <c r="A3112" s="77" t="s">
        <v>30036</v>
      </c>
      <c r="B3112" s="74" t="s">
        <v>30861</v>
      </c>
      <c r="C3112" s="58" t="s">
        <v>32</v>
      </c>
      <c r="D3112" s="1">
        <v>492.14</v>
      </c>
    </row>
    <row r="3113" spans="1:4" ht="25.5">
      <c r="A3113" s="77" t="s">
        <v>30037</v>
      </c>
      <c r="B3113" s="74" t="s">
        <v>30862</v>
      </c>
      <c r="C3113" s="58" t="s">
        <v>32</v>
      </c>
      <c r="D3113" s="1">
        <v>845.17</v>
      </c>
    </row>
    <row r="3114" spans="1:4" ht="25.5">
      <c r="A3114" s="77" t="s">
        <v>30038</v>
      </c>
      <c r="B3114" s="74" t="s">
        <v>30863</v>
      </c>
      <c r="C3114" s="58" t="s">
        <v>32</v>
      </c>
      <c r="D3114" s="1">
        <v>1183.5999999999999</v>
      </c>
    </row>
    <row r="3115" spans="1:4" ht="25.5">
      <c r="A3115" s="77" t="s">
        <v>30039</v>
      </c>
      <c r="B3115" s="74" t="s">
        <v>30864</v>
      </c>
      <c r="C3115" s="58" t="s">
        <v>32</v>
      </c>
      <c r="D3115" s="1">
        <v>1537.3</v>
      </c>
    </row>
    <row r="3116" spans="1:4" ht="25.5">
      <c r="A3116" s="77" t="s">
        <v>30040</v>
      </c>
      <c r="B3116" s="74" t="s">
        <v>30865</v>
      </c>
      <c r="C3116" s="58" t="s">
        <v>32</v>
      </c>
      <c r="D3116" s="1">
        <v>2324.0100000000002</v>
      </c>
    </row>
    <row r="3117" spans="1:4" ht="25.5">
      <c r="A3117" s="77" t="s">
        <v>30041</v>
      </c>
      <c r="B3117" s="74" t="s">
        <v>30866</v>
      </c>
      <c r="C3117" s="58" t="s">
        <v>28492</v>
      </c>
      <c r="D3117" s="1">
        <v>1101.03</v>
      </c>
    </row>
    <row r="3118" spans="1:4" ht="25.5">
      <c r="A3118" s="77" t="s">
        <v>30042</v>
      </c>
      <c r="B3118" s="74" t="s">
        <v>30867</v>
      </c>
      <c r="C3118" s="58" t="s">
        <v>28492</v>
      </c>
      <c r="D3118" s="1">
        <v>1798.82</v>
      </c>
    </row>
    <row r="3119" spans="1:4" ht="25.5">
      <c r="A3119" s="77" t="s">
        <v>30043</v>
      </c>
      <c r="B3119" s="74" t="s">
        <v>30868</v>
      </c>
      <c r="C3119" s="58" t="s">
        <v>28492</v>
      </c>
      <c r="D3119" s="1">
        <v>2716.16</v>
      </c>
    </row>
    <row r="3120" spans="1:4" ht="25.5">
      <c r="A3120" s="77" t="s">
        <v>30044</v>
      </c>
      <c r="B3120" s="74" t="s">
        <v>30869</v>
      </c>
      <c r="C3120" s="58" t="s">
        <v>28492</v>
      </c>
      <c r="D3120" s="1">
        <v>3972.42</v>
      </c>
    </row>
    <row r="3121" spans="1:4" ht="25.5">
      <c r="A3121" s="77" t="s">
        <v>30045</v>
      </c>
      <c r="B3121" s="74" t="s">
        <v>30870</v>
      </c>
      <c r="C3121" s="58" t="s">
        <v>28492</v>
      </c>
      <c r="D3121" s="1">
        <v>7105.93</v>
      </c>
    </row>
    <row r="3122" spans="1:4" ht="25.5">
      <c r="A3122" s="77" t="s">
        <v>30046</v>
      </c>
      <c r="B3122" s="74" t="s">
        <v>30871</v>
      </c>
      <c r="C3122" s="58" t="s">
        <v>32</v>
      </c>
      <c r="D3122" s="1">
        <v>683.03</v>
      </c>
    </row>
    <row r="3123" spans="1:4" ht="25.5">
      <c r="A3123" s="77" t="s">
        <v>30047</v>
      </c>
      <c r="B3123" s="74" t="s">
        <v>30872</v>
      </c>
      <c r="C3123" s="58" t="s">
        <v>32</v>
      </c>
      <c r="D3123" s="1">
        <v>1053.19</v>
      </c>
    </row>
    <row r="3124" spans="1:4" ht="25.5">
      <c r="A3124" s="77" t="s">
        <v>30048</v>
      </c>
      <c r="B3124" s="74" t="s">
        <v>30873</v>
      </c>
      <c r="C3124" s="58" t="s">
        <v>32</v>
      </c>
      <c r="D3124" s="1">
        <v>1610.47</v>
      </c>
    </row>
    <row r="3125" spans="1:4" ht="25.5">
      <c r="A3125" s="77" t="s">
        <v>30049</v>
      </c>
      <c r="B3125" s="74" t="s">
        <v>30874</v>
      </c>
      <c r="C3125" s="58" t="s">
        <v>32</v>
      </c>
      <c r="D3125" s="1">
        <v>2120.7600000000002</v>
      </c>
    </row>
    <row r="3126" spans="1:4" ht="25.5">
      <c r="A3126" s="77" t="s">
        <v>30050</v>
      </c>
      <c r="B3126" s="74" t="s">
        <v>30875</v>
      </c>
      <c r="C3126" s="58" t="s">
        <v>32</v>
      </c>
      <c r="D3126" s="1">
        <v>3098.34</v>
      </c>
    </row>
    <row r="3127" spans="1:4" ht="25.5">
      <c r="A3127" s="77" t="s">
        <v>30051</v>
      </c>
      <c r="B3127" s="74" t="s">
        <v>30876</v>
      </c>
      <c r="C3127" s="58" t="s">
        <v>32</v>
      </c>
      <c r="D3127" s="1">
        <v>666.26</v>
      </c>
    </row>
    <row r="3128" spans="1:4" ht="25.5">
      <c r="A3128" s="77" t="s">
        <v>30052</v>
      </c>
      <c r="B3128" s="74" t="s">
        <v>30877</v>
      </c>
      <c r="C3128" s="58" t="s">
        <v>32</v>
      </c>
      <c r="D3128" s="1">
        <v>1074.6400000000001</v>
      </c>
    </row>
    <row r="3129" spans="1:4" ht="25.5">
      <c r="A3129" s="77" t="s">
        <v>30053</v>
      </c>
      <c r="B3129" s="74" t="s">
        <v>30878</v>
      </c>
      <c r="C3129" s="58" t="s">
        <v>32</v>
      </c>
      <c r="D3129" s="1">
        <v>1715.77</v>
      </c>
    </row>
    <row r="3130" spans="1:4" ht="25.5">
      <c r="A3130" s="77" t="s">
        <v>30054</v>
      </c>
      <c r="B3130" s="74" t="s">
        <v>30879</v>
      </c>
      <c r="C3130" s="58" t="s">
        <v>32</v>
      </c>
      <c r="D3130" s="1">
        <v>2292.6999999999998</v>
      </c>
    </row>
    <row r="3131" spans="1:4" ht="25.5">
      <c r="A3131" s="77" t="s">
        <v>30055</v>
      </c>
      <c r="B3131" s="74" t="s">
        <v>30880</v>
      </c>
      <c r="C3131" s="58" t="s">
        <v>32</v>
      </c>
      <c r="D3131" s="1">
        <v>3317.25</v>
      </c>
    </row>
    <row r="3132" spans="1:4" ht="25.5">
      <c r="A3132" s="77" t="s">
        <v>30056</v>
      </c>
      <c r="B3132" s="74" t="s">
        <v>30881</v>
      </c>
      <c r="C3132" s="58" t="s">
        <v>32</v>
      </c>
      <c r="D3132" s="1">
        <v>1247.77</v>
      </c>
    </row>
    <row r="3133" spans="1:4" ht="25.5">
      <c r="A3133" s="77" t="s">
        <v>30057</v>
      </c>
      <c r="B3133" s="74" t="s">
        <v>30882</v>
      </c>
      <c r="C3133" s="58" t="s">
        <v>32</v>
      </c>
      <c r="D3133" s="1">
        <v>1750.03</v>
      </c>
    </row>
    <row r="3134" spans="1:4" ht="25.5">
      <c r="A3134" s="77" t="s">
        <v>30058</v>
      </c>
      <c r="B3134" s="74" t="s">
        <v>30883</v>
      </c>
      <c r="C3134" s="58" t="s">
        <v>32</v>
      </c>
      <c r="D3134" s="1">
        <v>2275.2399999999998</v>
      </c>
    </row>
    <row r="3135" spans="1:4" ht="25.5">
      <c r="A3135" s="77" t="s">
        <v>30059</v>
      </c>
      <c r="B3135" s="74" t="s">
        <v>30884</v>
      </c>
      <c r="C3135" s="58" t="s">
        <v>32</v>
      </c>
      <c r="D3135" s="1">
        <v>3447.42</v>
      </c>
    </row>
    <row r="3136" spans="1:4" ht="25.5">
      <c r="A3136" s="77" t="s">
        <v>30060</v>
      </c>
      <c r="B3136" s="74" t="s">
        <v>30885</v>
      </c>
      <c r="C3136" s="58" t="s">
        <v>28492</v>
      </c>
      <c r="D3136" s="1">
        <v>1434.25</v>
      </c>
    </row>
    <row r="3137" spans="1:4" ht="25.5">
      <c r="A3137" s="77" t="s">
        <v>30061</v>
      </c>
      <c r="B3137" s="74" t="s">
        <v>30886</v>
      </c>
      <c r="C3137" s="58" t="s">
        <v>28492</v>
      </c>
      <c r="D3137" s="1">
        <v>2319.86</v>
      </c>
    </row>
    <row r="3138" spans="1:4" ht="25.5">
      <c r="A3138" s="77" t="s">
        <v>30062</v>
      </c>
      <c r="B3138" s="74" t="s">
        <v>30887</v>
      </c>
      <c r="C3138" s="58" t="s">
        <v>28492</v>
      </c>
      <c r="D3138" s="1">
        <v>3490.48</v>
      </c>
    </row>
    <row r="3139" spans="1:4" ht="25.5">
      <c r="A3139" s="77" t="s">
        <v>30063</v>
      </c>
      <c r="B3139" s="74" t="s">
        <v>30888</v>
      </c>
      <c r="C3139" s="58" t="s">
        <v>28492</v>
      </c>
      <c r="D3139" s="1">
        <v>5112.25</v>
      </c>
    </row>
    <row r="3140" spans="1:4" ht="25.5">
      <c r="A3140" s="77" t="s">
        <v>30064</v>
      </c>
      <c r="B3140" s="74" t="s">
        <v>30889</v>
      </c>
      <c r="C3140" s="58" t="s">
        <v>28492</v>
      </c>
      <c r="D3140" s="1">
        <v>9056.0300000000007</v>
      </c>
    </row>
    <row r="3141" spans="1:4" ht="25.5">
      <c r="A3141" s="77" t="s">
        <v>30065</v>
      </c>
      <c r="B3141" s="74" t="s">
        <v>30890</v>
      </c>
      <c r="C3141" s="58" t="s">
        <v>28492</v>
      </c>
      <c r="D3141" s="1">
        <v>386.26</v>
      </c>
    </row>
    <row r="3142" spans="1:4" ht="25.5">
      <c r="A3142" s="77" t="s">
        <v>30066</v>
      </c>
      <c r="B3142" s="74" t="s">
        <v>30891</v>
      </c>
      <c r="C3142" s="58" t="s">
        <v>28492</v>
      </c>
      <c r="D3142" s="1">
        <v>415.14</v>
      </c>
    </row>
    <row r="3143" spans="1:4" ht="25.5">
      <c r="A3143" s="77" t="s">
        <v>30067</v>
      </c>
      <c r="B3143" s="74" t="s">
        <v>30892</v>
      </c>
      <c r="C3143" s="58" t="s">
        <v>28492</v>
      </c>
      <c r="D3143" s="1">
        <v>499.81</v>
      </c>
    </row>
    <row r="3144" spans="1:4" ht="25.5">
      <c r="A3144" s="77" t="s">
        <v>30068</v>
      </c>
      <c r="B3144" s="74" t="s">
        <v>30893</v>
      </c>
      <c r="C3144" s="58" t="s">
        <v>28492</v>
      </c>
      <c r="D3144" s="1">
        <v>775.54</v>
      </c>
    </row>
    <row r="3145" spans="1:4" ht="25.5">
      <c r="A3145" s="77" t="s">
        <v>30069</v>
      </c>
      <c r="B3145" s="74" t="s">
        <v>30894</v>
      </c>
      <c r="C3145" s="58" t="s">
        <v>28492</v>
      </c>
      <c r="D3145" s="1">
        <v>1062.02</v>
      </c>
    </row>
    <row r="3146" spans="1:4">
      <c r="A3146" s="77" t="s">
        <v>30070</v>
      </c>
      <c r="B3146" s="74" t="s">
        <v>30895</v>
      </c>
      <c r="C3146" s="58" t="s">
        <v>32</v>
      </c>
      <c r="D3146" s="1">
        <v>30.42</v>
      </c>
    </row>
    <row r="3147" spans="1:4">
      <c r="A3147" s="77" t="s">
        <v>30071</v>
      </c>
      <c r="B3147" s="74" t="s">
        <v>30896</v>
      </c>
      <c r="C3147" s="58" t="s">
        <v>28492</v>
      </c>
      <c r="D3147" s="1">
        <v>85.09</v>
      </c>
    </row>
    <row r="3148" spans="1:4">
      <c r="A3148" s="77" t="s">
        <v>30072</v>
      </c>
      <c r="B3148" s="74" t="s">
        <v>30897</v>
      </c>
      <c r="C3148" s="58" t="s">
        <v>32</v>
      </c>
      <c r="D3148" s="1">
        <v>58.46</v>
      </c>
    </row>
    <row r="3149" spans="1:4">
      <c r="A3149" s="77" t="s">
        <v>30073</v>
      </c>
      <c r="B3149" s="74" t="s">
        <v>30898</v>
      </c>
      <c r="C3149" s="58" t="s">
        <v>28492</v>
      </c>
      <c r="D3149" s="1">
        <v>170.91</v>
      </c>
    </row>
    <row r="3150" spans="1:4">
      <c r="A3150" s="77" t="s">
        <v>30074</v>
      </c>
      <c r="B3150" s="74" t="s">
        <v>30899</v>
      </c>
      <c r="C3150" s="58" t="s">
        <v>32</v>
      </c>
      <c r="D3150" s="1">
        <v>92.81</v>
      </c>
    </row>
    <row r="3151" spans="1:4">
      <c r="A3151" s="77" t="s">
        <v>30075</v>
      </c>
      <c r="B3151" s="74" t="s">
        <v>30900</v>
      </c>
      <c r="C3151" s="58" t="s">
        <v>28492</v>
      </c>
      <c r="D3151" s="1">
        <v>281.43</v>
      </c>
    </row>
    <row r="3152" spans="1:4">
      <c r="A3152" s="77" t="s">
        <v>30076</v>
      </c>
      <c r="B3152" s="74" t="s">
        <v>30901</v>
      </c>
      <c r="C3152" s="58" t="s">
        <v>32</v>
      </c>
      <c r="D3152" s="1">
        <v>133.35</v>
      </c>
    </row>
    <row r="3153" spans="1:4">
      <c r="A3153" s="77" t="s">
        <v>30077</v>
      </c>
      <c r="B3153" s="74" t="s">
        <v>30902</v>
      </c>
      <c r="C3153" s="58" t="s">
        <v>28492</v>
      </c>
      <c r="D3153" s="1">
        <v>432.68</v>
      </c>
    </row>
    <row r="3154" spans="1:4">
      <c r="A3154" s="77" t="s">
        <v>30078</v>
      </c>
      <c r="B3154" s="74" t="s">
        <v>30903</v>
      </c>
      <c r="C3154" s="58" t="s">
        <v>32</v>
      </c>
      <c r="D3154" s="1">
        <v>178.5</v>
      </c>
    </row>
    <row r="3155" spans="1:4">
      <c r="A3155" s="77" t="s">
        <v>30079</v>
      </c>
      <c r="B3155" s="74" t="s">
        <v>30904</v>
      </c>
      <c r="C3155" s="58" t="s">
        <v>28492</v>
      </c>
      <c r="D3155" s="1">
        <v>638.20000000000005</v>
      </c>
    </row>
    <row r="3156" spans="1:4">
      <c r="A3156" s="77" t="s">
        <v>30080</v>
      </c>
      <c r="B3156" s="74" t="s">
        <v>30905</v>
      </c>
      <c r="C3156" s="58" t="s">
        <v>32</v>
      </c>
      <c r="D3156" s="1">
        <v>246.27</v>
      </c>
    </row>
    <row r="3157" spans="1:4">
      <c r="A3157" s="77" t="s">
        <v>30081</v>
      </c>
      <c r="B3157" s="74" t="s">
        <v>30906</v>
      </c>
      <c r="C3157" s="58" t="s">
        <v>28492</v>
      </c>
      <c r="D3157" s="1">
        <v>1200.3699999999999</v>
      </c>
    </row>
    <row r="3158" spans="1:4">
      <c r="A3158" s="77" t="s">
        <v>30082</v>
      </c>
      <c r="B3158" s="74" t="s">
        <v>30907</v>
      </c>
      <c r="C3158" s="58" t="s">
        <v>32</v>
      </c>
      <c r="D3158" s="1">
        <v>104.01</v>
      </c>
    </row>
    <row r="3159" spans="1:4">
      <c r="A3159" s="77" t="s">
        <v>30083</v>
      </c>
      <c r="B3159" s="74" t="s">
        <v>30908</v>
      </c>
      <c r="C3159" s="58" t="s">
        <v>28492</v>
      </c>
      <c r="D3159" s="1">
        <v>250.86</v>
      </c>
    </row>
    <row r="3160" spans="1:4">
      <c r="A3160" s="77" t="s">
        <v>30084</v>
      </c>
      <c r="B3160" s="74" t="s">
        <v>30909</v>
      </c>
      <c r="C3160" s="58" t="s">
        <v>32</v>
      </c>
      <c r="D3160" s="1">
        <v>165.31</v>
      </c>
    </row>
    <row r="3161" spans="1:4">
      <c r="A3161" s="77" t="s">
        <v>30085</v>
      </c>
      <c r="B3161" s="74" t="s">
        <v>30910</v>
      </c>
      <c r="C3161" s="58" t="s">
        <v>28492</v>
      </c>
      <c r="D3161" s="1">
        <v>401.98</v>
      </c>
    </row>
    <row r="3162" spans="1:4">
      <c r="A3162" s="77" t="s">
        <v>30086</v>
      </c>
      <c r="B3162" s="74" t="s">
        <v>30911</v>
      </c>
      <c r="C3162" s="58" t="s">
        <v>32</v>
      </c>
      <c r="D3162" s="1">
        <v>242.98</v>
      </c>
    </row>
    <row r="3163" spans="1:4">
      <c r="A3163" s="77" t="s">
        <v>30087</v>
      </c>
      <c r="B3163" s="74" t="s">
        <v>30912</v>
      </c>
      <c r="C3163" s="58" t="s">
        <v>28492</v>
      </c>
      <c r="D3163" s="1">
        <v>599.97</v>
      </c>
    </row>
    <row r="3164" spans="1:4">
      <c r="A3164" s="77" t="s">
        <v>30088</v>
      </c>
      <c r="B3164" s="74" t="s">
        <v>30913</v>
      </c>
      <c r="C3164" s="58" t="s">
        <v>32</v>
      </c>
      <c r="D3164" s="1">
        <v>324.63</v>
      </c>
    </row>
    <row r="3165" spans="1:4">
      <c r="A3165" s="77" t="s">
        <v>30089</v>
      </c>
      <c r="B3165" s="74" t="s">
        <v>30914</v>
      </c>
      <c r="C3165" s="58" t="s">
        <v>28492</v>
      </c>
      <c r="D3165" s="1">
        <v>894.94</v>
      </c>
    </row>
    <row r="3166" spans="1:4">
      <c r="A3166" s="77" t="s">
        <v>30090</v>
      </c>
      <c r="B3166" s="74" t="s">
        <v>30915</v>
      </c>
      <c r="C3166" s="58" t="s">
        <v>32</v>
      </c>
      <c r="D3166" s="1">
        <v>452.04</v>
      </c>
    </row>
    <row r="3167" spans="1:4">
      <c r="A3167" s="77" t="s">
        <v>30091</v>
      </c>
      <c r="B3167" s="74" t="s">
        <v>30916</v>
      </c>
      <c r="C3167" s="58" t="s">
        <v>28492</v>
      </c>
      <c r="D3167" s="1">
        <v>1663.26</v>
      </c>
    </row>
    <row r="3168" spans="1:4">
      <c r="A3168" s="77" t="s">
        <v>30092</v>
      </c>
      <c r="B3168" s="74" t="s">
        <v>30917</v>
      </c>
      <c r="C3168" s="58" t="s">
        <v>32</v>
      </c>
      <c r="D3168" s="1">
        <v>155.96</v>
      </c>
    </row>
    <row r="3169" spans="1:4">
      <c r="A3169" s="77" t="s">
        <v>30093</v>
      </c>
      <c r="B3169" s="74" t="s">
        <v>30918</v>
      </c>
      <c r="C3169" s="58" t="s">
        <v>28492</v>
      </c>
      <c r="D3169" s="1">
        <v>321.81</v>
      </c>
    </row>
    <row r="3170" spans="1:4">
      <c r="A3170" s="77" t="s">
        <v>30094</v>
      </c>
      <c r="B3170" s="74" t="s">
        <v>30919</v>
      </c>
      <c r="C3170" s="58" t="s">
        <v>32</v>
      </c>
      <c r="D3170" s="1">
        <v>247.76</v>
      </c>
    </row>
    <row r="3171" spans="1:4">
      <c r="A3171" s="77" t="s">
        <v>30095</v>
      </c>
      <c r="B3171" s="74" t="s">
        <v>30920</v>
      </c>
      <c r="C3171" s="58" t="s">
        <v>28492</v>
      </c>
      <c r="D3171" s="1">
        <v>512.78</v>
      </c>
    </row>
    <row r="3172" spans="1:4">
      <c r="A3172" s="77" t="s">
        <v>30096</v>
      </c>
      <c r="B3172" s="74" t="s">
        <v>30921</v>
      </c>
      <c r="C3172" s="58" t="s">
        <v>32</v>
      </c>
      <c r="D3172" s="1">
        <v>364.34</v>
      </c>
    </row>
    <row r="3173" spans="1:4">
      <c r="A3173" s="77" t="s">
        <v>30097</v>
      </c>
      <c r="B3173" s="74" t="s">
        <v>30922</v>
      </c>
      <c r="C3173" s="58" t="s">
        <v>28492</v>
      </c>
      <c r="D3173" s="1">
        <v>767.26</v>
      </c>
    </row>
    <row r="3174" spans="1:4">
      <c r="A3174" s="77" t="s">
        <v>30098</v>
      </c>
      <c r="B3174" s="74" t="s">
        <v>30923</v>
      </c>
      <c r="C3174" s="58" t="s">
        <v>32</v>
      </c>
      <c r="D3174" s="1">
        <v>488.16</v>
      </c>
    </row>
    <row r="3175" spans="1:4">
      <c r="A3175" s="77" t="s">
        <v>30099</v>
      </c>
      <c r="B3175" s="74" t="s">
        <v>30924</v>
      </c>
      <c r="C3175" s="58" t="s">
        <v>28492</v>
      </c>
      <c r="D3175" s="1">
        <v>1151.68</v>
      </c>
    </row>
    <row r="3176" spans="1:4">
      <c r="A3176" s="77" t="s">
        <v>30100</v>
      </c>
      <c r="B3176" s="74" t="s">
        <v>30925</v>
      </c>
      <c r="C3176" s="58" t="s">
        <v>32</v>
      </c>
      <c r="D3176" s="1">
        <v>678.61</v>
      </c>
    </row>
    <row r="3177" spans="1:4">
      <c r="A3177" s="77" t="s">
        <v>30101</v>
      </c>
      <c r="B3177" s="74" t="s">
        <v>30926</v>
      </c>
      <c r="C3177" s="58" t="s">
        <v>28492</v>
      </c>
      <c r="D3177" s="1">
        <v>2131.46</v>
      </c>
    </row>
    <row r="3178" spans="1:4" ht="25.5">
      <c r="A3178" s="77" t="s">
        <v>30102</v>
      </c>
      <c r="B3178" s="74" t="s">
        <v>30927</v>
      </c>
      <c r="C3178" s="58" t="s">
        <v>32</v>
      </c>
      <c r="D3178" s="1">
        <v>923.8</v>
      </c>
    </row>
    <row r="3179" spans="1:4" ht="25.5">
      <c r="A3179" s="77" t="s">
        <v>30103</v>
      </c>
      <c r="B3179" s="74" t="s">
        <v>30928</v>
      </c>
      <c r="C3179" s="58" t="s">
        <v>28492</v>
      </c>
      <c r="D3179" s="1">
        <v>1066.68</v>
      </c>
    </row>
    <row r="3180" spans="1:4" ht="25.5">
      <c r="A3180" s="77" t="s">
        <v>30104</v>
      </c>
      <c r="B3180" s="74" t="s">
        <v>30929</v>
      </c>
      <c r="C3180" s="58" t="s">
        <v>32</v>
      </c>
      <c r="D3180" s="1">
        <v>1243.6199999999999</v>
      </c>
    </row>
    <row r="3181" spans="1:4" ht="25.5">
      <c r="A3181" s="77" t="s">
        <v>30105</v>
      </c>
      <c r="B3181" s="74" t="s">
        <v>30930</v>
      </c>
      <c r="C3181" s="58" t="s">
        <v>28492</v>
      </c>
      <c r="D3181" s="1">
        <v>2032.58</v>
      </c>
    </row>
    <row r="3182" spans="1:4" ht="25.5">
      <c r="A3182" s="77" t="s">
        <v>30106</v>
      </c>
      <c r="B3182" s="74" t="s">
        <v>30931</v>
      </c>
      <c r="C3182" s="58" t="s">
        <v>32</v>
      </c>
      <c r="D3182" s="1">
        <v>1638.01</v>
      </c>
    </row>
    <row r="3183" spans="1:4" ht="25.5">
      <c r="A3183" s="77" t="s">
        <v>30107</v>
      </c>
      <c r="B3183" s="74" t="s">
        <v>30932</v>
      </c>
      <c r="C3183" s="58" t="s">
        <v>28492</v>
      </c>
      <c r="D3183" s="1">
        <v>3481.78</v>
      </c>
    </row>
    <row r="3184" spans="1:4" ht="25.5">
      <c r="A3184" s="77" t="s">
        <v>30108</v>
      </c>
      <c r="B3184" s="74" t="s">
        <v>30933</v>
      </c>
      <c r="C3184" s="58" t="s">
        <v>32</v>
      </c>
      <c r="D3184" s="1">
        <v>1275.54</v>
      </c>
    </row>
    <row r="3185" spans="1:4" ht="25.5">
      <c r="A3185" s="77" t="s">
        <v>30109</v>
      </c>
      <c r="B3185" s="74" t="s">
        <v>30934</v>
      </c>
      <c r="C3185" s="58" t="s">
        <v>28492</v>
      </c>
      <c r="D3185" s="1">
        <v>1229.1300000000001</v>
      </c>
    </row>
    <row r="3186" spans="1:4" ht="25.5">
      <c r="A3186" s="77" t="s">
        <v>30110</v>
      </c>
      <c r="B3186" s="74" t="s">
        <v>30935</v>
      </c>
      <c r="C3186" s="58" t="s">
        <v>32</v>
      </c>
      <c r="D3186" s="1">
        <v>1608.84</v>
      </c>
    </row>
    <row r="3187" spans="1:4" ht="25.5">
      <c r="A3187" s="77" t="s">
        <v>30111</v>
      </c>
      <c r="B3187" s="74" t="s">
        <v>30936</v>
      </c>
      <c r="C3187" s="58" t="s">
        <v>28492</v>
      </c>
      <c r="D3187" s="1">
        <v>2284</v>
      </c>
    </row>
    <row r="3188" spans="1:4" ht="25.5">
      <c r="A3188" s="77" t="s">
        <v>30112</v>
      </c>
      <c r="B3188" s="74" t="s">
        <v>30937</v>
      </c>
      <c r="C3188" s="58" t="s">
        <v>32</v>
      </c>
      <c r="D3188" s="1">
        <v>2003.57</v>
      </c>
    </row>
    <row r="3189" spans="1:4" ht="25.5">
      <c r="A3189" s="77" t="s">
        <v>30113</v>
      </c>
      <c r="B3189" s="74" t="s">
        <v>30938</v>
      </c>
      <c r="C3189" s="58" t="s">
        <v>28492</v>
      </c>
      <c r="D3189" s="1">
        <v>3751.41</v>
      </c>
    </row>
    <row r="3190" spans="1:4" ht="25.5">
      <c r="A3190" s="77" t="s">
        <v>30114</v>
      </c>
      <c r="B3190" s="74" t="s">
        <v>30939</v>
      </c>
      <c r="C3190" s="58" t="s">
        <v>32</v>
      </c>
      <c r="D3190" s="1">
        <v>1686.32</v>
      </c>
    </row>
    <row r="3191" spans="1:4" ht="25.5">
      <c r="A3191" s="77" t="s">
        <v>30115</v>
      </c>
      <c r="B3191" s="74" t="s">
        <v>30940</v>
      </c>
      <c r="C3191" s="58" t="s">
        <v>28492</v>
      </c>
      <c r="D3191" s="1">
        <v>1402.9</v>
      </c>
    </row>
    <row r="3192" spans="1:4" ht="25.5">
      <c r="A3192" s="77" t="s">
        <v>30116</v>
      </c>
      <c r="B3192" s="74" t="s">
        <v>30941</v>
      </c>
      <c r="C3192" s="58" t="s">
        <v>32</v>
      </c>
      <c r="D3192" s="1">
        <v>2036.73</v>
      </c>
    </row>
    <row r="3193" spans="1:4" ht="25.5">
      <c r="A3193" s="77" t="s">
        <v>30117</v>
      </c>
      <c r="B3193" s="74" t="s">
        <v>30942</v>
      </c>
      <c r="C3193" s="58" t="s">
        <v>28492</v>
      </c>
      <c r="D3193" s="1">
        <v>2546.12</v>
      </c>
    </row>
    <row r="3194" spans="1:4" ht="25.5">
      <c r="A3194" s="77" t="s">
        <v>30118</v>
      </c>
      <c r="B3194" s="74" t="s">
        <v>30943</v>
      </c>
      <c r="C3194" s="58" t="s">
        <v>32</v>
      </c>
      <c r="D3194" s="1">
        <v>2437.65</v>
      </c>
    </row>
    <row r="3195" spans="1:4" ht="25.5">
      <c r="A3195" s="77" t="s">
        <v>30119</v>
      </c>
      <c r="B3195" s="74" t="s">
        <v>30944</v>
      </c>
      <c r="C3195" s="58" t="s">
        <v>28492</v>
      </c>
      <c r="D3195" s="1">
        <v>4119.58</v>
      </c>
    </row>
    <row r="3196" spans="1:4" ht="25.5">
      <c r="A3196" s="77" t="s">
        <v>30120</v>
      </c>
      <c r="B3196" s="74" t="s">
        <v>30945</v>
      </c>
      <c r="C3196" s="58" t="s">
        <v>32</v>
      </c>
      <c r="D3196" s="1">
        <v>2877.23</v>
      </c>
    </row>
    <row r="3197" spans="1:4" ht="25.5">
      <c r="A3197" s="77" t="s">
        <v>30121</v>
      </c>
      <c r="B3197" s="74" t="s">
        <v>30946</v>
      </c>
      <c r="C3197" s="58" t="s">
        <v>28492</v>
      </c>
      <c r="D3197" s="1">
        <v>6101.62</v>
      </c>
    </row>
    <row r="3198" spans="1:4" ht="25.5">
      <c r="A3198" s="77" t="s">
        <v>30122</v>
      </c>
      <c r="B3198" s="74" t="s">
        <v>30947</v>
      </c>
      <c r="C3198" s="58" t="s">
        <v>32</v>
      </c>
      <c r="D3198" s="1">
        <v>3387.14</v>
      </c>
    </row>
    <row r="3199" spans="1:4" ht="25.5">
      <c r="A3199" s="77" t="s">
        <v>30123</v>
      </c>
      <c r="B3199" s="74" t="s">
        <v>30948</v>
      </c>
      <c r="C3199" s="58" t="s">
        <v>28492</v>
      </c>
      <c r="D3199" s="1">
        <v>8685.41</v>
      </c>
    </row>
    <row r="3200" spans="1:4" ht="25.5">
      <c r="A3200" s="77" t="s">
        <v>30124</v>
      </c>
      <c r="B3200" s="74" t="s">
        <v>30949</v>
      </c>
      <c r="C3200" s="58" t="s">
        <v>32</v>
      </c>
      <c r="D3200" s="1">
        <v>2921.38</v>
      </c>
    </row>
    <row r="3201" spans="1:4" ht="25.5">
      <c r="A3201" s="77" t="s">
        <v>30125</v>
      </c>
      <c r="B3201" s="74" t="s">
        <v>30950</v>
      </c>
      <c r="C3201" s="58" t="s">
        <v>28492</v>
      </c>
      <c r="D3201" s="1">
        <v>4421.0600000000004</v>
      </c>
    </row>
    <row r="3202" spans="1:4" ht="25.5">
      <c r="A3202" s="77" t="s">
        <v>30126</v>
      </c>
      <c r="B3202" s="74" t="s">
        <v>30951</v>
      </c>
      <c r="C3202" s="58" t="s">
        <v>32</v>
      </c>
      <c r="D3202" s="1">
        <v>3399.38</v>
      </c>
    </row>
    <row r="3203" spans="1:4" ht="25.5">
      <c r="A3203" s="77" t="s">
        <v>30127</v>
      </c>
      <c r="B3203" s="74" t="s">
        <v>30952</v>
      </c>
      <c r="C3203" s="58" t="s">
        <v>28492</v>
      </c>
      <c r="D3203" s="1">
        <v>6591.04</v>
      </c>
    </row>
    <row r="3204" spans="1:4" ht="25.5">
      <c r="A3204" s="77" t="s">
        <v>30128</v>
      </c>
      <c r="B3204" s="74" t="s">
        <v>30953</v>
      </c>
      <c r="C3204" s="58" t="s">
        <v>32</v>
      </c>
      <c r="D3204" s="1">
        <v>3889.09</v>
      </c>
    </row>
    <row r="3205" spans="1:4" ht="25.5">
      <c r="A3205" s="77" t="s">
        <v>30129</v>
      </c>
      <c r="B3205" s="74" t="s">
        <v>30954</v>
      </c>
      <c r="C3205" s="58" t="s">
        <v>28492</v>
      </c>
      <c r="D3205" s="1">
        <v>9211.2199999999993</v>
      </c>
    </row>
    <row r="3206" spans="1:4" ht="25.5">
      <c r="A3206" s="77" t="s">
        <v>30130</v>
      </c>
      <c r="B3206" s="74" t="s">
        <v>30955</v>
      </c>
      <c r="C3206" s="58" t="s">
        <v>32</v>
      </c>
      <c r="D3206" s="1">
        <v>3106.14</v>
      </c>
    </row>
    <row r="3207" spans="1:4" ht="25.5">
      <c r="A3207" s="77" t="s">
        <v>30131</v>
      </c>
      <c r="B3207" s="74" t="s">
        <v>30956</v>
      </c>
      <c r="C3207" s="58" t="s">
        <v>28492</v>
      </c>
      <c r="D3207" s="1">
        <v>3061.32</v>
      </c>
    </row>
    <row r="3208" spans="1:4" ht="25.5">
      <c r="A3208" s="77" t="s">
        <v>30132</v>
      </c>
      <c r="B3208" s="74" t="s">
        <v>30957</v>
      </c>
      <c r="C3208" s="58" t="s">
        <v>32</v>
      </c>
      <c r="D3208" s="1">
        <v>3535.22</v>
      </c>
    </row>
    <row r="3209" spans="1:4" ht="25.5">
      <c r="A3209" s="77" t="s">
        <v>30133</v>
      </c>
      <c r="B3209" s="74" t="s">
        <v>30958</v>
      </c>
      <c r="C3209" s="58" t="s">
        <v>28492</v>
      </c>
      <c r="D3209" s="1">
        <v>4834.18</v>
      </c>
    </row>
    <row r="3210" spans="1:4" ht="25.5">
      <c r="A3210" s="77" t="s">
        <v>30134</v>
      </c>
      <c r="B3210" s="74" t="s">
        <v>30959</v>
      </c>
      <c r="C3210" s="58" t="s">
        <v>32</v>
      </c>
      <c r="D3210" s="1">
        <v>3976.52</v>
      </c>
    </row>
    <row r="3211" spans="1:4" ht="25.5">
      <c r="A3211" s="77" t="s">
        <v>30135</v>
      </c>
      <c r="B3211" s="74" t="s">
        <v>30960</v>
      </c>
      <c r="C3211" s="58" t="s">
        <v>28492</v>
      </c>
      <c r="D3211" s="1">
        <v>7021.23</v>
      </c>
    </row>
    <row r="3212" spans="1:4" ht="25.5">
      <c r="A3212" s="77" t="s">
        <v>30136</v>
      </c>
      <c r="B3212" s="74" t="s">
        <v>30961</v>
      </c>
      <c r="C3212" s="58" t="s">
        <v>32</v>
      </c>
      <c r="D3212" s="1">
        <v>4479.74</v>
      </c>
    </row>
    <row r="3213" spans="1:4" ht="25.5">
      <c r="A3213" s="77" t="s">
        <v>30137</v>
      </c>
      <c r="B3213" s="74" t="s">
        <v>30962</v>
      </c>
      <c r="C3213" s="58" t="s">
        <v>28492</v>
      </c>
      <c r="D3213" s="1">
        <v>9728.94</v>
      </c>
    </row>
    <row r="3214" spans="1:4" ht="25.5">
      <c r="A3214" s="77" t="s">
        <v>30138</v>
      </c>
      <c r="B3214" s="74" t="s">
        <v>30963</v>
      </c>
      <c r="C3214" s="58" t="s">
        <v>32</v>
      </c>
      <c r="D3214" s="1">
        <v>5029.32</v>
      </c>
    </row>
    <row r="3215" spans="1:4" ht="25.5">
      <c r="A3215" s="77" t="s">
        <v>30139</v>
      </c>
      <c r="B3215" s="74" t="s">
        <v>30964</v>
      </c>
      <c r="C3215" s="58" t="s">
        <v>28492</v>
      </c>
      <c r="D3215" s="1">
        <v>13021.74</v>
      </c>
    </row>
    <row r="3216" spans="1:4" ht="25.5">
      <c r="A3216" s="77" t="s">
        <v>30140</v>
      </c>
      <c r="B3216" s="74" t="s">
        <v>30965</v>
      </c>
      <c r="C3216" s="58" t="s">
        <v>32</v>
      </c>
      <c r="D3216" s="1">
        <v>4625.97</v>
      </c>
    </row>
    <row r="3217" spans="1:4" ht="25.5">
      <c r="A3217" s="77" t="s">
        <v>30141</v>
      </c>
      <c r="B3217" s="74" t="s">
        <v>30966</v>
      </c>
      <c r="C3217" s="58" t="s">
        <v>28492</v>
      </c>
      <c r="D3217" s="1">
        <v>7448.67</v>
      </c>
    </row>
    <row r="3218" spans="1:4" ht="25.5">
      <c r="A3218" s="77" t="s">
        <v>30142</v>
      </c>
      <c r="B3218" s="74" t="s">
        <v>30967</v>
      </c>
      <c r="C3218" s="58" t="s">
        <v>32</v>
      </c>
      <c r="D3218" s="1">
        <v>5126.4799999999996</v>
      </c>
    </row>
    <row r="3219" spans="1:4" ht="25.5">
      <c r="A3219" s="77" t="s">
        <v>30143</v>
      </c>
      <c r="B3219" s="74" t="s">
        <v>30968</v>
      </c>
      <c r="C3219" s="58" t="s">
        <v>28492</v>
      </c>
      <c r="D3219" s="1">
        <v>10280.25</v>
      </c>
    </row>
    <row r="3220" spans="1:4" ht="25.5">
      <c r="A3220" s="77" t="s">
        <v>30144</v>
      </c>
      <c r="B3220" s="74" t="s">
        <v>30969</v>
      </c>
      <c r="C3220" s="58" t="s">
        <v>32</v>
      </c>
      <c r="D3220" s="1">
        <v>5683.46</v>
      </c>
    </row>
    <row r="3221" spans="1:4" ht="25.5">
      <c r="A3221" s="77" t="s">
        <v>30145</v>
      </c>
      <c r="B3221" s="74" t="s">
        <v>30970</v>
      </c>
      <c r="C3221" s="58" t="s">
        <v>28492</v>
      </c>
      <c r="D3221" s="1">
        <v>13670.43</v>
      </c>
    </row>
    <row r="3222" spans="1:4" ht="25.5">
      <c r="A3222" s="77" t="s">
        <v>30146</v>
      </c>
      <c r="B3222" s="74" t="s">
        <v>30971</v>
      </c>
      <c r="C3222" s="58" t="s">
        <v>32</v>
      </c>
      <c r="D3222" s="1">
        <v>6369.07</v>
      </c>
    </row>
    <row r="3223" spans="1:4" ht="25.5">
      <c r="A3223" s="77" t="s">
        <v>30147</v>
      </c>
      <c r="B3223" s="74" t="s">
        <v>30972</v>
      </c>
      <c r="C3223" s="58" t="s">
        <v>28492</v>
      </c>
      <c r="D3223" s="1">
        <v>17927.59</v>
      </c>
    </row>
    <row r="3224" spans="1:4" ht="25.5">
      <c r="A3224" s="77" t="s">
        <v>30148</v>
      </c>
      <c r="B3224" s="74" t="s">
        <v>30973</v>
      </c>
      <c r="C3224" s="58" t="s">
        <v>32</v>
      </c>
      <c r="D3224" s="1">
        <v>1455.7</v>
      </c>
    </row>
    <row r="3225" spans="1:4" ht="25.5">
      <c r="A3225" s="77" t="s">
        <v>30149</v>
      </c>
      <c r="B3225" s="74" t="s">
        <v>30974</v>
      </c>
      <c r="C3225" s="58" t="s">
        <v>28492</v>
      </c>
      <c r="D3225" s="1">
        <v>1066.68</v>
      </c>
    </row>
    <row r="3226" spans="1:4" ht="25.5">
      <c r="A3226" s="77" t="s">
        <v>30150</v>
      </c>
      <c r="B3226" s="74" t="s">
        <v>30975</v>
      </c>
      <c r="C3226" s="58" t="s">
        <v>32</v>
      </c>
      <c r="D3226" s="1">
        <v>3043.46</v>
      </c>
    </row>
    <row r="3227" spans="1:4" ht="25.5">
      <c r="A3227" s="77" t="s">
        <v>30151</v>
      </c>
      <c r="B3227" s="74" t="s">
        <v>30976</v>
      </c>
      <c r="C3227" s="58" t="s">
        <v>28492</v>
      </c>
      <c r="D3227" s="1">
        <v>3751.41</v>
      </c>
    </row>
    <row r="3228" spans="1:4" ht="25.5">
      <c r="A3228" s="77" t="s">
        <v>30152</v>
      </c>
      <c r="B3228" s="74" t="s">
        <v>30977</v>
      </c>
      <c r="C3228" s="58" t="s">
        <v>32</v>
      </c>
      <c r="D3228" s="1">
        <v>3296.07</v>
      </c>
    </row>
    <row r="3229" spans="1:4" ht="25.5">
      <c r="A3229" s="77" t="s">
        <v>30153</v>
      </c>
      <c r="B3229" s="74" t="s">
        <v>30978</v>
      </c>
      <c r="C3229" s="58" t="s">
        <v>28492</v>
      </c>
      <c r="D3229" s="1">
        <v>2546.12</v>
      </c>
    </row>
    <row r="3230" spans="1:4" ht="25.5">
      <c r="A3230" s="77" t="s">
        <v>30154</v>
      </c>
      <c r="B3230" s="74" t="s">
        <v>30979</v>
      </c>
      <c r="C3230" s="58" t="s">
        <v>32</v>
      </c>
      <c r="D3230" s="94">
        <v>3856.55</v>
      </c>
    </row>
    <row r="3231" spans="1:4" ht="25.5">
      <c r="A3231" s="77" t="s">
        <v>30155</v>
      </c>
      <c r="B3231" s="74" t="s">
        <v>30980</v>
      </c>
      <c r="C3231" s="58" t="s">
        <v>28492</v>
      </c>
      <c r="D3231" s="1">
        <v>4119.58</v>
      </c>
    </row>
    <row r="3232" spans="1:4" ht="25.5">
      <c r="A3232" s="77" t="s">
        <v>30156</v>
      </c>
      <c r="B3232" s="74" t="s">
        <v>30981</v>
      </c>
      <c r="C3232" s="58" t="s">
        <v>32</v>
      </c>
      <c r="D3232" s="1">
        <v>4465.93</v>
      </c>
    </row>
    <row r="3233" spans="1:4" ht="25.5">
      <c r="A3233" s="77" t="s">
        <v>30157</v>
      </c>
      <c r="B3233" s="74" t="s">
        <v>30982</v>
      </c>
      <c r="C3233" s="58" t="s">
        <v>28492</v>
      </c>
      <c r="D3233" s="1">
        <v>6101.62</v>
      </c>
    </row>
    <row r="3234" spans="1:4" ht="25.5">
      <c r="A3234" s="77" t="s">
        <v>30158</v>
      </c>
      <c r="B3234" s="74" t="s">
        <v>30983</v>
      </c>
      <c r="C3234" s="58" t="s">
        <v>32</v>
      </c>
      <c r="D3234" s="1">
        <v>5176.2</v>
      </c>
    </row>
    <row r="3235" spans="1:4" ht="25.5">
      <c r="A3235" s="77" t="s">
        <v>30159</v>
      </c>
      <c r="B3235" s="74" t="s">
        <v>30984</v>
      </c>
      <c r="C3235" s="58" t="s">
        <v>28492</v>
      </c>
      <c r="D3235" s="1">
        <v>8685.41</v>
      </c>
    </row>
    <row r="3236" spans="1:4" ht="25.5">
      <c r="A3236" s="77" t="s">
        <v>30160</v>
      </c>
      <c r="B3236" s="74" t="s">
        <v>30985</v>
      </c>
      <c r="C3236" s="58" t="s">
        <v>32</v>
      </c>
      <c r="D3236" s="1">
        <v>4171.47</v>
      </c>
    </row>
    <row r="3237" spans="1:4" ht="25.5">
      <c r="A3237" s="77" t="s">
        <v>30161</v>
      </c>
      <c r="B3237" s="74" t="s">
        <v>30986</v>
      </c>
      <c r="C3237" s="58" t="s">
        <v>28492</v>
      </c>
      <c r="D3237" s="1">
        <v>2825.43</v>
      </c>
    </row>
    <row r="3238" spans="1:4" ht="25.5">
      <c r="A3238" s="77" t="s">
        <v>30162</v>
      </c>
      <c r="B3238" s="74" t="s">
        <v>30987</v>
      </c>
      <c r="C3238" s="58" t="s">
        <v>32</v>
      </c>
      <c r="D3238" s="1">
        <v>4707.6400000000003</v>
      </c>
    </row>
    <row r="3239" spans="1:4" ht="25.5">
      <c r="A3239" s="77" t="s">
        <v>30163</v>
      </c>
      <c r="B3239" s="74" t="s">
        <v>30988</v>
      </c>
      <c r="C3239" s="58" t="s">
        <v>28492</v>
      </c>
      <c r="D3239" s="1">
        <v>4421.0600000000004</v>
      </c>
    </row>
    <row r="3240" spans="1:4" ht="25.5">
      <c r="A3240" s="77" t="s">
        <v>30164</v>
      </c>
      <c r="B3240" s="74" t="s">
        <v>30989</v>
      </c>
      <c r="C3240" s="58" t="s">
        <v>32</v>
      </c>
      <c r="D3240" s="1">
        <v>5365.45</v>
      </c>
    </row>
    <row r="3241" spans="1:4" ht="25.5">
      <c r="A3241" s="77" t="s">
        <v>30165</v>
      </c>
      <c r="B3241" s="74" t="s">
        <v>30990</v>
      </c>
      <c r="C3241" s="58" t="s">
        <v>28492</v>
      </c>
      <c r="D3241" s="1">
        <v>6591.04</v>
      </c>
    </row>
    <row r="3242" spans="1:4" ht="25.5">
      <c r="A3242" s="77" t="s">
        <v>30166</v>
      </c>
      <c r="B3242" s="74" t="s">
        <v>30991</v>
      </c>
      <c r="C3242" s="58" t="s">
        <v>32</v>
      </c>
      <c r="D3242" s="1">
        <v>6032.97</v>
      </c>
    </row>
    <row r="3243" spans="1:4" ht="25.5">
      <c r="A3243" s="77" t="s">
        <v>30167</v>
      </c>
      <c r="B3243" s="74" t="s">
        <v>30992</v>
      </c>
      <c r="C3243" s="58" t="s">
        <v>28492</v>
      </c>
      <c r="D3243" s="1">
        <v>9211.2199999999993</v>
      </c>
    </row>
    <row r="3244" spans="1:4" ht="25.5">
      <c r="A3244" s="77" t="s">
        <v>30168</v>
      </c>
      <c r="B3244" s="74" t="s">
        <v>30993</v>
      </c>
      <c r="C3244" s="58" t="s">
        <v>32</v>
      </c>
      <c r="D3244" s="1">
        <v>5747.59</v>
      </c>
    </row>
    <row r="3245" spans="1:4" ht="25.5">
      <c r="A3245" s="77" t="s">
        <v>30169</v>
      </c>
      <c r="B3245" s="74" t="s">
        <v>30994</v>
      </c>
      <c r="C3245" s="58" t="s">
        <v>28492</v>
      </c>
      <c r="D3245" s="1">
        <v>4834.18</v>
      </c>
    </row>
    <row r="3246" spans="1:4" ht="25.5">
      <c r="A3246" s="77" t="s">
        <v>30170</v>
      </c>
      <c r="B3246" s="74" t="s">
        <v>30995</v>
      </c>
      <c r="C3246" s="58" t="s">
        <v>32</v>
      </c>
      <c r="D3246" s="1">
        <v>6341.87</v>
      </c>
    </row>
    <row r="3247" spans="1:4" ht="25.5">
      <c r="A3247" s="77" t="s">
        <v>30171</v>
      </c>
      <c r="B3247" s="74" t="s">
        <v>30996</v>
      </c>
      <c r="C3247" s="58" t="s">
        <v>28492</v>
      </c>
      <c r="D3247" s="1">
        <v>7021.23</v>
      </c>
    </row>
    <row r="3248" spans="1:4" ht="25.5">
      <c r="A3248" s="77" t="s">
        <v>30172</v>
      </c>
      <c r="B3248" s="74" t="s">
        <v>30997</v>
      </c>
      <c r="C3248" s="58" t="s">
        <v>32</v>
      </c>
      <c r="D3248" s="1">
        <v>7013.78</v>
      </c>
    </row>
    <row r="3249" spans="1:4" ht="25.5">
      <c r="A3249" s="77" t="s">
        <v>30173</v>
      </c>
      <c r="B3249" s="74" t="s">
        <v>30998</v>
      </c>
      <c r="C3249" s="58" t="s">
        <v>28492</v>
      </c>
      <c r="D3249" s="1">
        <v>9728.94</v>
      </c>
    </row>
    <row r="3250" spans="1:4" ht="25.5">
      <c r="A3250" s="77" t="s">
        <v>30174</v>
      </c>
      <c r="B3250" s="74" t="s">
        <v>30999</v>
      </c>
      <c r="C3250" s="58" t="s">
        <v>32</v>
      </c>
      <c r="D3250" s="1">
        <v>7777.26</v>
      </c>
    </row>
    <row r="3251" spans="1:4" ht="25.5">
      <c r="A3251" s="77" t="s">
        <v>30175</v>
      </c>
      <c r="B3251" s="74" t="s">
        <v>31000</v>
      </c>
      <c r="C3251" s="58" t="s">
        <v>28492</v>
      </c>
      <c r="D3251" s="1">
        <v>13021.74</v>
      </c>
    </row>
    <row r="3252" spans="1:4" ht="25.5">
      <c r="A3252" s="77" t="s">
        <v>30176</v>
      </c>
      <c r="B3252" s="74" t="s">
        <v>31001</v>
      </c>
      <c r="C3252" s="58" t="s">
        <v>32</v>
      </c>
      <c r="D3252" s="1">
        <v>8113.3</v>
      </c>
    </row>
    <row r="3253" spans="1:4" ht="25.5">
      <c r="A3253" s="77" t="s">
        <v>30177</v>
      </c>
      <c r="B3253" s="74" t="s">
        <v>31002</v>
      </c>
      <c r="C3253" s="58" t="s">
        <v>28492</v>
      </c>
      <c r="D3253" s="1">
        <v>10280.25</v>
      </c>
    </row>
    <row r="3254" spans="1:4" ht="25.5">
      <c r="A3254" s="77" t="s">
        <v>30178</v>
      </c>
      <c r="B3254" s="74" t="s">
        <v>31003</v>
      </c>
      <c r="C3254" s="58" t="s">
        <v>32</v>
      </c>
      <c r="D3254" s="1">
        <v>8866.6200000000008</v>
      </c>
    </row>
    <row r="3255" spans="1:4" ht="25.5">
      <c r="A3255" s="77" t="s">
        <v>30179</v>
      </c>
      <c r="B3255" s="74" t="s">
        <v>31004</v>
      </c>
      <c r="C3255" s="58" t="s">
        <v>28492</v>
      </c>
      <c r="D3255" s="1">
        <v>13670.43</v>
      </c>
    </row>
    <row r="3256" spans="1:4" ht="25.5">
      <c r="A3256" s="77" t="s">
        <v>30180</v>
      </c>
      <c r="B3256" s="74" t="s">
        <v>31005</v>
      </c>
      <c r="C3256" s="58" t="s">
        <v>32</v>
      </c>
      <c r="D3256" s="1">
        <v>11000.82</v>
      </c>
    </row>
    <row r="3257" spans="1:4" ht="25.5">
      <c r="A3257" s="77" t="s">
        <v>30181</v>
      </c>
      <c r="B3257" s="74" t="s">
        <v>31006</v>
      </c>
      <c r="C3257" s="58" t="s">
        <v>28492</v>
      </c>
      <c r="D3257" s="1">
        <v>18337.759999999998</v>
      </c>
    </row>
    <row r="3258" spans="1:4" ht="25.5">
      <c r="A3258" s="77" t="s">
        <v>30182</v>
      </c>
      <c r="B3258" s="74" t="s">
        <v>31007</v>
      </c>
      <c r="C3258" s="58" t="s">
        <v>32</v>
      </c>
      <c r="D3258" s="1">
        <v>5360.83</v>
      </c>
    </row>
    <row r="3259" spans="1:4" ht="25.5">
      <c r="A3259" s="77" t="s">
        <v>30183</v>
      </c>
      <c r="B3259" s="74" t="s">
        <v>31008</v>
      </c>
      <c r="C3259" s="58" t="s">
        <v>28492</v>
      </c>
      <c r="D3259" s="1">
        <v>4119.58</v>
      </c>
    </row>
    <row r="3260" spans="1:4" ht="25.5">
      <c r="A3260" s="77" t="s">
        <v>30184</v>
      </c>
      <c r="B3260" s="74" t="s">
        <v>31009</v>
      </c>
      <c r="C3260" s="58" t="s">
        <v>32</v>
      </c>
      <c r="D3260" s="1">
        <v>5931.23</v>
      </c>
    </row>
    <row r="3261" spans="1:4" ht="25.5">
      <c r="A3261" s="77" t="s">
        <v>30185</v>
      </c>
      <c r="B3261" s="74" t="s">
        <v>31010</v>
      </c>
      <c r="C3261" s="58" t="s">
        <v>28492</v>
      </c>
      <c r="D3261" s="1">
        <v>2825.43</v>
      </c>
    </row>
    <row r="3262" spans="1:4" ht="25.5">
      <c r="A3262" s="77" t="s">
        <v>30186</v>
      </c>
      <c r="B3262" s="74" t="s">
        <v>31011</v>
      </c>
      <c r="C3262" s="58" t="s">
        <v>32</v>
      </c>
      <c r="D3262" s="1">
        <v>7447.78</v>
      </c>
    </row>
    <row r="3263" spans="1:4" ht="25.5">
      <c r="A3263" s="77" t="s">
        <v>30187</v>
      </c>
      <c r="B3263" s="74" t="s">
        <v>31012</v>
      </c>
      <c r="C3263" s="58" t="s">
        <v>28492</v>
      </c>
      <c r="D3263" s="1">
        <v>6591.04</v>
      </c>
    </row>
    <row r="3264" spans="1:4" ht="25.5">
      <c r="A3264" s="77" t="s">
        <v>30188</v>
      </c>
      <c r="B3264" s="74" t="s">
        <v>31013</v>
      </c>
      <c r="C3264" s="58" t="s">
        <v>32</v>
      </c>
      <c r="D3264" s="1">
        <v>8112.2</v>
      </c>
    </row>
    <row r="3265" spans="1:4" ht="25.5">
      <c r="A3265" s="77" t="s">
        <v>30189</v>
      </c>
      <c r="B3265" s="74" t="s">
        <v>31014</v>
      </c>
      <c r="C3265" s="58" t="s">
        <v>28492</v>
      </c>
      <c r="D3265" s="1">
        <v>4834.18</v>
      </c>
    </row>
    <row r="3266" spans="1:4" ht="25.5">
      <c r="A3266" s="77" t="s">
        <v>30190</v>
      </c>
      <c r="B3266" s="74" t="s">
        <v>31015</v>
      </c>
      <c r="C3266" s="58" t="s">
        <v>32</v>
      </c>
      <c r="D3266" s="1">
        <v>8865.11</v>
      </c>
    </row>
    <row r="3267" spans="1:4" ht="25.5">
      <c r="A3267" s="77" t="s">
        <v>30191</v>
      </c>
      <c r="B3267" s="74" t="s">
        <v>31016</v>
      </c>
      <c r="C3267" s="58" t="s">
        <v>28492</v>
      </c>
      <c r="D3267" s="1">
        <v>7021.23</v>
      </c>
    </row>
    <row r="3268" spans="1:4" ht="25.5">
      <c r="A3268" s="77" t="s">
        <v>30192</v>
      </c>
      <c r="B3268" s="74" t="s">
        <v>31017</v>
      </c>
      <c r="C3268" s="58" t="s">
        <v>32</v>
      </c>
      <c r="D3268" s="1">
        <v>9705.36</v>
      </c>
    </row>
    <row r="3269" spans="1:4" ht="25.5">
      <c r="A3269" s="77" t="s">
        <v>30193</v>
      </c>
      <c r="B3269" s="74" t="s">
        <v>31018</v>
      </c>
      <c r="C3269" s="58" t="s">
        <v>28492</v>
      </c>
      <c r="D3269" s="1">
        <v>9728.94</v>
      </c>
    </row>
    <row r="3270" spans="1:4" ht="25.5">
      <c r="A3270" s="77" t="s">
        <v>30194</v>
      </c>
      <c r="B3270" s="74" t="s">
        <v>31019</v>
      </c>
      <c r="C3270" s="58" t="s">
        <v>32</v>
      </c>
      <c r="D3270" s="1">
        <v>10671.78</v>
      </c>
    </row>
    <row r="3271" spans="1:4" ht="25.5">
      <c r="A3271" s="77" t="s">
        <v>30195</v>
      </c>
      <c r="B3271" s="74" t="s">
        <v>31020</v>
      </c>
      <c r="C3271" s="58" t="s">
        <v>28492</v>
      </c>
      <c r="D3271" s="1">
        <v>13021.74</v>
      </c>
    </row>
    <row r="3272" spans="1:4" ht="25.5">
      <c r="A3272" s="77" t="s">
        <v>30196</v>
      </c>
      <c r="B3272" s="74" t="s">
        <v>31021</v>
      </c>
      <c r="C3272" s="58" t="s">
        <v>32</v>
      </c>
      <c r="D3272" s="1">
        <v>12242.26</v>
      </c>
    </row>
    <row r="3273" spans="1:4" ht="25.5">
      <c r="A3273" s="77" t="s">
        <v>30197</v>
      </c>
      <c r="B3273" s="74" t="s">
        <v>31022</v>
      </c>
      <c r="C3273" s="58" t="s">
        <v>28492</v>
      </c>
      <c r="D3273" s="1">
        <v>13670.43</v>
      </c>
    </row>
    <row r="3274" spans="1:4" ht="25.5">
      <c r="A3274" s="77" t="s">
        <v>30198</v>
      </c>
      <c r="B3274" s="74" t="s">
        <v>31023</v>
      </c>
      <c r="C3274" s="58" t="s">
        <v>32</v>
      </c>
      <c r="D3274" s="1">
        <v>15485.44</v>
      </c>
    </row>
    <row r="3275" spans="1:4" ht="25.5">
      <c r="A3275" s="77" t="s">
        <v>30199</v>
      </c>
      <c r="B3275" s="74" t="s">
        <v>31024</v>
      </c>
      <c r="C3275" s="58" t="s">
        <v>28492</v>
      </c>
      <c r="D3275" s="1">
        <v>18337.759999999998</v>
      </c>
    </row>
    <row r="3276" spans="1:4" ht="25.5">
      <c r="A3276" s="77" t="s">
        <v>30200</v>
      </c>
      <c r="B3276" s="74" t="s">
        <v>31025</v>
      </c>
      <c r="C3276" s="58" t="s">
        <v>32</v>
      </c>
      <c r="D3276" s="1">
        <v>1943.29</v>
      </c>
    </row>
    <row r="3277" spans="1:4" ht="25.5">
      <c r="A3277" s="77" t="s">
        <v>30201</v>
      </c>
      <c r="B3277" s="74" t="s">
        <v>31026</v>
      </c>
      <c r="C3277" s="58" t="s">
        <v>28492</v>
      </c>
      <c r="D3277" s="1">
        <v>2661.45</v>
      </c>
    </row>
    <row r="3278" spans="1:4" ht="25.5">
      <c r="A3278" s="77" t="s">
        <v>30202</v>
      </c>
      <c r="B3278" s="74" t="s">
        <v>31027</v>
      </c>
      <c r="C3278" s="58" t="s">
        <v>32</v>
      </c>
      <c r="D3278" s="1">
        <v>2555.5300000000002</v>
      </c>
    </row>
    <row r="3279" spans="1:4" ht="25.5">
      <c r="A3279" s="77" t="s">
        <v>30203</v>
      </c>
      <c r="B3279" s="74" t="s">
        <v>31028</v>
      </c>
      <c r="C3279" s="58" t="s">
        <v>28492</v>
      </c>
      <c r="D3279" s="1">
        <v>3127.37</v>
      </c>
    </row>
    <row r="3280" spans="1:4" ht="25.5">
      <c r="A3280" s="77" t="s">
        <v>30204</v>
      </c>
      <c r="B3280" s="74" t="s">
        <v>31029</v>
      </c>
      <c r="C3280" s="58" t="s">
        <v>32</v>
      </c>
      <c r="D3280" s="1">
        <v>3013.99</v>
      </c>
    </row>
    <row r="3281" spans="1:4" ht="25.5">
      <c r="A3281" s="77" t="s">
        <v>30205</v>
      </c>
      <c r="B3281" s="74" t="s">
        <v>31030</v>
      </c>
      <c r="C3281" s="58" t="s">
        <v>28492</v>
      </c>
      <c r="D3281" s="1">
        <v>4912.79</v>
      </c>
    </row>
    <row r="3282" spans="1:4" ht="25.5">
      <c r="A3282" s="77" t="s">
        <v>30206</v>
      </c>
      <c r="B3282" s="74" t="s">
        <v>31031</v>
      </c>
      <c r="C3282" s="58" t="s">
        <v>32</v>
      </c>
      <c r="D3282" s="1">
        <v>3518.42</v>
      </c>
    </row>
    <row r="3283" spans="1:4" ht="25.5">
      <c r="A3283" s="77" t="s">
        <v>30207</v>
      </c>
      <c r="B3283" s="74" t="s">
        <v>31032</v>
      </c>
      <c r="C3283" s="58" t="s">
        <v>28492</v>
      </c>
      <c r="D3283" s="1">
        <v>7238.33</v>
      </c>
    </row>
    <row r="3284" spans="1:4" ht="25.5">
      <c r="A3284" s="77" t="s">
        <v>30208</v>
      </c>
      <c r="B3284" s="74" t="s">
        <v>31033</v>
      </c>
      <c r="C3284" s="58" t="s">
        <v>32</v>
      </c>
      <c r="D3284" s="1">
        <v>4086.71</v>
      </c>
    </row>
    <row r="3285" spans="1:4" ht="25.5">
      <c r="A3285" s="77" t="s">
        <v>30209</v>
      </c>
      <c r="B3285" s="74" t="s">
        <v>31034</v>
      </c>
      <c r="C3285" s="58" t="s">
        <v>28492</v>
      </c>
      <c r="D3285" s="1">
        <v>10109.52</v>
      </c>
    </row>
    <row r="3286" spans="1:4" ht="25.5">
      <c r="A3286" s="77" t="s">
        <v>30210</v>
      </c>
      <c r="B3286" s="74" t="s">
        <v>31035</v>
      </c>
      <c r="C3286" s="58" t="s">
        <v>32</v>
      </c>
      <c r="D3286" s="1">
        <v>3725.18</v>
      </c>
    </row>
    <row r="3287" spans="1:4" ht="25.5">
      <c r="A3287" s="77" t="s">
        <v>30211</v>
      </c>
      <c r="B3287" s="74" t="s">
        <v>31036</v>
      </c>
      <c r="C3287" s="58" t="s">
        <v>28492</v>
      </c>
      <c r="D3287" s="1">
        <v>5530.87</v>
      </c>
    </row>
    <row r="3288" spans="1:4" ht="25.5">
      <c r="A3288" s="77" t="s">
        <v>30212</v>
      </c>
      <c r="B3288" s="74" t="s">
        <v>31037</v>
      </c>
      <c r="C3288" s="58" t="s">
        <v>32</v>
      </c>
      <c r="D3288" s="1">
        <v>4262.53</v>
      </c>
    </row>
    <row r="3289" spans="1:4" ht="25.5">
      <c r="A3289" s="77" t="s">
        <v>30213</v>
      </c>
      <c r="B3289" s="74" t="s">
        <v>31038</v>
      </c>
      <c r="C3289" s="58" t="s">
        <v>28492</v>
      </c>
      <c r="D3289" s="1">
        <v>8027.52</v>
      </c>
    </row>
    <row r="3290" spans="1:4" ht="25.5">
      <c r="A3290" s="77" t="s">
        <v>30214</v>
      </c>
      <c r="B3290" s="74" t="s">
        <v>31039</v>
      </c>
      <c r="C3290" s="58" t="s">
        <v>32</v>
      </c>
      <c r="D3290" s="1">
        <v>5097.58</v>
      </c>
    </row>
    <row r="3291" spans="1:4" ht="25.5">
      <c r="A3291" s="77" t="s">
        <v>30215</v>
      </c>
      <c r="B3291" s="74" t="s">
        <v>31040</v>
      </c>
      <c r="C3291" s="58" t="s">
        <v>28492</v>
      </c>
      <c r="D3291" s="1">
        <v>8722.42</v>
      </c>
    </row>
    <row r="3292" spans="1:4" ht="25.5">
      <c r="A3292" s="77" t="s">
        <v>30216</v>
      </c>
      <c r="B3292" s="74" t="s">
        <v>31041</v>
      </c>
      <c r="C3292" s="58" t="s">
        <v>32</v>
      </c>
      <c r="D3292" s="1">
        <v>5713.89</v>
      </c>
    </row>
    <row r="3293" spans="1:4" ht="25.5">
      <c r="A3293" s="77" t="s">
        <v>30217</v>
      </c>
      <c r="B3293" s="74" t="s">
        <v>31042</v>
      </c>
      <c r="C3293" s="58" t="s">
        <v>28492</v>
      </c>
      <c r="D3293" s="1">
        <v>12016.66</v>
      </c>
    </row>
    <row r="3294" spans="1:4" ht="25.5">
      <c r="A3294" s="77" t="s">
        <v>30218</v>
      </c>
      <c r="B3294" s="74" t="s">
        <v>31043</v>
      </c>
      <c r="C3294" s="58" t="s">
        <v>32</v>
      </c>
      <c r="D3294" s="1">
        <v>5945.79</v>
      </c>
    </row>
    <row r="3295" spans="1:4" ht="25.5">
      <c r="A3295" s="77" t="s">
        <v>30219</v>
      </c>
      <c r="B3295" s="74" t="s">
        <v>31044</v>
      </c>
      <c r="C3295" s="58" t="s">
        <v>28492</v>
      </c>
      <c r="D3295" s="1">
        <v>5530.87</v>
      </c>
    </row>
    <row r="3296" spans="1:4" ht="25.5">
      <c r="A3296" s="77" t="s">
        <v>30220</v>
      </c>
      <c r="B3296" s="74" t="s">
        <v>31045</v>
      </c>
      <c r="C3296" s="58" t="s">
        <v>32</v>
      </c>
      <c r="D3296" s="1">
        <v>7375.22</v>
      </c>
    </row>
    <row r="3297" spans="1:4" ht="25.5">
      <c r="A3297" s="77" t="s">
        <v>30221</v>
      </c>
      <c r="B3297" s="74" t="s">
        <v>31046</v>
      </c>
      <c r="C3297" s="58" t="s">
        <v>28492</v>
      </c>
      <c r="D3297" s="1">
        <v>6187.32</v>
      </c>
    </row>
    <row r="3298" spans="1:4" ht="25.5">
      <c r="A3298" s="77" t="s">
        <v>30222</v>
      </c>
      <c r="B3298" s="74" t="s">
        <v>31047</v>
      </c>
      <c r="C3298" s="58" t="s">
        <v>32</v>
      </c>
      <c r="D3298" s="1">
        <v>8905.18</v>
      </c>
    </row>
    <row r="3299" spans="1:4" ht="25.5">
      <c r="A3299" s="77" t="s">
        <v>30223</v>
      </c>
      <c r="B3299" s="74" t="s">
        <v>31048</v>
      </c>
      <c r="C3299" s="58" t="s">
        <v>28492</v>
      </c>
      <c r="D3299" s="1">
        <v>12016.66</v>
      </c>
    </row>
    <row r="3300" spans="1:4" ht="25.5">
      <c r="A3300" s="77" t="s">
        <v>30224</v>
      </c>
      <c r="B3300" s="74" t="s">
        <v>31049</v>
      </c>
      <c r="C3300" s="58" t="s">
        <v>32</v>
      </c>
      <c r="D3300" s="1">
        <v>13723.27</v>
      </c>
    </row>
    <row r="3301" spans="1:4" ht="25.5">
      <c r="A3301" s="77" t="s">
        <v>30225</v>
      </c>
      <c r="B3301" s="74" t="s">
        <v>31050</v>
      </c>
      <c r="C3301" s="58" t="s">
        <v>28492</v>
      </c>
      <c r="D3301" s="1">
        <v>9625.1</v>
      </c>
    </row>
    <row r="3302" spans="1:4" ht="25.5">
      <c r="A3302" s="77" t="s">
        <v>30226</v>
      </c>
      <c r="B3302" s="74" t="s">
        <v>31051</v>
      </c>
      <c r="C3302" s="58" t="s">
        <v>32</v>
      </c>
      <c r="D3302" s="1">
        <v>11444.16</v>
      </c>
    </row>
    <row r="3303" spans="1:4" ht="25.5">
      <c r="A3303" s="77" t="s">
        <v>30227</v>
      </c>
      <c r="B3303" s="74" t="s">
        <v>31052</v>
      </c>
      <c r="C3303" s="58" t="s">
        <v>28492</v>
      </c>
      <c r="D3303" s="1">
        <v>17094.05</v>
      </c>
    </row>
    <row r="3304" spans="1:4" ht="25.5">
      <c r="A3304" s="77" t="s">
        <v>30228</v>
      </c>
      <c r="B3304" s="74" t="s">
        <v>31053</v>
      </c>
      <c r="C3304" s="58" t="s">
        <v>32</v>
      </c>
      <c r="D3304" s="1">
        <v>5752.99</v>
      </c>
    </row>
    <row r="3305" spans="1:4" ht="25.5">
      <c r="A3305" s="77" t="s">
        <v>30229</v>
      </c>
      <c r="B3305" s="74" t="s">
        <v>31054</v>
      </c>
      <c r="C3305" s="58" t="s">
        <v>28492</v>
      </c>
      <c r="D3305" s="1">
        <v>3127.37</v>
      </c>
    </row>
    <row r="3306" spans="1:4" ht="25.5">
      <c r="A3306" s="77" t="s">
        <v>30230</v>
      </c>
      <c r="B3306" s="74" t="s">
        <v>31055</v>
      </c>
      <c r="C3306" s="58" t="s">
        <v>32</v>
      </c>
      <c r="D3306" s="1">
        <v>15885.7</v>
      </c>
    </row>
    <row r="3307" spans="1:4" ht="25.5">
      <c r="A3307" s="77" t="s">
        <v>30231</v>
      </c>
      <c r="B3307" s="74" t="s">
        <v>31056</v>
      </c>
      <c r="C3307" s="58" t="s">
        <v>28492</v>
      </c>
      <c r="D3307" s="1">
        <v>17094.05</v>
      </c>
    </row>
    <row r="3308" spans="1:4">
      <c r="A3308" s="77" t="s">
        <v>30232</v>
      </c>
      <c r="B3308" s="74" t="s">
        <v>31057</v>
      </c>
      <c r="C3308" s="58" t="s">
        <v>32</v>
      </c>
      <c r="D3308" s="1">
        <v>14.7</v>
      </c>
    </row>
    <row r="3309" spans="1:4">
      <c r="A3309" s="77" t="s">
        <v>30233</v>
      </c>
      <c r="B3309" s="74" t="s">
        <v>31058</v>
      </c>
      <c r="C3309" s="58" t="s">
        <v>32</v>
      </c>
      <c r="D3309" s="1">
        <v>15.83</v>
      </c>
    </row>
    <row r="3310" spans="1:4">
      <c r="A3310" s="77" t="s">
        <v>30234</v>
      </c>
      <c r="B3310" s="74" t="s">
        <v>31059</v>
      </c>
      <c r="C3310" s="58" t="s">
        <v>32</v>
      </c>
      <c r="D3310" s="1">
        <v>16.95</v>
      </c>
    </row>
    <row r="3311" spans="1:4">
      <c r="A3311" s="77" t="s">
        <v>30235</v>
      </c>
      <c r="B3311" s="74" t="s">
        <v>31060</v>
      </c>
      <c r="C3311" s="58" t="s">
        <v>32</v>
      </c>
      <c r="D3311" s="1">
        <v>17.13</v>
      </c>
    </row>
    <row r="3312" spans="1:4">
      <c r="A3312" s="77" t="s">
        <v>30236</v>
      </c>
      <c r="B3312" s="74" t="s">
        <v>31061</v>
      </c>
      <c r="C3312" s="58" t="s">
        <v>32</v>
      </c>
      <c r="D3312" s="1">
        <v>18.260000000000002</v>
      </c>
    </row>
    <row r="3313" spans="1:4">
      <c r="A3313" s="77" t="s">
        <v>30237</v>
      </c>
      <c r="B3313" s="74" t="s">
        <v>31062</v>
      </c>
      <c r="C3313" s="58" t="s">
        <v>32</v>
      </c>
      <c r="D3313" s="1">
        <v>19.38</v>
      </c>
    </row>
    <row r="3314" spans="1:4">
      <c r="A3314" s="77" t="s">
        <v>30238</v>
      </c>
      <c r="B3314" s="74" t="s">
        <v>31063</v>
      </c>
      <c r="C3314" s="58" t="s">
        <v>32</v>
      </c>
      <c r="D3314" s="1">
        <v>19.559999999999999</v>
      </c>
    </row>
    <row r="3315" spans="1:4">
      <c r="A3315" s="77" t="s">
        <v>30239</v>
      </c>
      <c r="B3315" s="74" t="s">
        <v>31064</v>
      </c>
      <c r="C3315" s="58" t="s">
        <v>32</v>
      </c>
      <c r="D3315" s="1">
        <v>20.69</v>
      </c>
    </row>
    <row r="3316" spans="1:4">
      <c r="A3316" s="77" t="s">
        <v>30240</v>
      </c>
      <c r="B3316" s="74" t="s">
        <v>31065</v>
      </c>
      <c r="C3316" s="58" t="s">
        <v>32</v>
      </c>
      <c r="D3316" s="1">
        <v>21.81</v>
      </c>
    </row>
    <row r="3317" spans="1:4">
      <c r="A3317" s="77" t="s">
        <v>30241</v>
      </c>
      <c r="B3317" s="74" t="s">
        <v>31066</v>
      </c>
      <c r="C3317" s="58" t="s">
        <v>32</v>
      </c>
      <c r="D3317" s="1">
        <v>22.04</v>
      </c>
    </row>
    <row r="3318" spans="1:4">
      <c r="A3318" s="77" t="s">
        <v>30242</v>
      </c>
      <c r="B3318" s="74" t="s">
        <v>31067</v>
      </c>
      <c r="C3318" s="58" t="s">
        <v>32</v>
      </c>
      <c r="D3318" s="1">
        <v>23.16</v>
      </c>
    </row>
    <row r="3319" spans="1:4">
      <c r="A3319" s="77" t="s">
        <v>30243</v>
      </c>
      <c r="B3319" s="74" t="s">
        <v>31068</v>
      </c>
      <c r="C3319" s="58" t="s">
        <v>32</v>
      </c>
      <c r="D3319" s="1">
        <v>24.28</v>
      </c>
    </row>
    <row r="3320" spans="1:4">
      <c r="A3320" s="77" t="s">
        <v>30244</v>
      </c>
      <c r="B3320" s="74" t="s">
        <v>31069</v>
      </c>
      <c r="C3320" s="58" t="s">
        <v>32</v>
      </c>
      <c r="D3320" s="1">
        <v>23.43</v>
      </c>
    </row>
    <row r="3321" spans="1:4">
      <c r="A3321" s="77" t="s">
        <v>30245</v>
      </c>
      <c r="B3321" s="74" t="s">
        <v>31070</v>
      </c>
      <c r="C3321" s="58" t="s">
        <v>32</v>
      </c>
      <c r="D3321" s="1">
        <v>24.55</v>
      </c>
    </row>
    <row r="3322" spans="1:4">
      <c r="A3322" s="77" t="s">
        <v>30246</v>
      </c>
      <c r="B3322" s="74" t="s">
        <v>31071</v>
      </c>
      <c r="C3322" s="58" t="s">
        <v>32</v>
      </c>
      <c r="D3322" s="1">
        <v>25.68</v>
      </c>
    </row>
    <row r="3323" spans="1:4">
      <c r="A3323" s="77" t="s">
        <v>30247</v>
      </c>
      <c r="B3323" s="74" t="s">
        <v>31072</v>
      </c>
      <c r="C3323" s="58" t="s">
        <v>32</v>
      </c>
      <c r="D3323" s="1">
        <v>25.95</v>
      </c>
    </row>
    <row r="3324" spans="1:4">
      <c r="A3324" s="77" t="s">
        <v>30248</v>
      </c>
      <c r="B3324" s="74" t="s">
        <v>31073</v>
      </c>
      <c r="C3324" s="58" t="s">
        <v>32</v>
      </c>
      <c r="D3324" s="1">
        <v>27.07</v>
      </c>
    </row>
    <row r="3325" spans="1:4" ht="25.5">
      <c r="A3325" s="77" t="s">
        <v>30249</v>
      </c>
      <c r="B3325" s="74" t="s">
        <v>31074</v>
      </c>
      <c r="C3325" s="58" t="s">
        <v>32</v>
      </c>
      <c r="D3325" s="1">
        <v>24.27</v>
      </c>
    </row>
    <row r="3326" spans="1:4" ht="25.5">
      <c r="A3326" s="77" t="s">
        <v>30250</v>
      </c>
      <c r="B3326" s="74" t="s">
        <v>31075</v>
      </c>
      <c r="C3326" s="58" t="s">
        <v>32</v>
      </c>
      <c r="D3326" s="1">
        <v>25.76</v>
      </c>
    </row>
    <row r="3327" spans="1:4" ht="25.5">
      <c r="A3327" s="77" t="s">
        <v>30251</v>
      </c>
      <c r="B3327" s="74" t="s">
        <v>31076</v>
      </c>
      <c r="C3327" s="58" t="s">
        <v>32</v>
      </c>
      <c r="D3327" s="1">
        <v>27.49</v>
      </c>
    </row>
    <row r="3328" spans="1:4" ht="25.5">
      <c r="A3328" s="77" t="s">
        <v>30252</v>
      </c>
      <c r="B3328" s="74" t="s">
        <v>31077</v>
      </c>
      <c r="C3328" s="58" t="s">
        <v>32</v>
      </c>
      <c r="D3328" s="1">
        <v>27.31</v>
      </c>
    </row>
    <row r="3329" spans="1:4" ht="25.5">
      <c r="A3329" s="77" t="s">
        <v>30253</v>
      </c>
      <c r="B3329" s="74" t="s">
        <v>31078</v>
      </c>
      <c r="C3329" s="58" t="s">
        <v>32</v>
      </c>
      <c r="D3329" s="1">
        <v>28.92</v>
      </c>
    </row>
    <row r="3330" spans="1:4" ht="25.5">
      <c r="A3330" s="77" t="s">
        <v>30254</v>
      </c>
      <c r="B3330" s="74" t="s">
        <v>31079</v>
      </c>
      <c r="C3330" s="58" t="s">
        <v>32</v>
      </c>
      <c r="D3330" s="1">
        <v>30.65</v>
      </c>
    </row>
    <row r="3331" spans="1:4" ht="25.5">
      <c r="A3331" s="77" t="s">
        <v>30255</v>
      </c>
      <c r="B3331" s="74" t="s">
        <v>31080</v>
      </c>
      <c r="C3331" s="58" t="s">
        <v>32</v>
      </c>
      <c r="D3331" s="1">
        <v>30.34</v>
      </c>
    </row>
    <row r="3332" spans="1:4" ht="25.5">
      <c r="A3332" s="77" t="s">
        <v>30256</v>
      </c>
      <c r="B3332" s="74" t="s">
        <v>31081</v>
      </c>
      <c r="C3332" s="58" t="s">
        <v>32</v>
      </c>
      <c r="D3332" s="1">
        <v>31.96</v>
      </c>
    </row>
    <row r="3333" spans="1:4" ht="25.5">
      <c r="A3333" s="77" t="s">
        <v>30257</v>
      </c>
      <c r="B3333" s="74" t="s">
        <v>31082</v>
      </c>
      <c r="C3333" s="58" t="s">
        <v>32</v>
      </c>
      <c r="D3333" s="1">
        <v>33.619999999999997</v>
      </c>
    </row>
    <row r="3334" spans="1:4" ht="25.5">
      <c r="A3334" s="77" t="s">
        <v>30258</v>
      </c>
      <c r="B3334" s="74" t="s">
        <v>31083</v>
      </c>
      <c r="C3334" s="58" t="s">
        <v>32</v>
      </c>
      <c r="D3334" s="1">
        <v>33.43</v>
      </c>
    </row>
    <row r="3335" spans="1:4" ht="25.5">
      <c r="A3335" s="77" t="s">
        <v>30259</v>
      </c>
      <c r="B3335" s="74" t="s">
        <v>31084</v>
      </c>
      <c r="C3335" s="58" t="s">
        <v>32</v>
      </c>
      <c r="D3335" s="1">
        <v>34.97</v>
      </c>
    </row>
    <row r="3336" spans="1:4" ht="25.5">
      <c r="A3336" s="77" t="s">
        <v>30260</v>
      </c>
      <c r="B3336" s="74" t="s">
        <v>31085</v>
      </c>
      <c r="C3336" s="58" t="s">
        <v>32</v>
      </c>
      <c r="D3336" s="1">
        <v>36.700000000000003</v>
      </c>
    </row>
    <row r="3337" spans="1:4" ht="25.5">
      <c r="A3337" s="77" t="s">
        <v>30261</v>
      </c>
      <c r="B3337" s="74" t="s">
        <v>31086</v>
      </c>
      <c r="C3337" s="58" t="s">
        <v>32</v>
      </c>
      <c r="D3337" s="1">
        <v>35.06</v>
      </c>
    </row>
    <row r="3338" spans="1:4" ht="25.5">
      <c r="A3338" s="77" t="s">
        <v>30262</v>
      </c>
      <c r="B3338" s="74" t="s">
        <v>31087</v>
      </c>
      <c r="C3338" s="58" t="s">
        <v>32</v>
      </c>
      <c r="D3338" s="1">
        <v>36.54</v>
      </c>
    </row>
    <row r="3339" spans="1:4" ht="25.5">
      <c r="A3339" s="77" t="s">
        <v>30263</v>
      </c>
      <c r="B3339" s="74" t="s">
        <v>31088</v>
      </c>
      <c r="C3339" s="58" t="s">
        <v>32</v>
      </c>
      <c r="D3339" s="1">
        <v>38.159999999999997</v>
      </c>
    </row>
    <row r="3340" spans="1:4" ht="25.5">
      <c r="A3340" s="77" t="s">
        <v>30264</v>
      </c>
      <c r="B3340" s="74" t="s">
        <v>31089</v>
      </c>
      <c r="C3340" s="58" t="s">
        <v>32</v>
      </c>
      <c r="D3340" s="1">
        <v>38.31</v>
      </c>
    </row>
    <row r="3341" spans="1:4" ht="25.5">
      <c r="A3341" s="77" t="s">
        <v>30265</v>
      </c>
      <c r="B3341" s="74" t="s">
        <v>31090</v>
      </c>
      <c r="C3341" s="58" t="s">
        <v>32</v>
      </c>
      <c r="D3341" s="1">
        <v>39.79</v>
      </c>
    </row>
    <row r="3342" spans="1:4" ht="25.5">
      <c r="A3342" s="77" t="s">
        <v>30266</v>
      </c>
      <c r="B3342" s="74" t="s">
        <v>31091</v>
      </c>
      <c r="C3342" s="58" t="s">
        <v>32</v>
      </c>
      <c r="D3342" s="1">
        <v>68.22</v>
      </c>
    </row>
    <row r="3343" spans="1:4" ht="25.5">
      <c r="A3343" s="77" t="s">
        <v>30267</v>
      </c>
      <c r="B3343" s="74" t="s">
        <v>31092</v>
      </c>
      <c r="C3343" s="58" t="s">
        <v>32</v>
      </c>
      <c r="D3343" s="1">
        <v>71.69</v>
      </c>
    </row>
    <row r="3344" spans="1:4" ht="25.5">
      <c r="A3344" s="77" t="s">
        <v>30268</v>
      </c>
      <c r="B3344" s="74" t="s">
        <v>31093</v>
      </c>
      <c r="C3344" s="58" t="s">
        <v>32</v>
      </c>
      <c r="D3344" s="1">
        <v>75.53</v>
      </c>
    </row>
    <row r="3345" spans="1:4" ht="25.5">
      <c r="A3345" s="77" t="s">
        <v>30269</v>
      </c>
      <c r="B3345" s="74" t="s">
        <v>31094</v>
      </c>
      <c r="C3345" s="58" t="s">
        <v>32</v>
      </c>
      <c r="D3345" s="1">
        <v>73.38</v>
      </c>
    </row>
    <row r="3346" spans="1:4" ht="25.5">
      <c r="A3346" s="77" t="s">
        <v>30270</v>
      </c>
      <c r="B3346" s="74" t="s">
        <v>31095</v>
      </c>
      <c r="C3346" s="58" t="s">
        <v>32</v>
      </c>
      <c r="D3346" s="1">
        <v>76.84</v>
      </c>
    </row>
    <row r="3347" spans="1:4" ht="25.5">
      <c r="A3347" s="77" t="s">
        <v>30271</v>
      </c>
      <c r="B3347" s="74" t="s">
        <v>31096</v>
      </c>
      <c r="C3347" s="58" t="s">
        <v>32</v>
      </c>
      <c r="D3347" s="1">
        <v>80.680000000000007</v>
      </c>
    </row>
    <row r="3348" spans="1:4" ht="25.5">
      <c r="A3348" s="77" t="s">
        <v>30272</v>
      </c>
      <c r="B3348" s="74" t="s">
        <v>31097</v>
      </c>
      <c r="C3348" s="58" t="s">
        <v>32</v>
      </c>
      <c r="D3348" s="1">
        <v>78.53</v>
      </c>
    </row>
    <row r="3349" spans="1:4" ht="25.5">
      <c r="A3349" s="77" t="s">
        <v>30273</v>
      </c>
      <c r="B3349" s="74" t="s">
        <v>31098</v>
      </c>
      <c r="C3349" s="58" t="s">
        <v>32</v>
      </c>
      <c r="D3349" s="1">
        <v>81.599999999999994</v>
      </c>
    </row>
    <row r="3350" spans="1:4" ht="25.5">
      <c r="A3350" s="77" t="s">
        <v>30274</v>
      </c>
      <c r="B3350" s="74" t="s">
        <v>31099</v>
      </c>
      <c r="C3350" s="58" t="s">
        <v>32</v>
      </c>
      <c r="D3350" s="1">
        <v>85.84</v>
      </c>
    </row>
    <row r="3351" spans="1:4" ht="25.5">
      <c r="A3351" s="77" t="s">
        <v>30275</v>
      </c>
      <c r="B3351" s="74" t="s">
        <v>31100</v>
      </c>
      <c r="C3351" s="58" t="s">
        <v>32</v>
      </c>
      <c r="D3351" s="1">
        <v>83.74</v>
      </c>
    </row>
    <row r="3352" spans="1:4" ht="25.5">
      <c r="A3352" s="77" t="s">
        <v>30276</v>
      </c>
      <c r="B3352" s="74" t="s">
        <v>31101</v>
      </c>
      <c r="C3352" s="58" t="s">
        <v>32</v>
      </c>
      <c r="D3352" s="1">
        <v>87.58</v>
      </c>
    </row>
    <row r="3353" spans="1:4" ht="25.5">
      <c r="A3353" s="77" t="s">
        <v>30277</v>
      </c>
      <c r="B3353" s="74" t="s">
        <v>31102</v>
      </c>
      <c r="C3353" s="58" t="s">
        <v>32</v>
      </c>
      <c r="D3353" s="1">
        <v>91.42</v>
      </c>
    </row>
    <row r="3354" spans="1:4" ht="25.5">
      <c r="A3354" s="77" t="s">
        <v>30278</v>
      </c>
      <c r="B3354" s="74" t="s">
        <v>31103</v>
      </c>
      <c r="C3354" s="58" t="s">
        <v>32</v>
      </c>
      <c r="D3354" s="1">
        <v>86.29</v>
      </c>
    </row>
    <row r="3355" spans="1:4" ht="25.5">
      <c r="A3355" s="77" t="s">
        <v>30279</v>
      </c>
      <c r="B3355" s="74" t="s">
        <v>31104</v>
      </c>
      <c r="C3355" s="58" t="s">
        <v>32</v>
      </c>
      <c r="D3355" s="1">
        <v>88.97</v>
      </c>
    </row>
    <row r="3356" spans="1:4" ht="25.5">
      <c r="A3356" s="77" t="s">
        <v>30280</v>
      </c>
      <c r="B3356" s="74" t="s">
        <v>31105</v>
      </c>
      <c r="C3356" s="58" t="s">
        <v>32</v>
      </c>
      <c r="D3356" s="1">
        <v>92.43</v>
      </c>
    </row>
    <row r="3357" spans="1:4" ht="25.5">
      <c r="A3357" s="77" t="s">
        <v>30281</v>
      </c>
      <c r="B3357" s="74" t="s">
        <v>31106</v>
      </c>
      <c r="C3357" s="58" t="s">
        <v>32</v>
      </c>
      <c r="D3357" s="1">
        <v>91.93</v>
      </c>
    </row>
    <row r="3358" spans="1:4" ht="25.5">
      <c r="A3358" s="77" t="s">
        <v>30282</v>
      </c>
      <c r="B3358" s="74" t="s">
        <v>31107</v>
      </c>
      <c r="C3358" s="58" t="s">
        <v>32</v>
      </c>
      <c r="D3358" s="1">
        <v>95.38</v>
      </c>
    </row>
    <row r="3359" spans="1:4">
      <c r="A3359" s="77" t="s">
        <v>30283</v>
      </c>
      <c r="B3359" s="74" t="s">
        <v>31108</v>
      </c>
      <c r="C3359" s="58" t="s">
        <v>32</v>
      </c>
      <c r="D3359" s="1">
        <v>21.48</v>
      </c>
    </row>
    <row r="3360" spans="1:4">
      <c r="A3360" s="77" t="s">
        <v>30284</v>
      </c>
      <c r="B3360" s="74" t="s">
        <v>31109</v>
      </c>
      <c r="C3360" s="58" t="s">
        <v>32</v>
      </c>
      <c r="D3360" s="1">
        <v>1.1200000000000001</v>
      </c>
    </row>
    <row r="3361" spans="1:4">
      <c r="A3361" s="77" t="s">
        <v>30285</v>
      </c>
      <c r="B3361" s="74" t="s">
        <v>31110</v>
      </c>
      <c r="C3361" s="58" t="s">
        <v>32</v>
      </c>
      <c r="D3361" s="1">
        <v>1.7</v>
      </c>
    </row>
    <row r="3362" spans="1:4">
      <c r="A3362" s="77" t="s">
        <v>30286</v>
      </c>
      <c r="B3362" s="74" t="s">
        <v>31111</v>
      </c>
      <c r="C3362" s="58" t="s">
        <v>32</v>
      </c>
      <c r="D3362" s="1">
        <v>1.34</v>
      </c>
    </row>
    <row r="3363" spans="1:4">
      <c r="A3363" s="77" t="s">
        <v>30287</v>
      </c>
      <c r="B3363" s="74" t="s">
        <v>31112</v>
      </c>
      <c r="C3363" s="58" t="s">
        <v>32</v>
      </c>
      <c r="D3363" s="1">
        <v>2.02</v>
      </c>
    </row>
    <row r="3364" spans="1:4">
      <c r="A3364" s="77" t="s">
        <v>30288</v>
      </c>
      <c r="B3364" s="74" t="s">
        <v>31113</v>
      </c>
      <c r="C3364" s="58" t="s">
        <v>32</v>
      </c>
      <c r="D3364" s="1">
        <v>2.69</v>
      </c>
    </row>
    <row r="3365" spans="1:4">
      <c r="A3365" s="77" t="s">
        <v>30289</v>
      </c>
      <c r="B3365" s="74" t="s">
        <v>31114</v>
      </c>
      <c r="C3365" s="58" t="s">
        <v>32</v>
      </c>
      <c r="D3365" s="1">
        <v>1.57</v>
      </c>
    </row>
    <row r="3366" spans="1:4">
      <c r="A3366" s="77" t="s">
        <v>30290</v>
      </c>
      <c r="B3366" s="74" t="s">
        <v>31115</v>
      </c>
      <c r="C3366" s="58" t="s">
        <v>32</v>
      </c>
      <c r="D3366" s="1">
        <v>2.38</v>
      </c>
    </row>
    <row r="3367" spans="1:4">
      <c r="A3367" s="77" t="s">
        <v>30291</v>
      </c>
      <c r="B3367" s="74" t="s">
        <v>31116</v>
      </c>
      <c r="C3367" s="58" t="s">
        <v>32</v>
      </c>
      <c r="D3367" s="1">
        <v>3.14</v>
      </c>
    </row>
    <row r="3368" spans="1:4">
      <c r="A3368" s="77" t="s">
        <v>30292</v>
      </c>
      <c r="B3368" s="74" t="s">
        <v>31117</v>
      </c>
      <c r="C3368" s="58" t="s">
        <v>32</v>
      </c>
      <c r="D3368" s="1">
        <v>1.79</v>
      </c>
    </row>
    <row r="3369" spans="1:4">
      <c r="A3369" s="77" t="s">
        <v>30293</v>
      </c>
      <c r="B3369" s="74" t="s">
        <v>31118</v>
      </c>
      <c r="C3369" s="58" t="s">
        <v>32</v>
      </c>
      <c r="D3369" s="1">
        <v>2.69</v>
      </c>
    </row>
    <row r="3370" spans="1:4">
      <c r="A3370" s="77" t="s">
        <v>30294</v>
      </c>
      <c r="B3370" s="74" t="s">
        <v>31119</v>
      </c>
      <c r="C3370" s="58" t="s">
        <v>32</v>
      </c>
      <c r="D3370" s="1">
        <v>3.59</v>
      </c>
    </row>
    <row r="3371" spans="1:4">
      <c r="A3371" s="77" t="s">
        <v>30295</v>
      </c>
      <c r="B3371" s="74" t="s">
        <v>31120</v>
      </c>
      <c r="C3371" s="58" t="s">
        <v>32</v>
      </c>
      <c r="D3371" s="1">
        <v>4.49</v>
      </c>
    </row>
    <row r="3372" spans="1:4">
      <c r="A3372" s="77" t="s">
        <v>30296</v>
      </c>
      <c r="B3372" s="74" t="s">
        <v>31121</v>
      </c>
      <c r="C3372" s="58" t="s">
        <v>32</v>
      </c>
      <c r="D3372" s="1">
        <v>2.02</v>
      </c>
    </row>
    <row r="3373" spans="1:4">
      <c r="A3373" s="77" t="s">
        <v>30297</v>
      </c>
      <c r="B3373" s="74" t="s">
        <v>31122</v>
      </c>
      <c r="C3373" s="58" t="s">
        <v>32</v>
      </c>
      <c r="D3373" s="1">
        <v>3.05</v>
      </c>
    </row>
    <row r="3374" spans="1:4">
      <c r="A3374" s="77" t="s">
        <v>30298</v>
      </c>
      <c r="B3374" s="74" t="s">
        <v>31123</v>
      </c>
      <c r="C3374" s="58" t="s">
        <v>32</v>
      </c>
      <c r="D3374" s="1">
        <v>4.04</v>
      </c>
    </row>
    <row r="3375" spans="1:4">
      <c r="A3375" s="77" t="s">
        <v>30299</v>
      </c>
      <c r="B3375" s="74" t="s">
        <v>31124</v>
      </c>
      <c r="C3375" s="58" t="s">
        <v>32</v>
      </c>
      <c r="D3375" s="1">
        <v>5.08</v>
      </c>
    </row>
    <row r="3376" spans="1:4">
      <c r="A3376" s="77" t="s">
        <v>30300</v>
      </c>
      <c r="B3376" s="74" t="s">
        <v>31125</v>
      </c>
      <c r="C3376" s="58" t="s">
        <v>32</v>
      </c>
      <c r="D3376" s="1">
        <v>2.2400000000000002</v>
      </c>
    </row>
    <row r="3377" spans="1:4">
      <c r="A3377" s="77" t="s">
        <v>30301</v>
      </c>
      <c r="B3377" s="74" t="s">
        <v>31126</v>
      </c>
      <c r="C3377" s="58" t="s">
        <v>32</v>
      </c>
      <c r="D3377" s="1">
        <v>3.37</v>
      </c>
    </row>
    <row r="3378" spans="1:4">
      <c r="A3378" s="77" t="s">
        <v>30302</v>
      </c>
      <c r="B3378" s="74" t="s">
        <v>31127</v>
      </c>
      <c r="C3378" s="58" t="s">
        <v>32</v>
      </c>
      <c r="D3378" s="1">
        <v>4.49</v>
      </c>
    </row>
    <row r="3379" spans="1:4">
      <c r="A3379" s="77" t="s">
        <v>30303</v>
      </c>
      <c r="B3379" s="74" t="s">
        <v>31128</v>
      </c>
      <c r="C3379" s="58" t="s">
        <v>32</v>
      </c>
      <c r="D3379" s="1">
        <v>5.62</v>
      </c>
    </row>
    <row r="3380" spans="1:4" ht="25.5">
      <c r="A3380" s="77" t="s">
        <v>30304</v>
      </c>
      <c r="B3380" s="74" t="s">
        <v>31129</v>
      </c>
      <c r="C3380" s="58" t="s">
        <v>32</v>
      </c>
      <c r="D3380" s="1">
        <v>4.57</v>
      </c>
    </row>
    <row r="3381" spans="1:4" ht="25.5">
      <c r="A3381" s="77" t="s">
        <v>30305</v>
      </c>
      <c r="B3381" s="74" t="s">
        <v>31130</v>
      </c>
      <c r="C3381" s="58" t="s">
        <v>32</v>
      </c>
      <c r="D3381" s="1">
        <v>5.45</v>
      </c>
    </row>
    <row r="3382" spans="1:4" ht="25.5">
      <c r="A3382" s="77" t="s">
        <v>30306</v>
      </c>
      <c r="B3382" s="74" t="s">
        <v>31131</v>
      </c>
      <c r="C3382" s="58" t="s">
        <v>32</v>
      </c>
      <c r="D3382" s="1">
        <v>5.46</v>
      </c>
    </row>
    <row r="3383" spans="1:4" ht="25.5">
      <c r="A3383" s="77" t="s">
        <v>30307</v>
      </c>
      <c r="B3383" s="74" t="s">
        <v>31132</v>
      </c>
      <c r="C3383" s="58" t="s">
        <v>32</v>
      </c>
      <c r="D3383" s="1">
        <v>6.32</v>
      </c>
    </row>
    <row r="3384" spans="1:4" ht="25.5">
      <c r="A3384" s="77" t="s">
        <v>30308</v>
      </c>
      <c r="B3384" s="74" t="s">
        <v>31133</v>
      </c>
      <c r="C3384" s="58" t="s">
        <v>32</v>
      </c>
      <c r="D3384" s="1">
        <v>7.17</v>
      </c>
    </row>
    <row r="3385" spans="1:4" ht="25.5">
      <c r="A3385" s="77" t="s">
        <v>30309</v>
      </c>
      <c r="B3385" s="74" t="s">
        <v>31134</v>
      </c>
      <c r="C3385" s="58" t="s">
        <v>32</v>
      </c>
      <c r="D3385" s="1">
        <v>6.29</v>
      </c>
    </row>
    <row r="3386" spans="1:4" ht="25.5">
      <c r="A3386" s="77" t="s">
        <v>30310</v>
      </c>
      <c r="B3386" s="74" t="s">
        <v>31135</v>
      </c>
      <c r="C3386" s="58" t="s">
        <v>32</v>
      </c>
      <c r="D3386" s="1">
        <v>7.28</v>
      </c>
    </row>
    <row r="3387" spans="1:4" ht="25.5">
      <c r="A3387" s="77" t="s">
        <v>30311</v>
      </c>
      <c r="B3387" s="74" t="s">
        <v>31136</v>
      </c>
      <c r="C3387" s="58" t="s">
        <v>32</v>
      </c>
      <c r="D3387" s="1">
        <v>8.35</v>
      </c>
    </row>
    <row r="3388" spans="1:4" ht="25.5">
      <c r="A3388" s="77" t="s">
        <v>30312</v>
      </c>
      <c r="B3388" s="74" t="s">
        <v>31137</v>
      </c>
      <c r="C3388" s="58" t="s">
        <v>32</v>
      </c>
      <c r="D3388" s="1">
        <v>7</v>
      </c>
    </row>
    <row r="3389" spans="1:4" ht="25.5">
      <c r="A3389" s="77" t="s">
        <v>30313</v>
      </c>
      <c r="B3389" s="74" t="s">
        <v>31138</v>
      </c>
      <c r="C3389" s="58" t="s">
        <v>32</v>
      </c>
      <c r="D3389" s="1">
        <v>8.14</v>
      </c>
    </row>
    <row r="3390" spans="1:4" ht="25.5">
      <c r="A3390" s="77" t="s">
        <v>30314</v>
      </c>
      <c r="B3390" s="74" t="s">
        <v>31139</v>
      </c>
      <c r="C3390" s="58" t="s">
        <v>32</v>
      </c>
      <c r="D3390" s="1">
        <v>9.2799999999999994</v>
      </c>
    </row>
    <row r="3391" spans="1:4" ht="25.5">
      <c r="A3391" s="77" t="s">
        <v>30315</v>
      </c>
      <c r="B3391" s="74" t="s">
        <v>31140</v>
      </c>
      <c r="C3391" s="58" t="s">
        <v>32</v>
      </c>
      <c r="D3391" s="1">
        <v>10.48</v>
      </c>
    </row>
    <row r="3392" spans="1:4" ht="25.5">
      <c r="A3392" s="77" t="s">
        <v>30316</v>
      </c>
      <c r="B3392" s="74" t="s">
        <v>31141</v>
      </c>
      <c r="C3392" s="58" t="s">
        <v>32</v>
      </c>
      <c r="D3392" s="1">
        <v>7.77</v>
      </c>
    </row>
    <row r="3393" spans="1:4" ht="25.5">
      <c r="A3393" s="77" t="s">
        <v>30317</v>
      </c>
      <c r="B3393" s="74" t="s">
        <v>31142</v>
      </c>
      <c r="C3393" s="58" t="s">
        <v>32</v>
      </c>
      <c r="D3393" s="1">
        <v>9.17</v>
      </c>
    </row>
    <row r="3394" spans="1:4" ht="25.5">
      <c r="A3394" s="77" t="s">
        <v>30318</v>
      </c>
      <c r="B3394" s="74" t="s">
        <v>31143</v>
      </c>
      <c r="C3394" s="58" t="s">
        <v>32</v>
      </c>
      <c r="D3394" s="1">
        <v>10.34</v>
      </c>
    </row>
    <row r="3395" spans="1:4" ht="25.5">
      <c r="A3395" s="77" t="s">
        <v>30319</v>
      </c>
      <c r="B3395" s="74" t="s">
        <v>31144</v>
      </c>
      <c r="C3395" s="58" t="s">
        <v>32</v>
      </c>
      <c r="D3395" s="1">
        <v>11.5</v>
      </c>
    </row>
    <row r="3396" spans="1:4" ht="25.5">
      <c r="A3396" s="77" t="s">
        <v>30320</v>
      </c>
      <c r="B3396" s="74" t="s">
        <v>31145</v>
      </c>
      <c r="C3396" s="58" t="s">
        <v>32</v>
      </c>
      <c r="D3396" s="1">
        <v>8.5399999999999991</v>
      </c>
    </row>
    <row r="3397" spans="1:4" ht="25.5">
      <c r="A3397" s="77" t="s">
        <v>30321</v>
      </c>
      <c r="B3397" s="74" t="s">
        <v>31146</v>
      </c>
      <c r="C3397" s="58" t="s">
        <v>32</v>
      </c>
      <c r="D3397" s="1">
        <v>9.9700000000000006</v>
      </c>
    </row>
    <row r="3398" spans="1:4" ht="25.5">
      <c r="A3398" s="77" t="s">
        <v>30322</v>
      </c>
      <c r="B3398" s="74" t="s">
        <v>31147</v>
      </c>
      <c r="C3398" s="58" t="s">
        <v>32</v>
      </c>
      <c r="D3398" s="1">
        <v>11.33</v>
      </c>
    </row>
    <row r="3399" spans="1:4" ht="25.5">
      <c r="A3399" s="77" t="s">
        <v>30323</v>
      </c>
      <c r="B3399" s="74" t="s">
        <v>31148</v>
      </c>
      <c r="C3399" s="58" t="s">
        <v>32</v>
      </c>
      <c r="D3399" s="1">
        <v>12.71</v>
      </c>
    </row>
    <row r="3400" spans="1:4" ht="25.5">
      <c r="A3400" s="77" t="s">
        <v>30324</v>
      </c>
      <c r="B3400" s="74" t="s">
        <v>31149</v>
      </c>
      <c r="C3400" s="58" t="s">
        <v>32</v>
      </c>
      <c r="D3400" s="1">
        <v>26</v>
      </c>
    </row>
    <row r="3401" spans="1:4" ht="25.5">
      <c r="A3401" s="77" t="s">
        <v>30325</v>
      </c>
      <c r="B3401" s="74" t="s">
        <v>31150</v>
      </c>
      <c r="C3401" s="58" t="s">
        <v>32</v>
      </c>
      <c r="D3401" s="1">
        <v>30.41</v>
      </c>
    </row>
    <row r="3402" spans="1:4" ht="25.5">
      <c r="A3402" s="77" t="s">
        <v>30326</v>
      </c>
      <c r="B3402" s="74" t="s">
        <v>31151</v>
      </c>
      <c r="C3402" s="58" t="s">
        <v>32</v>
      </c>
      <c r="D3402" s="1">
        <v>35.22</v>
      </c>
    </row>
    <row r="3403" spans="1:4" ht="25.5">
      <c r="A3403" s="77" t="s">
        <v>30327</v>
      </c>
      <c r="B3403" s="74" t="s">
        <v>31152</v>
      </c>
      <c r="C3403" s="58" t="s">
        <v>32</v>
      </c>
      <c r="D3403" s="1">
        <v>29.33</v>
      </c>
    </row>
    <row r="3404" spans="1:4" ht="25.5">
      <c r="A3404" s="77" t="s">
        <v>30328</v>
      </c>
      <c r="B3404" s="74" t="s">
        <v>31153</v>
      </c>
      <c r="C3404" s="58" t="s">
        <v>32</v>
      </c>
      <c r="D3404" s="1">
        <v>33.979999999999997</v>
      </c>
    </row>
    <row r="3405" spans="1:4" ht="25.5">
      <c r="A3405" s="77" t="s">
        <v>30329</v>
      </c>
      <c r="B3405" s="74" t="s">
        <v>31154</v>
      </c>
      <c r="C3405" s="58" t="s">
        <v>32</v>
      </c>
      <c r="D3405" s="1">
        <v>37.15</v>
      </c>
    </row>
    <row r="3406" spans="1:4" ht="25.5">
      <c r="A3406" s="77" t="s">
        <v>30330</v>
      </c>
      <c r="B3406" s="74" t="s">
        <v>31155</v>
      </c>
      <c r="C3406" s="58" t="s">
        <v>32</v>
      </c>
      <c r="D3406" s="1">
        <v>42.77</v>
      </c>
    </row>
    <row r="3407" spans="1:4" ht="25.5">
      <c r="A3407" s="77" t="s">
        <v>30331</v>
      </c>
      <c r="B3407" s="74" t="s">
        <v>31156</v>
      </c>
      <c r="C3407" s="58" t="s">
        <v>32</v>
      </c>
      <c r="D3407" s="1">
        <v>32.090000000000003</v>
      </c>
    </row>
    <row r="3408" spans="1:4" ht="25.5">
      <c r="A3408" s="77" t="s">
        <v>30332</v>
      </c>
      <c r="B3408" s="74" t="s">
        <v>31157</v>
      </c>
      <c r="C3408" s="58" t="s">
        <v>32</v>
      </c>
      <c r="D3408" s="1">
        <v>35.94</v>
      </c>
    </row>
    <row r="3409" spans="1:4" ht="25.5">
      <c r="A3409" s="77" t="s">
        <v>30333</v>
      </c>
      <c r="B3409" s="74" t="s">
        <v>31158</v>
      </c>
      <c r="C3409" s="58" t="s">
        <v>32</v>
      </c>
      <c r="D3409" s="1">
        <v>40.14</v>
      </c>
    </row>
    <row r="3410" spans="1:4" ht="25.5">
      <c r="A3410" s="77" t="s">
        <v>30334</v>
      </c>
      <c r="B3410" s="74" t="s">
        <v>31159</v>
      </c>
      <c r="C3410" s="58" t="s">
        <v>32</v>
      </c>
      <c r="D3410" s="1">
        <v>45.09</v>
      </c>
    </row>
    <row r="3411" spans="1:4" ht="25.5">
      <c r="A3411" s="77" t="s">
        <v>30335</v>
      </c>
      <c r="B3411" s="74" t="s">
        <v>31160</v>
      </c>
      <c r="C3411" s="58" t="s">
        <v>32</v>
      </c>
      <c r="D3411" s="1">
        <v>50.3</v>
      </c>
    </row>
    <row r="3412" spans="1:4" ht="25.5">
      <c r="A3412" s="77" t="s">
        <v>30336</v>
      </c>
      <c r="B3412" s="74" t="s">
        <v>31161</v>
      </c>
      <c r="C3412" s="58" t="s">
        <v>32</v>
      </c>
      <c r="D3412" s="1">
        <v>34.86</v>
      </c>
    </row>
    <row r="3413" spans="1:4" ht="25.5">
      <c r="A3413" s="77" t="s">
        <v>30337</v>
      </c>
      <c r="B3413" s="74" t="s">
        <v>31162</v>
      </c>
      <c r="C3413" s="58" t="s">
        <v>32</v>
      </c>
      <c r="D3413" s="1">
        <v>38.159999999999997</v>
      </c>
    </row>
    <row r="3414" spans="1:4" ht="25.5">
      <c r="A3414" s="77" t="s">
        <v>30338</v>
      </c>
      <c r="B3414" s="74" t="s">
        <v>31163</v>
      </c>
      <c r="C3414" s="58" t="s">
        <v>32</v>
      </c>
      <c r="D3414" s="1">
        <v>43.18</v>
      </c>
    </row>
    <row r="3415" spans="1:4" ht="25.5">
      <c r="A3415" s="77" t="s">
        <v>30339</v>
      </c>
      <c r="B3415" s="74" t="s">
        <v>31164</v>
      </c>
      <c r="C3415" s="58" t="s">
        <v>32</v>
      </c>
      <c r="D3415" s="1">
        <v>47.92</v>
      </c>
    </row>
    <row r="3416" spans="1:4" ht="25.5">
      <c r="A3416" s="77" t="s">
        <v>30340</v>
      </c>
      <c r="B3416" s="74" t="s">
        <v>31165</v>
      </c>
      <c r="C3416" s="58" t="s">
        <v>32</v>
      </c>
      <c r="D3416" s="1">
        <v>53.14</v>
      </c>
    </row>
    <row r="3417" spans="1:4" ht="25.5">
      <c r="A3417" s="77" t="s">
        <v>30341</v>
      </c>
      <c r="B3417" s="74" t="s">
        <v>31166</v>
      </c>
      <c r="C3417" s="58" t="s">
        <v>32</v>
      </c>
      <c r="D3417" s="1">
        <v>36.229999999999997</v>
      </c>
    </row>
    <row r="3418" spans="1:4" ht="25.5">
      <c r="A3418" s="77" t="s">
        <v>30342</v>
      </c>
      <c r="B3418" s="74" t="s">
        <v>31167</v>
      </c>
      <c r="C3418" s="58" t="s">
        <v>32</v>
      </c>
      <c r="D3418" s="1">
        <v>40.35</v>
      </c>
    </row>
    <row r="3419" spans="1:4" ht="25.5">
      <c r="A3419" s="77" t="s">
        <v>30343</v>
      </c>
      <c r="B3419" s="74" t="s">
        <v>31168</v>
      </c>
      <c r="C3419" s="58" t="s">
        <v>32</v>
      </c>
      <c r="D3419" s="1">
        <v>45.94</v>
      </c>
    </row>
    <row r="3420" spans="1:4" ht="25.5">
      <c r="A3420" s="77" t="s">
        <v>30344</v>
      </c>
      <c r="B3420" s="74" t="s">
        <v>31169</v>
      </c>
      <c r="C3420" s="58" t="s">
        <v>32</v>
      </c>
      <c r="D3420" s="1">
        <v>50.78</v>
      </c>
    </row>
    <row r="3421" spans="1:4" ht="25.5">
      <c r="A3421" s="77" t="s">
        <v>30345</v>
      </c>
      <c r="B3421" s="74" t="s">
        <v>31170</v>
      </c>
      <c r="C3421" s="58" t="s">
        <v>32</v>
      </c>
      <c r="D3421" s="1">
        <v>56.49</v>
      </c>
    </row>
    <row r="3422" spans="1:4" ht="25.5">
      <c r="A3422" s="77" t="s">
        <v>30346</v>
      </c>
      <c r="B3422" s="74" t="s">
        <v>31171</v>
      </c>
      <c r="C3422" s="58" t="s">
        <v>32</v>
      </c>
      <c r="D3422" s="1">
        <v>26.86</v>
      </c>
    </row>
    <row r="3423" spans="1:4" ht="25.5">
      <c r="A3423" s="77" t="s">
        <v>30347</v>
      </c>
      <c r="B3423" s="74" t="s">
        <v>31172</v>
      </c>
      <c r="C3423" s="58" t="s">
        <v>32</v>
      </c>
      <c r="D3423" s="1">
        <v>28.88</v>
      </c>
    </row>
    <row r="3424" spans="1:4" ht="25.5">
      <c r="A3424" s="77" t="s">
        <v>30348</v>
      </c>
      <c r="B3424" s="74" t="s">
        <v>31173</v>
      </c>
      <c r="C3424" s="58" t="s">
        <v>32</v>
      </c>
      <c r="D3424" s="1">
        <v>30.23</v>
      </c>
    </row>
    <row r="3425" spans="1:4" ht="25.5">
      <c r="A3425" s="77" t="s">
        <v>30349</v>
      </c>
      <c r="B3425" s="74" t="s">
        <v>31174</v>
      </c>
      <c r="C3425" s="58" t="s">
        <v>32</v>
      </c>
      <c r="D3425" s="1">
        <v>32.01</v>
      </c>
    </row>
    <row r="3426" spans="1:4" ht="25.5">
      <c r="A3426" s="77" t="s">
        <v>30350</v>
      </c>
      <c r="B3426" s="74" t="s">
        <v>31175</v>
      </c>
      <c r="C3426" s="58" t="s">
        <v>32</v>
      </c>
      <c r="D3426" s="1">
        <v>34.119999999999997</v>
      </c>
    </row>
    <row r="3427" spans="1:4" ht="25.5">
      <c r="A3427" s="77" t="s">
        <v>30351</v>
      </c>
      <c r="B3427" s="74" t="s">
        <v>31176</v>
      </c>
      <c r="C3427" s="58" t="s">
        <v>32</v>
      </c>
      <c r="D3427" s="1">
        <v>33.549999999999997</v>
      </c>
    </row>
    <row r="3428" spans="1:4" ht="25.5">
      <c r="A3428" s="77" t="s">
        <v>30352</v>
      </c>
      <c r="B3428" s="74" t="s">
        <v>31177</v>
      </c>
      <c r="C3428" s="58" t="s">
        <v>32</v>
      </c>
      <c r="D3428" s="1">
        <v>35.090000000000003</v>
      </c>
    </row>
    <row r="3429" spans="1:4" ht="25.5">
      <c r="A3429" s="77" t="s">
        <v>30353</v>
      </c>
      <c r="B3429" s="74" t="s">
        <v>31178</v>
      </c>
      <c r="C3429" s="58" t="s">
        <v>32</v>
      </c>
      <c r="D3429" s="1">
        <v>37.71</v>
      </c>
    </row>
    <row r="3430" spans="1:4" ht="25.5">
      <c r="A3430" s="77" t="s">
        <v>30354</v>
      </c>
      <c r="B3430" s="74" t="s">
        <v>31179</v>
      </c>
      <c r="C3430" s="58" t="s">
        <v>32</v>
      </c>
      <c r="D3430" s="1">
        <v>39.96</v>
      </c>
    </row>
    <row r="3431" spans="1:4" ht="25.5">
      <c r="A3431" s="77" t="s">
        <v>30355</v>
      </c>
      <c r="B3431" s="74" t="s">
        <v>31180</v>
      </c>
      <c r="C3431" s="58" t="s">
        <v>32</v>
      </c>
      <c r="D3431" s="1">
        <v>37.06</v>
      </c>
    </row>
    <row r="3432" spans="1:4" ht="25.5">
      <c r="A3432" s="77" t="s">
        <v>30356</v>
      </c>
      <c r="B3432" s="74" t="s">
        <v>31181</v>
      </c>
      <c r="C3432" s="58" t="s">
        <v>32</v>
      </c>
      <c r="D3432" s="1">
        <v>37.92</v>
      </c>
    </row>
    <row r="3433" spans="1:4" ht="25.5">
      <c r="A3433" s="77" t="s">
        <v>30357</v>
      </c>
      <c r="B3433" s="74" t="s">
        <v>31182</v>
      </c>
      <c r="C3433" s="58" t="s">
        <v>32</v>
      </c>
      <c r="D3433" s="1">
        <v>40.549999999999997</v>
      </c>
    </row>
    <row r="3434" spans="1:4" ht="25.5">
      <c r="A3434" s="77" t="s">
        <v>30358</v>
      </c>
      <c r="B3434" s="74" t="s">
        <v>31183</v>
      </c>
      <c r="C3434" s="58" t="s">
        <v>32</v>
      </c>
      <c r="D3434" s="1">
        <v>43.27</v>
      </c>
    </row>
    <row r="3435" spans="1:4" ht="25.5">
      <c r="A3435" s="77" t="s">
        <v>30359</v>
      </c>
      <c r="B3435" s="74" t="s">
        <v>31184</v>
      </c>
      <c r="C3435" s="58" t="s">
        <v>32</v>
      </c>
      <c r="D3435" s="1">
        <v>45.47</v>
      </c>
    </row>
    <row r="3436" spans="1:4" ht="25.5">
      <c r="A3436" s="77" t="s">
        <v>30360</v>
      </c>
      <c r="B3436" s="74" t="s">
        <v>31185</v>
      </c>
      <c r="C3436" s="58" t="s">
        <v>32</v>
      </c>
      <c r="D3436" s="1">
        <v>40.049999999999997</v>
      </c>
    </row>
    <row r="3437" spans="1:4" ht="25.5">
      <c r="A3437" s="77" t="s">
        <v>30361</v>
      </c>
      <c r="B3437" s="74" t="s">
        <v>31186</v>
      </c>
      <c r="C3437" s="58" t="s">
        <v>32</v>
      </c>
      <c r="D3437" s="1">
        <v>41.72</v>
      </c>
    </row>
    <row r="3438" spans="1:4" ht="25.5">
      <c r="A3438" s="77" t="s">
        <v>30362</v>
      </c>
      <c r="B3438" s="74" t="s">
        <v>31187</v>
      </c>
      <c r="C3438" s="58" t="s">
        <v>32</v>
      </c>
      <c r="D3438" s="1">
        <v>44.19</v>
      </c>
    </row>
    <row r="3439" spans="1:4" ht="25.5">
      <c r="A3439" s="77" t="s">
        <v>30363</v>
      </c>
      <c r="B3439" s="74" t="s">
        <v>31188</v>
      </c>
      <c r="C3439" s="58" t="s">
        <v>32</v>
      </c>
      <c r="D3439" s="1">
        <v>46.57</v>
      </c>
    </row>
    <row r="3440" spans="1:4" ht="25.5">
      <c r="A3440" s="77" t="s">
        <v>30364</v>
      </c>
      <c r="B3440" s="74" t="s">
        <v>31189</v>
      </c>
      <c r="C3440" s="58" t="s">
        <v>32</v>
      </c>
      <c r="D3440" s="1">
        <v>49.05</v>
      </c>
    </row>
    <row r="3441" spans="1:4" ht="25.5">
      <c r="A3441" s="77" t="s">
        <v>30365</v>
      </c>
      <c r="B3441" s="74" t="s">
        <v>31190</v>
      </c>
      <c r="C3441" s="58" t="s">
        <v>32</v>
      </c>
      <c r="D3441" s="1">
        <v>43.43</v>
      </c>
    </row>
    <row r="3442" spans="1:4" ht="25.5">
      <c r="A3442" s="77" t="s">
        <v>30366</v>
      </c>
      <c r="B3442" s="74" t="s">
        <v>31191</v>
      </c>
      <c r="C3442" s="58" t="s">
        <v>32</v>
      </c>
      <c r="D3442" s="1">
        <v>45.65</v>
      </c>
    </row>
    <row r="3443" spans="1:4" ht="25.5">
      <c r="A3443" s="77" t="s">
        <v>30367</v>
      </c>
      <c r="B3443" s="74" t="s">
        <v>31192</v>
      </c>
      <c r="C3443" s="58" t="s">
        <v>32</v>
      </c>
      <c r="D3443" s="1">
        <v>47.74</v>
      </c>
    </row>
    <row r="3444" spans="1:4" ht="25.5">
      <c r="A3444" s="77" t="s">
        <v>30368</v>
      </c>
      <c r="B3444" s="74" t="s">
        <v>31193</v>
      </c>
      <c r="C3444" s="58" t="s">
        <v>32</v>
      </c>
      <c r="D3444" s="1">
        <v>50.22</v>
      </c>
    </row>
    <row r="3445" spans="1:4" ht="25.5">
      <c r="A3445" s="77" t="s">
        <v>30369</v>
      </c>
      <c r="B3445" s="74" t="s">
        <v>31194</v>
      </c>
      <c r="C3445" s="58" t="s">
        <v>32</v>
      </c>
      <c r="D3445" s="1">
        <v>52.48</v>
      </c>
    </row>
    <row r="3446" spans="1:4" ht="25.5">
      <c r="A3446" s="77" t="s">
        <v>30370</v>
      </c>
      <c r="B3446" s="74" t="s">
        <v>31195</v>
      </c>
      <c r="C3446" s="58" t="s">
        <v>32</v>
      </c>
      <c r="D3446" s="1">
        <v>32.58</v>
      </c>
    </row>
    <row r="3447" spans="1:4">
      <c r="A3447" s="77" t="s">
        <v>30371</v>
      </c>
      <c r="B3447" s="74" t="s">
        <v>31196</v>
      </c>
      <c r="C3447" s="58" t="s">
        <v>32</v>
      </c>
      <c r="D3447" s="1">
        <v>33.020000000000003</v>
      </c>
    </row>
    <row r="3448" spans="1:4">
      <c r="A3448" s="77" t="s">
        <v>30372</v>
      </c>
      <c r="B3448" s="74" t="s">
        <v>31197</v>
      </c>
      <c r="C3448" s="58" t="s">
        <v>28492</v>
      </c>
      <c r="D3448" s="1">
        <v>505.41</v>
      </c>
    </row>
    <row r="3449" spans="1:4">
      <c r="A3449" s="77" t="s">
        <v>30373</v>
      </c>
      <c r="B3449" s="74" t="s">
        <v>31198</v>
      </c>
      <c r="C3449" s="58" t="s">
        <v>28492</v>
      </c>
      <c r="D3449" s="1">
        <v>764.95</v>
      </c>
    </row>
    <row r="3450" spans="1:4">
      <c r="A3450" s="77" t="s">
        <v>30374</v>
      </c>
      <c r="B3450" s="74" t="s">
        <v>31199</v>
      </c>
      <c r="C3450" s="58" t="s">
        <v>28492</v>
      </c>
      <c r="D3450" s="1">
        <v>491.75</v>
      </c>
    </row>
    <row r="3451" spans="1:4">
      <c r="A3451" s="77" t="s">
        <v>30375</v>
      </c>
      <c r="B3451" s="74" t="s">
        <v>31200</v>
      </c>
      <c r="C3451" s="58" t="s">
        <v>28492</v>
      </c>
      <c r="D3451" s="1">
        <v>710.31</v>
      </c>
    </row>
    <row r="3452" spans="1:4" ht="25.5">
      <c r="A3452" s="77" t="s">
        <v>30376</v>
      </c>
      <c r="B3452" s="74" t="s">
        <v>31201</v>
      </c>
      <c r="C3452" s="58" t="s">
        <v>29</v>
      </c>
      <c r="D3452" s="1">
        <v>93.33</v>
      </c>
    </row>
    <row r="3453" spans="1:4" ht="25.5">
      <c r="A3453" s="77" t="s">
        <v>30377</v>
      </c>
      <c r="B3453" s="74" t="s">
        <v>31202</v>
      </c>
      <c r="C3453" s="58" t="s">
        <v>29</v>
      </c>
      <c r="D3453" s="1">
        <v>83.16</v>
      </c>
    </row>
    <row r="3454" spans="1:4" ht="25.5">
      <c r="A3454" s="77" t="s">
        <v>30378</v>
      </c>
      <c r="B3454" s="74" t="s">
        <v>31203</v>
      </c>
      <c r="C3454" s="58" t="s">
        <v>32</v>
      </c>
      <c r="D3454" s="1">
        <v>10.92</v>
      </c>
    </row>
    <row r="3455" spans="1:4" ht="25.5">
      <c r="A3455" s="77" t="s">
        <v>30379</v>
      </c>
      <c r="B3455" s="74" t="s">
        <v>31204</v>
      </c>
      <c r="C3455" s="58" t="s">
        <v>32</v>
      </c>
      <c r="D3455" s="1">
        <v>11.82</v>
      </c>
    </row>
    <row r="3456" spans="1:4" ht="25.5">
      <c r="A3456" s="77" t="s">
        <v>30380</v>
      </c>
      <c r="B3456" s="74" t="s">
        <v>31205</v>
      </c>
      <c r="C3456" s="58" t="s">
        <v>32</v>
      </c>
      <c r="D3456" s="1">
        <v>5.24</v>
      </c>
    </row>
    <row r="3457" spans="1:4" ht="25.5">
      <c r="A3457" s="77" t="s">
        <v>30381</v>
      </c>
      <c r="B3457" s="74" t="s">
        <v>31206</v>
      </c>
      <c r="C3457" s="58" t="s">
        <v>29</v>
      </c>
      <c r="D3457" s="1">
        <v>86.63</v>
      </c>
    </row>
    <row r="3458" spans="1:4" ht="25.5">
      <c r="A3458" s="77" t="s">
        <v>30382</v>
      </c>
      <c r="B3458" s="74" t="s">
        <v>31207</v>
      </c>
      <c r="C3458" s="58" t="s">
        <v>29</v>
      </c>
      <c r="D3458" s="1">
        <v>71.63</v>
      </c>
    </row>
    <row r="3459" spans="1:4" ht="25.5">
      <c r="A3459" s="77" t="s">
        <v>30383</v>
      </c>
      <c r="B3459" s="74" t="s">
        <v>31208</v>
      </c>
      <c r="C3459" s="58" t="s">
        <v>29</v>
      </c>
      <c r="D3459" s="1">
        <v>74.569999999999993</v>
      </c>
    </row>
    <row r="3460" spans="1:4" ht="25.5">
      <c r="A3460" s="77" t="s">
        <v>30384</v>
      </c>
      <c r="B3460" s="74" t="s">
        <v>31209</v>
      </c>
      <c r="C3460" s="58" t="s">
        <v>29</v>
      </c>
      <c r="D3460" s="1">
        <v>49.83</v>
      </c>
    </row>
    <row r="3461" spans="1:4" ht="25.5">
      <c r="A3461" s="77" t="s">
        <v>30385</v>
      </c>
      <c r="B3461" s="74" t="s">
        <v>31210</v>
      </c>
      <c r="C3461" s="58" t="s">
        <v>32</v>
      </c>
      <c r="D3461" s="1">
        <v>50.24</v>
      </c>
    </row>
    <row r="3462" spans="1:4" ht="38.25">
      <c r="A3462" s="77" t="s">
        <v>30386</v>
      </c>
      <c r="B3462" s="74" t="s">
        <v>31211</v>
      </c>
      <c r="C3462" s="58" t="s">
        <v>32</v>
      </c>
      <c r="D3462" s="1">
        <v>57.08</v>
      </c>
    </row>
    <row r="3463" spans="1:4" ht="38.25">
      <c r="A3463" s="77" t="s">
        <v>30387</v>
      </c>
      <c r="B3463" s="74" t="s">
        <v>31212</v>
      </c>
      <c r="C3463" s="58" t="s">
        <v>32</v>
      </c>
      <c r="D3463" s="1">
        <v>65.86</v>
      </c>
    </row>
    <row r="3464" spans="1:4" ht="38.25">
      <c r="A3464" s="77" t="s">
        <v>30388</v>
      </c>
      <c r="B3464" s="74" t="s">
        <v>31213</v>
      </c>
      <c r="C3464" s="58" t="s">
        <v>32</v>
      </c>
      <c r="D3464" s="1">
        <v>71.39</v>
      </c>
    </row>
    <row r="3465" spans="1:4" ht="38.25">
      <c r="A3465" s="77" t="s">
        <v>30389</v>
      </c>
      <c r="B3465" s="74" t="s">
        <v>31214</v>
      </c>
      <c r="C3465" s="58" t="s">
        <v>32</v>
      </c>
      <c r="D3465" s="1">
        <v>100.98</v>
      </c>
    </row>
    <row r="3466" spans="1:4" ht="25.5">
      <c r="A3466" s="77" t="s">
        <v>30390</v>
      </c>
      <c r="B3466" s="74" t="s">
        <v>31215</v>
      </c>
      <c r="C3466" s="58" t="s">
        <v>32</v>
      </c>
      <c r="D3466" s="1">
        <v>36.4</v>
      </c>
    </row>
    <row r="3467" spans="1:4" ht="25.5">
      <c r="A3467" s="77" t="s">
        <v>30391</v>
      </c>
      <c r="B3467" s="74" t="s">
        <v>31216</v>
      </c>
      <c r="C3467" s="58" t="s">
        <v>28492</v>
      </c>
      <c r="D3467" s="1">
        <v>22.33</v>
      </c>
    </row>
    <row r="3468" spans="1:4" ht="25.5">
      <c r="A3468" s="77" t="s">
        <v>30392</v>
      </c>
      <c r="B3468" s="74" t="s">
        <v>31217</v>
      </c>
      <c r="C3468" s="58" t="s">
        <v>28492</v>
      </c>
      <c r="D3468" s="1">
        <v>70.459999999999994</v>
      </c>
    </row>
    <row r="3469" spans="1:4" ht="25.5">
      <c r="A3469" s="77" t="s">
        <v>30393</v>
      </c>
      <c r="B3469" s="74" t="s">
        <v>31218</v>
      </c>
      <c r="C3469" s="58" t="s">
        <v>28492</v>
      </c>
      <c r="D3469" s="1">
        <v>119.99</v>
      </c>
    </row>
    <row r="3470" spans="1:4" ht="25.5">
      <c r="A3470" s="77" t="s">
        <v>30394</v>
      </c>
      <c r="B3470" s="74" t="s">
        <v>31219</v>
      </c>
      <c r="C3470" s="58" t="s">
        <v>28</v>
      </c>
      <c r="D3470" s="1">
        <v>4.37</v>
      </c>
    </row>
    <row r="3471" spans="1:4" ht="25.5">
      <c r="A3471" s="77" t="s">
        <v>30395</v>
      </c>
      <c r="B3471" s="74" t="s">
        <v>31220</v>
      </c>
      <c r="C3471" s="58" t="s">
        <v>28</v>
      </c>
      <c r="D3471" s="1">
        <v>7.16</v>
      </c>
    </row>
    <row r="3472" spans="1:4" ht="25.5">
      <c r="A3472" s="77" t="s">
        <v>30396</v>
      </c>
      <c r="B3472" s="74" t="s">
        <v>31221</v>
      </c>
      <c r="C3472" s="58" t="s">
        <v>28</v>
      </c>
      <c r="D3472" s="1">
        <v>7.85</v>
      </c>
    </row>
    <row r="3473" spans="1:4" ht="25.5">
      <c r="A3473" s="77" t="s">
        <v>30397</v>
      </c>
      <c r="B3473" s="74" t="s">
        <v>31222</v>
      </c>
      <c r="C3473" s="58" t="s">
        <v>28</v>
      </c>
      <c r="D3473" s="1">
        <v>6.03</v>
      </c>
    </row>
    <row r="3474" spans="1:4" ht="25.5">
      <c r="A3474" s="77" t="s">
        <v>30398</v>
      </c>
      <c r="B3474" s="74" t="s">
        <v>31223</v>
      </c>
      <c r="C3474" s="58" t="s">
        <v>28</v>
      </c>
      <c r="D3474" s="1">
        <v>4.82</v>
      </c>
    </row>
    <row r="3475" spans="1:4" ht="25.5">
      <c r="A3475" s="77" t="s">
        <v>30399</v>
      </c>
      <c r="B3475" s="74" t="s">
        <v>31224</v>
      </c>
      <c r="C3475" s="58" t="s">
        <v>28</v>
      </c>
      <c r="D3475" s="1">
        <v>6.03</v>
      </c>
    </row>
    <row r="3476" spans="1:4" ht="25.5">
      <c r="A3476" s="77" t="s">
        <v>30400</v>
      </c>
      <c r="B3476" s="74" t="s">
        <v>31225</v>
      </c>
      <c r="C3476" s="58" t="s">
        <v>28</v>
      </c>
      <c r="D3476" s="1">
        <v>8.0500000000000007</v>
      </c>
    </row>
    <row r="3477" spans="1:4" ht="25.5">
      <c r="A3477" s="77" t="s">
        <v>30401</v>
      </c>
      <c r="B3477" s="74" t="s">
        <v>31226</v>
      </c>
      <c r="C3477" s="58" t="s">
        <v>28</v>
      </c>
      <c r="D3477" s="1">
        <v>11.28</v>
      </c>
    </row>
    <row r="3478" spans="1:4" ht="25.5">
      <c r="A3478" s="77" t="s">
        <v>30402</v>
      </c>
      <c r="B3478" s="74" t="s">
        <v>31227</v>
      </c>
      <c r="C3478" s="58" t="s">
        <v>32</v>
      </c>
      <c r="D3478" s="1">
        <v>2645.75</v>
      </c>
    </row>
    <row r="3479" spans="1:4" ht="25.5">
      <c r="A3479" s="77" t="s">
        <v>30403</v>
      </c>
      <c r="B3479" s="74" t="s">
        <v>31228</v>
      </c>
      <c r="C3479" s="58" t="s">
        <v>28492</v>
      </c>
      <c r="D3479" s="1">
        <v>4663.71</v>
      </c>
    </row>
    <row r="3480" spans="1:4" ht="25.5">
      <c r="A3480" s="77" t="s">
        <v>30404</v>
      </c>
      <c r="B3480" s="74" t="s">
        <v>31229</v>
      </c>
      <c r="C3480" s="58" t="s">
        <v>32</v>
      </c>
      <c r="D3480" s="1">
        <v>3996.28</v>
      </c>
    </row>
    <row r="3481" spans="1:4" ht="25.5">
      <c r="A3481" s="77" t="s">
        <v>30405</v>
      </c>
      <c r="B3481" s="74" t="s">
        <v>31230</v>
      </c>
      <c r="C3481" s="58" t="s">
        <v>28492</v>
      </c>
      <c r="D3481" s="1">
        <v>7053.12</v>
      </c>
    </row>
    <row r="3482" spans="1:4" ht="25.5">
      <c r="A3482" s="77" t="s">
        <v>30406</v>
      </c>
      <c r="B3482" s="74" t="s">
        <v>31231</v>
      </c>
      <c r="C3482" s="58" t="s">
        <v>28492</v>
      </c>
      <c r="D3482" s="1">
        <v>942.4</v>
      </c>
    </row>
    <row r="3483" spans="1:4" ht="25.5">
      <c r="A3483" s="77" t="s">
        <v>30407</v>
      </c>
      <c r="B3483" s="74" t="s">
        <v>31232</v>
      </c>
      <c r="C3483" s="58" t="s">
        <v>28492</v>
      </c>
      <c r="D3483" s="1">
        <v>1288.49</v>
      </c>
    </row>
    <row r="3484" spans="1:4" ht="25.5">
      <c r="A3484" s="77" t="s">
        <v>30408</v>
      </c>
      <c r="B3484" s="74" t="s">
        <v>31233</v>
      </c>
      <c r="C3484" s="58" t="s">
        <v>29</v>
      </c>
      <c r="D3484" s="1">
        <v>129.53</v>
      </c>
    </row>
    <row r="3485" spans="1:4">
      <c r="A3485" s="77" t="s">
        <v>30409</v>
      </c>
      <c r="B3485" s="74" t="s">
        <v>31234</v>
      </c>
      <c r="C3485" s="58" t="s">
        <v>32</v>
      </c>
      <c r="D3485" s="1">
        <v>260.3</v>
      </c>
    </row>
    <row r="3500" spans="1:4">
      <c r="A3500" s="77" t="s">
        <v>30410</v>
      </c>
    </row>
    <row r="3501" spans="1:4">
      <c r="A3501" s="77" t="s">
        <v>30411</v>
      </c>
      <c r="B3501" s="74" t="s">
        <v>31235</v>
      </c>
      <c r="C3501" s="58" t="s">
        <v>28</v>
      </c>
      <c r="D3501" s="1">
        <v>3.81</v>
      </c>
    </row>
    <row r="3502" spans="1:4">
      <c r="A3502" s="77" t="s">
        <v>30412</v>
      </c>
      <c r="B3502" s="74" t="s">
        <v>31236</v>
      </c>
      <c r="C3502" s="58" t="s">
        <v>28</v>
      </c>
      <c r="D3502" s="1">
        <v>4.59</v>
      </c>
    </row>
    <row r="3503" spans="1:4" ht="25.5">
      <c r="A3503" s="77" t="s">
        <v>30413</v>
      </c>
      <c r="B3503" s="74" t="s">
        <v>31237</v>
      </c>
      <c r="C3503" s="58" t="s">
        <v>29</v>
      </c>
      <c r="D3503" s="1">
        <v>43.04</v>
      </c>
    </row>
    <row r="3504" spans="1:4" ht="25.5">
      <c r="A3504" s="77" t="s">
        <v>30414</v>
      </c>
      <c r="B3504" s="74" t="s">
        <v>31238</v>
      </c>
      <c r="C3504" s="58" t="s">
        <v>29</v>
      </c>
      <c r="D3504" s="1">
        <v>49.24</v>
      </c>
    </row>
    <row r="3505" spans="1:4">
      <c r="A3505" s="77" t="s">
        <v>30415</v>
      </c>
      <c r="B3505" s="74" t="s">
        <v>31239</v>
      </c>
      <c r="C3505" s="58" t="s">
        <v>28</v>
      </c>
      <c r="D3505" s="1">
        <v>0.79</v>
      </c>
    </row>
    <row r="3506" spans="1:4">
      <c r="A3506" s="77" t="s">
        <v>30416</v>
      </c>
      <c r="B3506" s="74" t="s">
        <v>31240</v>
      </c>
      <c r="C3506" s="58" t="s">
        <v>28</v>
      </c>
      <c r="D3506" s="1">
        <v>0.83</v>
      </c>
    </row>
    <row r="3507" spans="1:4">
      <c r="A3507" s="77" t="s">
        <v>30417</v>
      </c>
      <c r="B3507" s="74" t="s">
        <v>31241</v>
      </c>
      <c r="C3507" s="58" t="s">
        <v>28</v>
      </c>
      <c r="D3507" s="1">
        <v>0.82</v>
      </c>
    </row>
    <row r="3508" spans="1:4">
      <c r="A3508" s="77" t="s">
        <v>30418</v>
      </c>
      <c r="B3508" s="74" t="s">
        <v>31242</v>
      </c>
      <c r="C3508" s="58" t="s">
        <v>29</v>
      </c>
      <c r="D3508" s="1">
        <v>5.64</v>
      </c>
    </row>
    <row r="3509" spans="1:4" ht="25.5">
      <c r="A3509" s="77" t="s">
        <v>30419</v>
      </c>
      <c r="B3509" s="74" t="s">
        <v>31243</v>
      </c>
      <c r="C3509" s="58" t="s">
        <v>29</v>
      </c>
      <c r="D3509" s="1">
        <v>10.16</v>
      </c>
    </row>
    <row r="3510" spans="1:4" ht="25.5">
      <c r="A3510" s="77" t="s">
        <v>30420</v>
      </c>
      <c r="B3510" s="74" t="s">
        <v>31244</v>
      </c>
      <c r="C3510" s="58" t="s">
        <v>29</v>
      </c>
      <c r="D3510" s="1">
        <v>21.77</v>
      </c>
    </row>
    <row r="3511" spans="1:4" ht="25.5">
      <c r="A3511" s="77" t="s">
        <v>30421</v>
      </c>
      <c r="B3511" s="74" t="s">
        <v>31245</v>
      </c>
      <c r="C3511" s="58" t="s">
        <v>29</v>
      </c>
      <c r="D3511" s="1">
        <v>13.63</v>
      </c>
    </row>
    <row r="3512" spans="1:4" ht="25.5">
      <c r="A3512" s="77" t="s">
        <v>30422</v>
      </c>
      <c r="B3512" s="74" t="s">
        <v>31246</v>
      </c>
      <c r="C3512" s="58" t="s">
        <v>29</v>
      </c>
      <c r="D3512" s="1">
        <v>13.98</v>
      </c>
    </row>
    <row r="3513" spans="1:4" ht="25.5">
      <c r="A3513" s="77" t="s">
        <v>30423</v>
      </c>
      <c r="B3513" s="74" t="s">
        <v>31247</v>
      </c>
      <c r="C3513" s="58" t="s">
        <v>29</v>
      </c>
      <c r="D3513" s="1">
        <v>14.38</v>
      </c>
    </row>
    <row r="3514" spans="1:4" ht="38.25">
      <c r="A3514" s="77" t="s">
        <v>30424</v>
      </c>
      <c r="B3514" s="74" t="s">
        <v>31248</v>
      </c>
      <c r="C3514" s="58" t="s">
        <v>29</v>
      </c>
      <c r="D3514" s="1">
        <v>14.76</v>
      </c>
    </row>
    <row r="3515" spans="1:4" ht="38.25">
      <c r="A3515" s="77" t="s">
        <v>30425</v>
      </c>
      <c r="B3515" s="74" t="s">
        <v>31249</v>
      </c>
      <c r="C3515" s="58" t="s">
        <v>29</v>
      </c>
      <c r="D3515" s="1">
        <v>15.22</v>
      </c>
    </row>
    <row r="3516" spans="1:4" ht="25.5">
      <c r="A3516" s="77" t="s">
        <v>30426</v>
      </c>
      <c r="B3516" s="74" t="s">
        <v>31250</v>
      </c>
      <c r="C3516" s="58" t="s">
        <v>29</v>
      </c>
      <c r="D3516" s="1">
        <v>13.63</v>
      </c>
    </row>
    <row r="3517" spans="1:4" ht="38.25">
      <c r="A3517" s="77" t="s">
        <v>30427</v>
      </c>
      <c r="B3517" s="74" t="s">
        <v>31251</v>
      </c>
      <c r="C3517" s="58" t="s">
        <v>29</v>
      </c>
      <c r="D3517" s="1">
        <v>13.98</v>
      </c>
    </row>
    <row r="3518" spans="1:4" ht="25.5">
      <c r="A3518" s="77" t="s">
        <v>30428</v>
      </c>
      <c r="B3518" s="74" t="s">
        <v>31252</v>
      </c>
      <c r="C3518" s="58" t="s">
        <v>29</v>
      </c>
      <c r="D3518" s="1">
        <v>14.38</v>
      </c>
    </row>
    <row r="3519" spans="1:4" ht="38.25">
      <c r="A3519" s="77" t="s">
        <v>30429</v>
      </c>
      <c r="B3519" s="74" t="s">
        <v>31253</v>
      </c>
      <c r="C3519" s="58" t="s">
        <v>29</v>
      </c>
      <c r="D3519" s="1">
        <v>15.22</v>
      </c>
    </row>
    <row r="3520" spans="1:4" ht="38.25">
      <c r="A3520" s="77" t="s">
        <v>30430</v>
      </c>
      <c r="B3520" s="74" t="s">
        <v>31254</v>
      </c>
      <c r="C3520" s="58" t="s">
        <v>29</v>
      </c>
      <c r="D3520" s="1">
        <v>17.29</v>
      </c>
    </row>
    <row r="3521" spans="1:4" ht="38.25">
      <c r="A3521" s="77" t="s">
        <v>30431</v>
      </c>
      <c r="B3521" s="74" t="s">
        <v>31255</v>
      </c>
      <c r="C3521" s="58" t="s">
        <v>29</v>
      </c>
      <c r="D3521" s="1">
        <v>17.54</v>
      </c>
    </row>
    <row r="3522" spans="1:4" ht="51">
      <c r="A3522" s="77" t="s">
        <v>30432</v>
      </c>
      <c r="B3522" s="74" t="s">
        <v>31256</v>
      </c>
      <c r="C3522" s="58" t="s">
        <v>29</v>
      </c>
      <c r="D3522" s="1">
        <v>13.81</v>
      </c>
    </row>
    <row r="3523" spans="1:4" ht="38.25">
      <c r="A3523" s="77" t="s">
        <v>30433</v>
      </c>
      <c r="B3523" s="74" t="s">
        <v>31257</v>
      </c>
      <c r="C3523" s="58" t="s">
        <v>29</v>
      </c>
      <c r="D3523" s="1">
        <v>16.13</v>
      </c>
    </row>
    <row r="3524" spans="1:4" ht="38.25">
      <c r="A3524" s="77" t="s">
        <v>30434</v>
      </c>
      <c r="B3524" s="74" t="s">
        <v>31258</v>
      </c>
      <c r="C3524" s="58" t="s">
        <v>29</v>
      </c>
      <c r="D3524" s="1">
        <v>16.41</v>
      </c>
    </row>
    <row r="3525" spans="1:4" ht="38.25">
      <c r="A3525" s="77" t="s">
        <v>30435</v>
      </c>
      <c r="B3525" s="74" t="s">
        <v>31259</v>
      </c>
      <c r="C3525" s="58" t="s">
        <v>29</v>
      </c>
      <c r="D3525" s="1">
        <v>36.090000000000003</v>
      </c>
    </row>
    <row r="3526" spans="1:4" ht="38.25">
      <c r="A3526" s="77" t="s">
        <v>30436</v>
      </c>
      <c r="B3526" s="74" t="s">
        <v>31260</v>
      </c>
      <c r="C3526" s="58" t="s">
        <v>29</v>
      </c>
      <c r="D3526" s="1">
        <v>28.22</v>
      </c>
    </row>
    <row r="3527" spans="1:4" ht="51">
      <c r="A3527" s="77" t="s">
        <v>30437</v>
      </c>
      <c r="B3527" s="74" t="s">
        <v>31261</v>
      </c>
      <c r="C3527" s="58" t="s">
        <v>29</v>
      </c>
      <c r="D3527" s="1">
        <v>36.68</v>
      </c>
    </row>
    <row r="3528" spans="1:4" ht="51">
      <c r="A3528" s="77" t="s">
        <v>30438</v>
      </c>
      <c r="B3528" s="74" t="s">
        <v>31262</v>
      </c>
      <c r="C3528" s="58" t="s">
        <v>29</v>
      </c>
      <c r="D3528" s="1">
        <v>38.25</v>
      </c>
    </row>
    <row r="3529" spans="1:4" ht="38.25">
      <c r="A3529" s="77" t="s">
        <v>30439</v>
      </c>
      <c r="B3529" s="74" t="s">
        <v>31263</v>
      </c>
      <c r="C3529" s="58" t="s">
        <v>29</v>
      </c>
      <c r="D3529" s="1">
        <v>69.81</v>
      </c>
    </row>
    <row r="3530" spans="1:4" ht="38.25">
      <c r="A3530" s="77" t="s">
        <v>30440</v>
      </c>
      <c r="B3530" s="74" t="s">
        <v>31264</v>
      </c>
      <c r="C3530" s="58" t="s">
        <v>29</v>
      </c>
      <c r="D3530" s="1">
        <v>68.47</v>
      </c>
    </row>
    <row r="3531" spans="1:4" ht="38.25">
      <c r="A3531" s="77" t="s">
        <v>30441</v>
      </c>
      <c r="B3531" s="74" t="s">
        <v>31265</v>
      </c>
      <c r="C3531" s="58" t="s">
        <v>29</v>
      </c>
      <c r="D3531" s="1">
        <v>99.85</v>
      </c>
    </row>
    <row r="3532" spans="1:4" ht="38.25">
      <c r="A3532" s="77" t="s">
        <v>30442</v>
      </c>
      <c r="B3532" s="74" t="s">
        <v>31266</v>
      </c>
      <c r="C3532" s="58" t="s">
        <v>29</v>
      </c>
      <c r="D3532" s="1">
        <v>100.13</v>
      </c>
    </row>
    <row r="3533" spans="1:4" ht="25.5">
      <c r="A3533" s="77" t="s">
        <v>30443</v>
      </c>
      <c r="B3533" s="74" t="s">
        <v>31267</v>
      </c>
      <c r="C3533" s="58" t="s">
        <v>28</v>
      </c>
      <c r="D3533" s="1">
        <v>0.26</v>
      </c>
    </row>
    <row r="3534" spans="1:4">
      <c r="A3534" s="77" t="s">
        <v>30444</v>
      </c>
      <c r="B3534" s="74" t="s">
        <v>31268</v>
      </c>
      <c r="C3534" s="58" t="s">
        <v>28</v>
      </c>
      <c r="D3534" s="1">
        <v>5.37</v>
      </c>
    </row>
    <row r="3535" spans="1:4" ht="25.5">
      <c r="A3535" s="77" t="s">
        <v>30445</v>
      </c>
      <c r="B3535" s="74" t="s">
        <v>31269</v>
      </c>
      <c r="C3535" s="58" t="s">
        <v>28</v>
      </c>
      <c r="D3535" s="1">
        <v>0.17</v>
      </c>
    </row>
    <row r="3536" spans="1:4">
      <c r="A3536" s="77" t="s">
        <v>30446</v>
      </c>
      <c r="B3536" s="74" t="s">
        <v>31270</v>
      </c>
      <c r="C3536" s="58" t="s">
        <v>28</v>
      </c>
      <c r="D3536" s="1">
        <v>1.1299999999999999</v>
      </c>
    </row>
    <row r="3537" spans="1:4">
      <c r="A3537" s="77" t="s">
        <v>30447</v>
      </c>
      <c r="B3537" s="74" t="s">
        <v>31271</v>
      </c>
      <c r="C3537" s="58" t="s">
        <v>28</v>
      </c>
      <c r="D3537" s="1">
        <v>2.34</v>
      </c>
    </row>
    <row r="3538" spans="1:4" ht="25.5">
      <c r="A3538" s="77" t="s">
        <v>30448</v>
      </c>
      <c r="B3538" s="74" t="s">
        <v>31272</v>
      </c>
      <c r="C3538" s="58" t="s">
        <v>28</v>
      </c>
      <c r="D3538" s="1">
        <v>5.28</v>
      </c>
    </row>
    <row r="3539" spans="1:4">
      <c r="A3539" s="77" t="s">
        <v>30449</v>
      </c>
      <c r="B3539" s="74" t="s">
        <v>31273</v>
      </c>
      <c r="C3539" s="58" t="s">
        <v>28</v>
      </c>
      <c r="D3539" s="1">
        <v>4.0199999999999996</v>
      </c>
    </row>
    <row r="3540" spans="1:4" ht="25.5">
      <c r="A3540" s="77" t="s">
        <v>30450</v>
      </c>
      <c r="B3540" s="74" t="s">
        <v>31274</v>
      </c>
      <c r="C3540" s="58" t="s">
        <v>28</v>
      </c>
      <c r="D3540" s="1">
        <v>8.65</v>
      </c>
    </row>
    <row r="3541" spans="1:4" ht="25.5">
      <c r="A3541" s="77" t="s">
        <v>30451</v>
      </c>
      <c r="B3541" s="74" t="s">
        <v>31275</v>
      </c>
      <c r="C3541" s="58" t="s">
        <v>28</v>
      </c>
      <c r="D3541" s="1">
        <v>3.93</v>
      </c>
    </row>
    <row r="3542" spans="1:4" ht="25.5">
      <c r="A3542" s="77" t="s">
        <v>30452</v>
      </c>
      <c r="B3542" s="74" t="s">
        <v>31276</v>
      </c>
      <c r="C3542" s="58" t="s">
        <v>28</v>
      </c>
      <c r="D3542" s="1">
        <v>5.39</v>
      </c>
    </row>
    <row r="3543" spans="1:4">
      <c r="A3543" s="77" t="s">
        <v>30453</v>
      </c>
      <c r="B3543" s="74" t="s">
        <v>31277</v>
      </c>
      <c r="C3543" s="58" t="s">
        <v>28</v>
      </c>
      <c r="D3543" s="1">
        <v>0.72</v>
      </c>
    </row>
    <row r="3544" spans="1:4" ht="38.25">
      <c r="A3544" s="77" t="s">
        <v>30454</v>
      </c>
      <c r="B3544" s="74" t="s">
        <v>31278</v>
      </c>
      <c r="C3544" s="58" t="s">
        <v>29</v>
      </c>
      <c r="D3544" s="1">
        <v>213.4</v>
      </c>
    </row>
    <row r="3545" spans="1:4" ht="38.25">
      <c r="A3545" s="77" t="s">
        <v>30455</v>
      </c>
      <c r="B3545" s="74" t="s">
        <v>31279</v>
      </c>
      <c r="C3545" s="58" t="s">
        <v>29</v>
      </c>
      <c r="D3545" s="1">
        <v>625.74</v>
      </c>
    </row>
    <row r="3546" spans="1:4" ht="38.25">
      <c r="A3546" s="77" t="s">
        <v>30456</v>
      </c>
      <c r="B3546" s="74" t="s">
        <v>31280</v>
      </c>
      <c r="C3546" s="58" t="s">
        <v>29</v>
      </c>
      <c r="D3546" s="1">
        <v>225.86</v>
      </c>
    </row>
    <row r="3547" spans="1:4" ht="38.25">
      <c r="A3547" s="77" t="s">
        <v>30457</v>
      </c>
      <c r="B3547" s="74" t="s">
        <v>31281</v>
      </c>
      <c r="C3547" s="58" t="s">
        <v>29</v>
      </c>
      <c r="D3547" s="1">
        <v>175.05</v>
      </c>
    </row>
    <row r="3548" spans="1:4" ht="25.5">
      <c r="A3548" s="77" t="s">
        <v>30458</v>
      </c>
      <c r="B3548" s="74" t="s">
        <v>31282</v>
      </c>
      <c r="C3548" s="58" t="s">
        <v>3745</v>
      </c>
      <c r="D3548" s="1">
        <v>72.94</v>
      </c>
    </row>
    <row r="3549" spans="1:4" ht="25.5">
      <c r="A3549" s="77" t="s">
        <v>30459</v>
      </c>
      <c r="B3549" s="74" t="s">
        <v>31283</v>
      </c>
      <c r="C3549" s="58" t="s">
        <v>28</v>
      </c>
      <c r="D3549" s="1">
        <v>1.72</v>
      </c>
    </row>
    <row r="3550" spans="1:4" ht="25.5">
      <c r="A3550" s="77" t="s">
        <v>30460</v>
      </c>
      <c r="B3550" s="74" t="s">
        <v>31284</v>
      </c>
      <c r="C3550" s="58" t="s">
        <v>28</v>
      </c>
      <c r="D3550" s="1">
        <v>2.21</v>
      </c>
    </row>
    <row r="3551" spans="1:4" ht="25.5">
      <c r="A3551" s="77" t="s">
        <v>30461</v>
      </c>
      <c r="B3551" s="74" t="s">
        <v>31285</v>
      </c>
      <c r="C3551" s="58" t="s">
        <v>29</v>
      </c>
      <c r="D3551" s="1">
        <v>115.84</v>
      </c>
    </row>
    <row r="3552" spans="1:4">
      <c r="A3552" s="77" t="s">
        <v>30462</v>
      </c>
      <c r="B3552" s="74" t="s">
        <v>31286</v>
      </c>
      <c r="C3552" s="58" t="s">
        <v>29</v>
      </c>
      <c r="D3552" s="1">
        <v>85.01</v>
      </c>
    </row>
    <row r="3553" spans="1:4">
      <c r="A3553" s="77" t="s">
        <v>30463</v>
      </c>
      <c r="B3553" s="74" t="s">
        <v>31287</v>
      </c>
      <c r="C3553" s="58" t="s">
        <v>29</v>
      </c>
      <c r="D3553" s="1">
        <v>460.73</v>
      </c>
    </row>
    <row r="3554" spans="1:4" ht="38.25">
      <c r="A3554" s="77" t="s">
        <v>30464</v>
      </c>
      <c r="B3554" s="74" t="s">
        <v>31288</v>
      </c>
      <c r="C3554" s="58" t="s">
        <v>28</v>
      </c>
      <c r="D3554" s="1">
        <v>1.34</v>
      </c>
    </row>
    <row r="3555" spans="1:4" ht="25.5">
      <c r="A3555" s="77" t="s">
        <v>30465</v>
      </c>
      <c r="B3555" s="74" t="s">
        <v>31289</v>
      </c>
      <c r="C3555" s="58" t="s">
        <v>28</v>
      </c>
      <c r="D3555" s="1">
        <v>3.32</v>
      </c>
    </row>
    <row r="3556" spans="1:4" ht="38.25">
      <c r="A3556" s="77" t="s">
        <v>30466</v>
      </c>
      <c r="B3556" s="74" t="s">
        <v>31290</v>
      </c>
      <c r="C3556" s="58" t="s">
        <v>28</v>
      </c>
      <c r="D3556" s="1">
        <v>2.5499999999999998</v>
      </c>
    </row>
    <row r="3557" spans="1:4" ht="25.5">
      <c r="A3557" s="77" t="s">
        <v>30467</v>
      </c>
      <c r="B3557" s="74" t="s">
        <v>31291</v>
      </c>
      <c r="C3557" s="58" t="s">
        <v>28</v>
      </c>
      <c r="D3557" s="1">
        <v>5.43</v>
      </c>
    </row>
    <row r="3558" spans="1:4" ht="25.5">
      <c r="A3558" s="77" t="s">
        <v>30468</v>
      </c>
      <c r="B3558" s="74" t="s">
        <v>31292</v>
      </c>
      <c r="C3558" s="58" t="s">
        <v>3745</v>
      </c>
      <c r="D3558" s="1">
        <v>11.09</v>
      </c>
    </row>
    <row r="3559" spans="1:4" ht="25.5">
      <c r="A3559" s="77" t="s">
        <v>30469</v>
      </c>
      <c r="B3559" s="74" t="s">
        <v>31293</v>
      </c>
      <c r="C3559" s="58" t="s">
        <v>28</v>
      </c>
      <c r="D3559" s="1">
        <v>19.3</v>
      </c>
    </row>
    <row r="3560" spans="1:4" ht="25.5">
      <c r="A3560" s="77" t="s">
        <v>30470</v>
      </c>
      <c r="B3560" s="74" t="s">
        <v>31294</v>
      </c>
      <c r="C3560" s="58" t="s">
        <v>28</v>
      </c>
      <c r="D3560" s="1">
        <v>34.22</v>
      </c>
    </row>
    <row r="3561" spans="1:4">
      <c r="A3561" s="77" t="s">
        <v>30471</v>
      </c>
      <c r="B3561" s="74" t="s">
        <v>31295</v>
      </c>
      <c r="C3561" s="58" t="s">
        <v>29</v>
      </c>
      <c r="D3561" s="1">
        <v>6.25</v>
      </c>
    </row>
    <row r="3562" spans="1:4">
      <c r="A3562" s="77" t="s">
        <v>30472</v>
      </c>
      <c r="B3562" s="74" t="s">
        <v>31296</v>
      </c>
      <c r="C3562" s="58" t="s">
        <v>28</v>
      </c>
      <c r="D3562" s="1">
        <v>0.39</v>
      </c>
    </row>
    <row r="3563" spans="1:4">
      <c r="A3563" s="77" t="s">
        <v>30473</v>
      </c>
      <c r="B3563" s="74" t="s">
        <v>31297</v>
      </c>
      <c r="C3563" s="58" t="s">
        <v>28</v>
      </c>
      <c r="D3563" s="1">
        <v>0.72</v>
      </c>
    </row>
    <row r="3564" spans="1:4">
      <c r="A3564" s="77" t="s">
        <v>30474</v>
      </c>
      <c r="B3564" s="74" t="s">
        <v>31298</v>
      </c>
      <c r="C3564" s="58" t="s">
        <v>29</v>
      </c>
      <c r="D3564" s="1">
        <v>6.65</v>
      </c>
    </row>
    <row r="3590" spans="1:4">
      <c r="A3590" s="77" t="s">
        <v>30475</v>
      </c>
    </row>
    <row r="3591" spans="1:4" ht="25.5">
      <c r="A3591" s="77" t="s">
        <v>30476</v>
      </c>
      <c r="B3591" s="74" t="s">
        <v>31299</v>
      </c>
      <c r="C3591" s="58" t="s">
        <v>32</v>
      </c>
      <c r="D3591" s="1">
        <v>21.58</v>
      </c>
    </row>
    <row r="3592" spans="1:4">
      <c r="A3592" s="77" t="s">
        <v>30477</v>
      </c>
      <c r="B3592" s="74" t="s">
        <v>31300</v>
      </c>
      <c r="C3592" s="58" t="s">
        <v>28</v>
      </c>
      <c r="D3592" s="1">
        <v>8.66</v>
      </c>
    </row>
    <row r="3593" spans="1:4">
      <c r="A3593" s="77" t="s">
        <v>30478</v>
      </c>
      <c r="B3593" s="74" t="s">
        <v>31301</v>
      </c>
      <c r="C3593" s="58" t="s">
        <v>28</v>
      </c>
      <c r="D3593" s="1">
        <v>10.4</v>
      </c>
    </row>
    <row r="3631" spans="1:4">
      <c r="A3631" s="77" t="s">
        <v>30479</v>
      </c>
    </row>
    <row r="3632" spans="1:4" ht="25.5">
      <c r="A3632" s="77" t="s">
        <v>30480</v>
      </c>
      <c r="B3632" s="74" t="s">
        <v>31302</v>
      </c>
      <c r="C3632" s="58" t="s">
        <v>28492</v>
      </c>
      <c r="D3632" s="1">
        <v>23.73</v>
      </c>
    </row>
    <row r="3633" spans="1:4" ht="25.5">
      <c r="A3633" s="77" t="s">
        <v>30481</v>
      </c>
      <c r="B3633" s="74" t="s">
        <v>31303</v>
      </c>
      <c r="C3633" s="58" t="s">
        <v>28492</v>
      </c>
      <c r="D3633" s="1">
        <v>22.45</v>
      </c>
    </row>
    <row r="3634" spans="1:4" ht="25.5">
      <c r="A3634" s="77" t="s">
        <v>30482</v>
      </c>
      <c r="B3634" s="74" t="s">
        <v>31304</v>
      </c>
      <c r="C3634" s="58" t="s">
        <v>28492</v>
      </c>
      <c r="D3634" s="1">
        <v>13.9</v>
      </c>
    </row>
    <row r="3635" spans="1:4" ht="25.5">
      <c r="A3635" s="77" t="s">
        <v>30483</v>
      </c>
      <c r="B3635" s="74" t="s">
        <v>31305</v>
      </c>
      <c r="C3635" s="58" t="s">
        <v>28492</v>
      </c>
      <c r="D3635" s="1">
        <v>11.41</v>
      </c>
    </row>
    <row r="3636" spans="1:4" ht="25.5">
      <c r="A3636" s="77" t="s">
        <v>30484</v>
      </c>
      <c r="B3636" s="74" t="s">
        <v>31306</v>
      </c>
      <c r="C3636" s="58" t="s">
        <v>29</v>
      </c>
      <c r="D3636" s="1">
        <v>692.91</v>
      </c>
    </row>
    <row r="3637" spans="1:4" ht="25.5">
      <c r="A3637" s="77" t="s">
        <v>30485</v>
      </c>
      <c r="B3637" s="74" t="s">
        <v>31307</v>
      </c>
      <c r="C3637" s="58" t="s">
        <v>29</v>
      </c>
      <c r="D3637" s="1">
        <v>348.02</v>
      </c>
    </row>
    <row r="3638" spans="1:4" ht="25.5">
      <c r="A3638" s="77" t="s">
        <v>30486</v>
      </c>
      <c r="B3638" s="74" t="s">
        <v>31308</v>
      </c>
      <c r="C3638" s="58" t="s">
        <v>29</v>
      </c>
      <c r="D3638" s="1">
        <v>809.91</v>
      </c>
    </row>
    <row r="3639" spans="1:4" ht="25.5">
      <c r="A3639" s="77" t="s">
        <v>30487</v>
      </c>
      <c r="B3639" s="74" t="s">
        <v>31309</v>
      </c>
      <c r="C3639" s="58" t="s">
        <v>32</v>
      </c>
      <c r="D3639" s="1">
        <v>1.38</v>
      </c>
    </row>
    <row r="3640" spans="1:4" ht="25.5">
      <c r="A3640" s="77" t="s">
        <v>30488</v>
      </c>
      <c r="B3640" s="74" t="s">
        <v>31310</v>
      </c>
      <c r="C3640" s="58" t="s">
        <v>32</v>
      </c>
      <c r="D3640" s="1">
        <v>1.7</v>
      </c>
    </row>
    <row r="3641" spans="1:4" ht="25.5">
      <c r="A3641" s="77" t="s">
        <v>30489</v>
      </c>
      <c r="B3641" s="74" t="s">
        <v>31311</v>
      </c>
      <c r="C3641" s="58" t="s">
        <v>32</v>
      </c>
      <c r="D3641" s="1">
        <v>3.3</v>
      </c>
    </row>
    <row r="3642" spans="1:4" ht="25.5">
      <c r="A3642" s="77" t="s">
        <v>30490</v>
      </c>
      <c r="B3642" s="74" t="s">
        <v>31312</v>
      </c>
      <c r="C3642" s="58" t="s">
        <v>32</v>
      </c>
      <c r="D3642" s="1">
        <v>4.9000000000000004</v>
      </c>
    </row>
    <row r="3643" spans="1:4" ht="25.5">
      <c r="A3643" s="77" t="s">
        <v>30491</v>
      </c>
      <c r="B3643" s="74" t="s">
        <v>31313</v>
      </c>
      <c r="C3643" s="58" t="s">
        <v>28</v>
      </c>
      <c r="D3643" s="1">
        <v>16.02</v>
      </c>
    </row>
    <row r="3644" spans="1:4" ht="25.5">
      <c r="A3644" s="77" t="s">
        <v>30492</v>
      </c>
      <c r="B3644" s="74" t="s">
        <v>31314</v>
      </c>
      <c r="C3644" s="58" t="s">
        <v>28</v>
      </c>
      <c r="D3644" s="1">
        <v>24.03</v>
      </c>
    </row>
    <row r="3645" spans="1:4" ht="25.5">
      <c r="A3645" s="77" t="s">
        <v>30493</v>
      </c>
      <c r="B3645" s="74" t="s">
        <v>31315</v>
      </c>
      <c r="C3645" s="58" t="s">
        <v>18924</v>
      </c>
      <c r="D3645" s="1">
        <v>101.68</v>
      </c>
    </row>
    <row r="3646" spans="1:4" ht="25.5">
      <c r="A3646" s="77" t="s">
        <v>30494</v>
      </c>
      <c r="B3646" s="74" t="s">
        <v>31316</v>
      </c>
      <c r="C3646" s="58" t="s">
        <v>28</v>
      </c>
      <c r="D3646" s="1">
        <v>323.62</v>
      </c>
    </row>
    <row r="3647" spans="1:4" ht="25.5">
      <c r="A3647" s="77" t="s">
        <v>30495</v>
      </c>
      <c r="B3647" s="74" t="s">
        <v>31317</v>
      </c>
      <c r="C3647" s="58" t="s">
        <v>28</v>
      </c>
      <c r="D3647" s="1">
        <v>303.49</v>
      </c>
    </row>
    <row r="3648" spans="1:4" ht="25.5">
      <c r="A3648" s="77" t="s">
        <v>30496</v>
      </c>
      <c r="B3648" s="74" t="s">
        <v>31318</v>
      </c>
      <c r="C3648" s="58" t="s">
        <v>28</v>
      </c>
      <c r="D3648" s="1">
        <v>288.92</v>
      </c>
    </row>
    <row r="3649" spans="1:4" ht="25.5">
      <c r="A3649" s="77" t="s">
        <v>30497</v>
      </c>
      <c r="B3649" s="74" t="s">
        <v>31319</v>
      </c>
      <c r="C3649" s="58" t="s">
        <v>28</v>
      </c>
      <c r="D3649" s="1">
        <v>313.14</v>
      </c>
    </row>
    <row r="3650" spans="1:4" ht="25.5">
      <c r="A3650" s="77" t="s">
        <v>30498</v>
      </c>
      <c r="B3650" s="74" t="s">
        <v>31320</v>
      </c>
      <c r="C3650" s="58" t="s">
        <v>28</v>
      </c>
      <c r="D3650" s="1">
        <v>331.96</v>
      </c>
    </row>
    <row r="3651" spans="1:4" ht="25.5">
      <c r="A3651" s="77" t="s">
        <v>30499</v>
      </c>
      <c r="B3651" s="74" t="s">
        <v>31321</v>
      </c>
      <c r="C3651" s="58" t="s">
        <v>28</v>
      </c>
      <c r="D3651" s="1">
        <v>331.96</v>
      </c>
    </row>
    <row r="3652" spans="1:4" ht="25.5">
      <c r="A3652" s="77" t="s">
        <v>30500</v>
      </c>
      <c r="B3652" s="74" t="s">
        <v>31322</v>
      </c>
      <c r="C3652" s="58" t="s">
        <v>28</v>
      </c>
      <c r="D3652" s="1">
        <v>331.96</v>
      </c>
    </row>
    <row r="3653" spans="1:4" ht="25.5">
      <c r="A3653" s="77" t="s">
        <v>30501</v>
      </c>
      <c r="B3653" s="74" t="s">
        <v>31323</v>
      </c>
      <c r="C3653" s="58" t="s">
        <v>28</v>
      </c>
      <c r="D3653" s="1">
        <v>126.62</v>
      </c>
    </row>
    <row r="3654" spans="1:4" ht="25.5">
      <c r="A3654" s="77" t="s">
        <v>30502</v>
      </c>
      <c r="B3654" s="74" t="s">
        <v>31324</v>
      </c>
      <c r="C3654" s="58" t="s">
        <v>28</v>
      </c>
      <c r="D3654" s="1">
        <v>126.62</v>
      </c>
    </row>
    <row r="3655" spans="1:4" ht="25.5">
      <c r="A3655" s="77" t="s">
        <v>30503</v>
      </c>
      <c r="B3655" s="74" t="s">
        <v>31325</v>
      </c>
      <c r="C3655" s="58" t="s">
        <v>28</v>
      </c>
      <c r="D3655" s="1">
        <v>368.3</v>
      </c>
    </row>
    <row r="3656" spans="1:4" ht="25.5">
      <c r="A3656" s="77" t="s">
        <v>30504</v>
      </c>
      <c r="B3656" s="74" t="s">
        <v>31326</v>
      </c>
      <c r="C3656" s="58" t="s">
        <v>28</v>
      </c>
      <c r="D3656" s="1">
        <v>340.74</v>
      </c>
    </row>
    <row r="3657" spans="1:4" ht="25.5">
      <c r="A3657" s="77" t="s">
        <v>30505</v>
      </c>
      <c r="B3657" s="74" t="s">
        <v>31327</v>
      </c>
      <c r="C3657" s="58" t="s">
        <v>28</v>
      </c>
      <c r="D3657" s="1">
        <v>327.04000000000002</v>
      </c>
    </row>
    <row r="3658" spans="1:4" ht="25.5">
      <c r="A3658" s="77" t="s">
        <v>30506</v>
      </c>
      <c r="B3658" s="74" t="s">
        <v>31328</v>
      </c>
      <c r="C3658" s="58" t="s">
        <v>28</v>
      </c>
      <c r="D3658" s="1">
        <v>353.96</v>
      </c>
    </row>
    <row r="3659" spans="1:4" ht="25.5">
      <c r="A3659" s="77" t="s">
        <v>30507</v>
      </c>
      <c r="B3659" s="74" t="s">
        <v>31329</v>
      </c>
      <c r="C3659" s="58" t="s">
        <v>28</v>
      </c>
      <c r="D3659" s="1">
        <v>378.43</v>
      </c>
    </row>
    <row r="3660" spans="1:4" ht="25.5">
      <c r="A3660" s="77" t="s">
        <v>30508</v>
      </c>
      <c r="B3660" s="74" t="s">
        <v>31330</v>
      </c>
      <c r="C3660" s="58" t="s">
        <v>28</v>
      </c>
      <c r="D3660" s="1">
        <v>378.43</v>
      </c>
    </row>
    <row r="3661" spans="1:4" ht="25.5">
      <c r="A3661" s="77" t="s">
        <v>30509</v>
      </c>
      <c r="B3661" s="74" t="s">
        <v>31331</v>
      </c>
      <c r="C3661" s="58" t="s">
        <v>28</v>
      </c>
      <c r="D3661" s="1">
        <v>378.43</v>
      </c>
    </row>
    <row r="3662" spans="1:4" ht="25.5">
      <c r="A3662" s="77" t="s">
        <v>30510</v>
      </c>
      <c r="B3662" s="74" t="s">
        <v>31332</v>
      </c>
      <c r="C3662" s="58" t="s">
        <v>28</v>
      </c>
      <c r="D3662" s="1">
        <v>143.68</v>
      </c>
    </row>
    <row r="3663" spans="1:4" ht="25.5">
      <c r="A3663" s="77" t="s">
        <v>30511</v>
      </c>
      <c r="B3663" s="74" t="s">
        <v>31333</v>
      </c>
      <c r="C3663" s="58" t="s">
        <v>28</v>
      </c>
      <c r="D3663" s="1">
        <v>143.68</v>
      </c>
    </row>
    <row r="3664" spans="1:4" ht="25.5">
      <c r="A3664" s="77" t="s">
        <v>30512</v>
      </c>
      <c r="B3664" s="74" t="s">
        <v>31334</v>
      </c>
      <c r="C3664" s="58" t="s">
        <v>28</v>
      </c>
      <c r="D3664" s="1">
        <v>657.71</v>
      </c>
    </row>
    <row r="3665" spans="1:4" ht="25.5">
      <c r="A3665" s="77" t="s">
        <v>30513</v>
      </c>
      <c r="B3665" s="74" t="s">
        <v>31335</v>
      </c>
      <c r="C3665" s="58" t="s">
        <v>28</v>
      </c>
      <c r="D3665" s="1">
        <v>581.91999999999996</v>
      </c>
    </row>
    <row r="3666" spans="1:4" ht="25.5">
      <c r="A3666" s="77" t="s">
        <v>30514</v>
      </c>
      <c r="B3666" s="74" t="s">
        <v>31336</v>
      </c>
      <c r="C3666" s="58" t="s">
        <v>28</v>
      </c>
      <c r="D3666" s="1">
        <v>574.03</v>
      </c>
    </row>
    <row r="3667" spans="1:4" ht="25.5">
      <c r="A3667" s="77" t="s">
        <v>30515</v>
      </c>
      <c r="B3667" s="74" t="s">
        <v>31337</v>
      </c>
      <c r="C3667" s="58" t="s">
        <v>28</v>
      </c>
      <c r="D3667" s="1">
        <v>618.29999999999995</v>
      </c>
    </row>
    <row r="3668" spans="1:4">
      <c r="A3668" s="77" t="s">
        <v>30516</v>
      </c>
      <c r="B3668" s="74" t="s">
        <v>31338</v>
      </c>
      <c r="C3668" s="58" t="s">
        <v>28492</v>
      </c>
      <c r="D3668" s="1">
        <v>15.9</v>
      </c>
    </row>
    <row r="3669" spans="1:4" ht="25.5">
      <c r="A3669" s="77" t="s">
        <v>30517</v>
      </c>
      <c r="B3669" s="74" t="s">
        <v>31339</v>
      </c>
      <c r="C3669" s="58" t="s">
        <v>28</v>
      </c>
      <c r="D3669" s="1">
        <v>679.43</v>
      </c>
    </row>
    <row r="3670" spans="1:4" ht="25.5">
      <c r="A3670" s="77" t="s">
        <v>30518</v>
      </c>
      <c r="B3670" s="74" t="s">
        <v>31340</v>
      </c>
      <c r="C3670" s="58" t="s">
        <v>28</v>
      </c>
      <c r="D3670" s="1">
        <v>679.43</v>
      </c>
    </row>
    <row r="3671" spans="1:4" ht="25.5">
      <c r="A3671" s="77" t="s">
        <v>30519</v>
      </c>
      <c r="B3671" s="74" t="s">
        <v>31341</v>
      </c>
      <c r="C3671" s="58" t="s">
        <v>28</v>
      </c>
      <c r="D3671" s="1">
        <v>679.43</v>
      </c>
    </row>
    <row r="3672" spans="1:4" ht="25.5">
      <c r="A3672" s="77" t="s">
        <v>30520</v>
      </c>
      <c r="B3672" s="74" t="s">
        <v>31342</v>
      </c>
      <c r="C3672" s="58" t="s">
        <v>28</v>
      </c>
      <c r="D3672" s="1">
        <v>254.19</v>
      </c>
    </row>
    <row r="3673" spans="1:4" ht="25.5">
      <c r="A3673" s="77" t="s">
        <v>30521</v>
      </c>
      <c r="B3673" s="74" t="s">
        <v>31343</v>
      </c>
      <c r="C3673" s="58" t="s">
        <v>28</v>
      </c>
      <c r="D3673" s="1">
        <v>254.19</v>
      </c>
    </row>
    <row r="3674" spans="1:4">
      <c r="A3674" s="77" t="s">
        <v>30522</v>
      </c>
      <c r="B3674" s="74" t="s">
        <v>31344</v>
      </c>
      <c r="C3674" s="58" t="s">
        <v>28</v>
      </c>
      <c r="D3674" s="1">
        <v>58.07</v>
      </c>
    </row>
    <row r="3675" spans="1:4">
      <c r="A3675" s="77" t="s">
        <v>30523</v>
      </c>
      <c r="B3675" s="74" t="s">
        <v>31345</v>
      </c>
      <c r="C3675" s="58" t="s">
        <v>28492</v>
      </c>
      <c r="D3675" s="1">
        <v>11.63</v>
      </c>
    </row>
    <row r="3676" spans="1:4" ht="25.5">
      <c r="A3676" s="77" t="s">
        <v>30524</v>
      </c>
      <c r="B3676" s="74" t="s">
        <v>31346</v>
      </c>
      <c r="C3676" s="58" t="s">
        <v>28492</v>
      </c>
      <c r="D3676" s="1">
        <v>1558.62</v>
      </c>
    </row>
    <row r="3677" spans="1:4" ht="25.5">
      <c r="A3677" s="77" t="s">
        <v>30525</v>
      </c>
      <c r="B3677" s="74" t="s">
        <v>31347</v>
      </c>
      <c r="C3677" s="58" t="s">
        <v>28492</v>
      </c>
      <c r="D3677" s="1">
        <v>1920.35</v>
      </c>
    </row>
    <row r="3701" spans="1:4">
      <c r="A3701" s="77" t="s">
        <v>30526</v>
      </c>
    </row>
    <row r="3702" spans="1:4">
      <c r="A3702" s="77" t="s">
        <v>30527</v>
      </c>
      <c r="B3702" s="74" t="s">
        <v>31348</v>
      </c>
      <c r="C3702" s="58" t="s">
        <v>31349</v>
      </c>
      <c r="D3702" s="1">
        <v>1371.78</v>
      </c>
    </row>
    <row r="3703" spans="1:4">
      <c r="A3703" s="77" t="s">
        <v>30528</v>
      </c>
      <c r="B3703" s="74" t="s">
        <v>31350</v>
      </c>
      <c r="C3703" s="58" t="s">
        <v>31349</v>
      </c>
      <c r="D3703" s="1">
        <v>1963.59</v>
      </c>
    </row>
    <row r="3704" spans="1:4">
      <c r="A3704" s="77" t="s">
        <v>30529</v>
      </c>
      <c r="B3704" s="74" t="s">
        <v>31351</v>
      </c>
      <c r="C3704" s="58" t="s">
        <v>31349</v>
      </c>
      <c r="D3704" s="1">
        <v>543.66999999999996</v>
      </c>
    </row>
    <row r="3705" spans="1:4">
      <c r="A3705" s="77" t="s">
        <v>30530</v>
      </c>
      <c r="B3705" s="74" t="s">
        <v>31352</v>
      </c>
      <c r="C3705" s="58" t="s">
        <v>31349</v>
      </c>
      <c r="D3705" s="1">
        <v>5122.3999999999996</v>
      </c>
    </row>
    <row r="3706" spans="1:4">
      <c r="A3706" s="77" t="s">
        <v>30531</v>
      </c>
      <c r="B3706" s="74" t="s">
        <v>31353</v>
      </c>
      <c r="C3706" s="58" t="s">
        <v>29</v>
      </c>
      <c r="D3706" s="1">
        <v>6.76</v>
      </c>
    </row>
    <row r="3707" spans="1:4">
      <c r="A3707" s="77" t="s">
        <v>30532</v>
      </c>
      <c r="B3707" s="74" t="s">
        <v>12684</v>
      </c>
      <c r="C3707" s="58" t="s">
        <v>31349</v>
      </c>
      <c r="D3707" s="1">
        <v>582.1</v>
      </c>
    </row>
    <row r="3708" spans="1:4" ht="25.5">
      <c r="A3708" s="77" t="s">
        <v>30533</v>
      </c>
      <c r="B3708" s="74" t="s">
        <v>31354</v>
      </c>
      <c r="C3708" s="58" t="s">
        <v>32</v>
      </c>
      <c r="D3708" s="1">
        <v>11.95</v>
      </c>
    </row>
    <row r="3709" spans="1:4" ht="25.5">
      <c r="A3709" s="77" t="s">
        <v>30534</v>
      </c>
      <c r="B3709" s="74" t="s">
        <v>31355</v>
      </c>
      <c r="C3709" s="58" t="s">
        <v>32</v>
      </c>
      <c r="D3709" s="1">
        <v>8.5</v>
      </c>
    </row>
    <row r="3710" spans="1:4" ht="25.5">
      <c r="A3710" s="77" t="s">
        <v>30535</v>
      </c>
      <c r="B3710" s="74" t="s">
        <v>31356</v>
      </c>
      <c r="C3710" s="58" t="s">
        <v>32</v>
      </c>
      <c r="D3710" s="1">
        <v>11.26</v>
      </c>
    </row>
    <row r="3711" spans="1:4">
      <c r="A3711" s="77" t="s">
        <v>30536</v>
      </c>
      <c r="B3711" s="74" t="s">
        <v>31357</v>
      </c>
      <c r="C3711" s="58" t="s">
        <v>32</v>
      </c>
      <c r="D3711" s="1">
        <v>5.82</v>
      </c>
    </row>
    <row r="3712" spans="1:4" ht="25.5">
      <c r="A3712" s="77" t="s">
        <v>30537</v>
      </c>
      <c r="B3712" s="74" t="s">
        <v>31358</v>
      </c>
      <c r="C3712" s="58" t="s">
        <v>28492</v>
      </c>
      <c r="D3712" s="1">
        <v>4545.83</v>
      </c>
    </row>
    <row r="3713" spans="1:4">
      <c r="A3713" s="77" t="s">
        <v>30538</v>
      </c>
      <c r="B3713" s="74" t="s">
        <v>31359</v>
      </c>
      <c r="C3713" s="58" t="s">
        <v>28492</v>
      </c>
      <c r="D3713" s="1">
        <v>351.6</v>
      </c>
    </row>
    <row r="3714" spans="1:4" ht="25.5">
      <c r="A3714" s="77" t="s">
        <v>30539</v>
      </c>
      <c r="B3714" s="74" t="s">
        <v>31360</v>
      </c>
      <c r="C3714" s="58" t="s">
        <v>32</v>
      </c>
      <c r="D3714" s="1">
        <v>259.23</v>
      </c>
    </row>
    <row r="3715" spans="1:4">
      <c r="A3715" s="77" t="s">
        <v>30540</v>
      </c>
      <c r="B3715" s="74" t="s">
        <v>31361</v>
      </c>
      <c r="C3715" s="58" t="s">
        <v>28492</v>
      </c>
      <c r="D3715" s="1">
        <v>1012.09</v>
      </c>
    </row>
    <row r="3716" spans="1:4" ht="25.5">
      <c r="A3716" s="77" t="s">
        <v>30541</v>
      </c>
      <c r="B3716" s="74" t="s">
        <v>31362</v>
      </c>
      <c r="C3716" s="58" t="s">
        <v>33</v>
      </c>
      <c r="D3716" s="1">
        <v>6.22</v>
      </c>
    </row>
    <row r="3717" spans="1:4" ht="25.5">
      <c r="A3717" s="77" t="s">
        <v>30542</v>
      </c>
      <c r="B3717" s="74" t="s">
        <v>31363</v>
      </c>
      <c r="C3717" s="58" t="s">
        <v>28</v>
      </c>
      <c r="D3717" s="1">
        <v>30.74</v>
      </c>
    </row>
    <row r="3718" spans="1:4" ht="25.5">
      <c r="A3718" s="77" t="s">
        <v>30543</v>
      </c>
      <c r="B3718" s="74" t="s">
        <v>31364</v>
      </c>
      <c r="C3718" s="58" t="s">
        <v>28</v>
      </c>
      <c r="D3718" s="1">
        <v>0.21</v>
      </c>
    </row>
    <row r="3719" spans="1:4" ht="25.5">
      <c r="A3719" s="77" t="s">
        <v>30544</v>
      </c>
      <c r="B3719" s="74" t="s">
        <v>31365</v>
      </c>
      <c r="C3719" s="58" t="s">
        <v>28</v>
      </c>
      <c r="D3719" s="1">
        <v>0.21</v>
      </c>
    </row>
    <row r="3720" spans="1:4">
      <c r="A3720" s="77" t="s">
        <v>30545</v>
      </c>
      <c r="B3720" s="74" t="s">
        <v>31366</v>
      </c>
      <c r="C3720" s="58" t="s">
        <v>28</v>
      </c>
      <c r="D3720" s="1">
        <v>0.14000000000000001</v>
      </c>
    </row>
    <row r="3721" spans="1:4">
      <c r="A3721" s="77" t="s">
        <v>30546</v>
      </c>
      <c r="B3721" s="74" t="s">
        <v>31367</v>
      </c>
      <c r="C3721" s="58" t="s">
        <v>28</v>
      </c>
      <c r="D3721" s="1">
        <v>0.63</v>
      </c>
    </row>
    <row r="3722" spans="1:4" ht="25.5">
      <c r="A3722" s="77" t="s">
        <v>30547</v>
      </c>
      <c r="B3722" s="74" t="s">
        <v>31368</v>
      </c>
      <c r="C3722" s="58" t="s">
        <v>28</v>
      </c>
      <c r="D3722" s="1">
        <v>6.06</v>
      </c>
    </row>
    <row r="3723" spans="1:4" ht="25.5">
      <c r="A3723" s="77" t="s">
        <v>30548</v>
      </c>
      <c r="B3723" s="74" t="s">
        <v>31369</v>
      </c>
      <c r="C3723" s="58" t="s">
        <v>28</v>
      </c>
      <c r="D3723" s="1">
        <v>1.59</v>
      </c>
    </row>
    <row r="3724" spans="1:4" ht="25.5">
      <c r="A3724" s="77" t="s">
        <v>30549</v>
      </c>
      <c r="B3724" s="74" t="s">
        <v>31370</v>
      </c>
      <c r="C3724" s="58" t="s">
        <v>28492</v>
      </c>
      <c r="D3724" s="1">
        <v>9.9600000000000009</v>
      </c>
    </row>
    <row r="3725" spans="1:4">
      <c r="A3725" s="77" t="s">
        <v>30550</v>
      </c>
      <c r="B3725" s="74" t="s">
        <v>31371</v>
      </c>
      <c r="C3725" s="58" t="s">
        <v>31372</v>
      </c>
      <c r="D3725" s="1">
        <v>0.05</v>
      </c>
    </row>
    <row r="3726" spans="1:4" ht="25.5">
      <c r="A3726" s="77" t="s">
        <v>30551</v>
      </c>
      <c r="B3726" s="74" t="s">
        <v>31373</v>
      </c>
      <c r="C3726" s="58" t="s">
        <v>18924</v>
      </c>
      <c r="D3726" s="1">
        <v>519.4</v>
      </c>
    </row>
    <row r="3727" spans="1:4">
      <c r="A3727" s="77" t="s">
        <v>30552</v>
      </c>
      <c r="B3727" s="74" t="s">
        <v>31374</v>
      </c>
      <c r="C3727" s="58" t="s">
        <v>31375</v>
      </c>
      <c r="D3727" s="1">
        <v>15.56</v>
      </c>
    </row>
    <row r="3728" spans="1:4">
      <c r="A3728" s="77" t="s">
        <v>30553</v>
      </c>
      <c r="B3728" s="74" t="s">
        <v>31376</v>
      </c>
      <c r="C3728" s="58" t="s">
        <v>32</v>
      </c>
      <c r="D3728" s="1">
        <v>26.23</v>
      </c>
    </row>
    <row r="3729" spans="1:4">
      <c r="A3729" s="77" t="s">
        <v>30554</v>
      </c>
      <c r="B3729" s="74" t="s">
        <v>31377</v>
      </c>
      <c r="C3729" s="58" t="s">
        <v>32</v>
      </c>
      <c r="D3729" s="1">
        <v>29.51</v>
      </c>
    </row>
    <row r="3730" spans="1:4">
      <c r="A3730" s="77" t="s">
        <v>30555</v>
      </c>
      <c r="B3730" s="74" t="s">
        <v>31378</v>
      </c>
      <c r="C3730" s="58" t="s">
        <v>32</v>
      </c>
      <c r="D3730" s="1">
        <v>35.409999999999997</v>
      </c>
    </row>
    <row r="3731" spans="1:4">
      <c r="A3731" s="77" t="s">
        <v>30556</v>
      </c>
      <c r="B3731" s="74" t="s">
        <v>31379</v>
      </c>
      <c r="C3731" s="58" t="s">
        <v>32</v>
      </c>
      <c r="D3731" s="1">
        <v>41.98</v>
      </c>
    </row>
    <row r="3732" spans="1:4">
      <c r="A3732" s="77" t="s">
        <v>30557</v>
      </c>
      <c r="B3732" s="74" t="s">
        <v>31380</v>
      </c>
      <c r="C3732" s="58" t="s">
        <v>28</v>
      </c>
      <c r="D3732" s="1">
        <v>2.1800000000000002</v>
      </c>
    </row>
    <row r="3733" spans="1:4">
      <c r="A3733" s="77" t="s">
        <v>30558</v>
      </c>
      <c r="B3733" s="74" t="s">
        <v>31381</v>
      </c>
      <c r="C3733" s="58" t="s">
        <v>29</v>
      </c>
      <c r="D3733" s="1">
        <v>234.53</v>
      </c>
    </row>
    <row r="3734" spans="1:4" ht="25.5">
      <c r="A3734" s="77" t="s">
        <v>30559</v>
      </c>
      <c r="B3734" s="74" t="s">
        <v>31382</v>
      </c>
      <c r="C3734" s="58" t="s">
        <v>29</v>
      </c>
      <c r="D3734" s="1">
        <v>85.01</v>
      </c>
    </row>
    <row r="3735" spans="1:4" ht="25.5">
      <c r="A3735" s="77" t="s">
        <v>30560</v>
      </c>
      <c r="B3735" s="74" t="s">
        <v>31383</v>
      </c>
      <c r="C3735" s="58" t="s">
        <v>29</v>
      </c>
      <c r="D3735" s="1">
        <v>145.76</v>
      </c>
    </row>
    <row r="3736" spans="1:4" ht="25.5">
      <c r="A3736" s="77" t="s">
        <v>30561</v>
      </c>
      <c r="B3736" s="74" t="s">
        <v>31384</v>
      </c>
      <c r="C3736" s="58" t="s">
        <v>29</v>
      </c>
      <c r="D3736" s="1">
        <v>521.89</v>
      </c>
    </row>
    <row r="3737" spans="1:4" ht="38.25">
      <c r="A3737" s="77" t="s">
        <v>30562</v>
      </c>
      <c r="B3737" s="74" t="s">
        <v>31385</v>
      </c>
      <c r="C3737" s="58" t="s">
        <v>29</v>
      </c>
      <c r="D3737" s="1">
        <v>381.92</v>
      </c>
    </row>
    <row r="3738" spans="1:4" ht="25.5">
      <c r="A3738" s="77" t="s">
        <v>30563</v>
      </c>
      <c r="B3738" s="74" t="s">
        <v>31386</v>
      </c>
      <c r="C3738" s="58" t="s">
        <v>29</v>
      </c>
      <c r="D3738" s="1">
        <v>664.43</v>
      </c>
    </row>
    <row r="3739" spans="1:4">
      <c r="A3739" s="77" t="s">
        <v>30564</v>
      </c>
      <c r="B3739" s="74" t="s">
        <v>31387</v>
      </c>
      <c r="C3739" s="58" t="s">
        <v>28</v>
      </c>
      <c r="D3739" s="1">
        <v>22.12</v>
      </c>
    </row>
    <row r="3740" spans="1:4" ht="25.5">
      <c r="A3740" s="77" t="s">
        <v>30565</v>
      </c>
      <c r="B3740" s="74" t="s">
        <v>31388</v>
      </c>
      <c r="C3740" s="58" t="s">
        <v>29</v>
      </c>
      <c r="D3740" s="1">
        <v>143.02000000000001</v>
      </c>
    </row>
    <row r="3741" spans="1:4">
      <c r="A3741" s="77" t="s">
        <v>30566</v>
      </c>
      <c r="B3741" s="74" t="s">
        <v>31389</v>
      </c>
      <c r="C3741" s="58" t="s">
        <v>29155</v>
      </c>
      <c r="D3741" s="1">
        <v>11.82</v>
      </c>
    </row>
    <row r="3742" spans="1:4">
      <c r="A3742" s="77" t="s">
        <v>30567</v>
      </c>
      <c r="B3742" s="74" t="s">
        <v>31390</v>
      </c>
      <c r="C3742" s="58" t="s">
        <v>3752</v>
      </c>
      <c r="D3742" s="1">
        <v>1.22</v>
      </c>
    </row>
    <row r="3743" spans="1:4">
      <c r="A3743" s="77" t="s">
        <v>30568</v>
      </c>
      <c r="B3743" s="74" t="s">
        <v>31391</v>
      </c>
      <c r="C3743" s="58" t="s">
        <v>3752</v>
      </c>
      <c r="D3743" s="1">
        <v>0.91</v>
      </c>
    </row>
    <row r="3744" spans="1:4">
      <c r="A3744" s="77" t="s">
        <v>30569</v>
      </c>
      <c r="B3744" s="74" t="s">
        <v>31392</v>
      </c>
      <c r="C3744" s="58" t="s">
        <v>3752</v>
      </c>
      <c r="D3744" s="1">
        <v>0.89</v>
      </c>
    </row>
    <row r="3745" spans="1:4">
      <c r="A3745" s="77" t="s">
        <v>30570</v>
      </c>
      <c r="B3745" s="74" t="s">
        <v>31393</v>
      </c>
      <c r="C3745" s="58" t="s">
        <v>3752</v>
      </c>
      <c r="D3745" s="1">
        <v>0.86</v>
      </c>
    </row>
    <row r="3746" spans="1:4">
      <c r="A3746" s="77" t="s">
        <v>30571</v>
      </c>
      <c r="B3746" s="74" t="s">
        <v>31394</v>
      </c>
      <c r="C3746" s="58" t="s">
        <v>3752</v>
      </c>
      <c r="D3746" s="1">
        <v>0.85</v>
      </c>
    </row>
    <row r="3747" spans="1:4">
      <c r="A3747" s="77" t="s">
        <v>30572</v>
      </c>
      <c r="B3747" s="74" t="s">
        <v>31395</v>
      </c>
      <c r="C3747" s="58" t="s">
        <v>3752</v>
      </c>
      <c r="D3747" s="1">
        <v>0.79</v>
      </c>
    </row>
    <row r="3748" spans="1:4">
      <c r="A3748" s="77" t="s">
        <v>30573</v>
      </c>
      <c r="B3748" s="74" t="s">
        <v>31396</v>
      </c>
      <c r="C3748" s="58" t="s">
        <v>3752</v>
      </c>
      <c r="D3748" s="1">
        <v>0.79</v>
      </c>
    </row>
    <row r="3749" spans="1:4">
      <c r="A3749" s="77" t="s">
        <v>30574</v>
      </c>
      <c r="B3749" s="74" t="s">
        <v>31397</v>
      </c>
      <c r="C3749" s="58" t="s">
        <v>3752</v>
      </c>
      <c r="D3749" s="1">
        <v>0.75</v>
      </c>
    </row>
    <row r="3750" spans="1:4">
      <c r="A3750" s="77" t="s">
        <v>30575</v>
      </c>
      <c r="B3750" s="74" t="s">
        <v>31398</v>
      </c>
      <c r="C3750" s="58" t="s">
        <v>3752</v>
      </c>
      <c r="D3750" s="1">
        <v>1.1499999999999999</v>
      </c>
    </row>
    <row r="3751" spans="1:4">
      <c r="A3751" s="77" t="s">
        <v>30576</v>
      </c>
      <c r="B3751" s="74" t="s">
        <v>31399</v>
      </c>
      <c r="C3751" s="58" t="s">
        <v>3752</v>
      </c>
      <c r="D3751" s="1">
        <v>0.85</v>
      </c>
    </row>
    <row r="3752" spans="1:4">
      <c r="A3752" s="77" t="s">
        <v>30577</v>
      </c>
      <c r="B3752" s="74" t="s">
        <v>31400</v>
      </c>
      <c r="C3752" s="58" t="s">
        <v>3752</v>
      </c>
      <c r="D3752" s="1">
        <v>0.83</v>
      </c>
    </row>
    <row r="3753" spans="1:4">
      <c r="A3753" s="77" t="s">
        <v>30578</v>
      </c>
      <c r="B3753" s="74" t="s">
        <v>31401</v>
      </c>
      <c r="C3753" s="58" t="s">
        <v>3752</v>
      </c>
      <c r="D3753" s="1">
        <v>0.8</v>
      </c>
    </row>
    <row r="3754" spans="1:4">
      <c r="A3754" s="77" t="s">
        <v>30579</v>
      </c>
      <c r="B3754" s="74" t="s">
        <v>31402</v>
      </c>
      <c r="C3754" s="58" t="s">
        <v>3752</v>
      </c>
      <c r="D3754" s="1">
        <v>0.79</v>
      </c>
    </row>
    <row r="3755" spans="1:4">
      <c r="A3755" s="77" t="s">
        <v>30580</v>
      </c>
      <c r="B3755" s="74" t="s">
        <v>31403</v>
      </c>
      <c r="C3755" s="58" t="s">
        <v>3752</v>
      </c>
      <c r="D3755" s="1">
        <v>0.74</v>
      </c>
    </row>
    <row r="3756" spans="1:4">
      <c r="A3756" s="77" t="s">
        <v>30581</v>
      </c>
      <c r="B3756" s="74" t="s">
        <v>31404</v>
      </c>
      <c r="C3756" s="58" t="s">
        <v>3752</v>
      </c>
      <c r="D3756" s="1">
        <v>0.74</v>
      </c>
    </row>
    <row r="3757" spans="1:4">
      <c r="A3757" s="77" t="s">
        <v>30582</v>
      </c>
      <c r="B3757" s="74" t="s">
        <v>31405</v>
      </c>
      <c r="C3757" s="58" t="s">
        <v>3752</v>
      </c>
      <c r="D3757" s="1">
        <v>0.7</v>
      </c>
    </row>
    <row r="3758" spans="1:4">
      <c r="A3758" s="77" t="s">
        <v>30583</v>
      </c>
      <c r="B3758" s="74" t="s">
        <v>31406</v>
      </c>
      <c r="C3758" s="58" t="s">
        <v>3752</v>
      </c>
      <c r="D3758" s="1">
        <v>1.3</v>
      </c>
    </row>
    <row r="3759" spans="1:4">
      <c r="A3759" s="77" t="s">
        <v>30584</v>
      </c>
      <c r="B3759" s="74" t="s">
        <v>31407</v>
      </c>
      <c r="C3759" s="58" t="s">
        <v>31408</v>
      </c>
      <c r="D3759" s="1">
        <v>0.97</v>
      </c>
    </row>
    <row r="3760" spans="1:4">
      <c r="A3760" s="77" t="s">
        <v>30585</v>
      </c>
      <c r="B3760" s="74" t="s">
        <v>31409</v>
      </c>
      <c r="C3760" s="58" t="s">
        <v>3752</v>
      </c>
      <c r="D3760" s="1">
        <v>0.94</v>
      </c>
    </row>
    <row r="3761" spans="1:4">
      <c r="A3761" s="77" t="s">
        <v>30586</v>
      </c>
      <c r="B3761" s="74" t="s">
        <v>31410</v>
      </c>
      <c r="C3761" s="58" t="s">
        <v>31408</v>
      </c>
      <c r="D3761" s="1">
        <v>0.91</v>
      </c>
    </row>
    <row r="3762" spans="1:4">
      <c r="A3762" s="77" t="s">
        <v>30587</v>
      </c>
      <c r="B3762" s="74" t="s">
        <v>31411</v>
      </c>
      <c r="C3762" s="58" t="s">
        <v>3752</v>
      </c>
      <c r="D3762" s="1">
        <v>0.9</v>
      </c>
    </row>
    <row r="3763" spans="1:4">
      <c r="A3763" s="77" t="s">
        <v>30588</v>
      </c>
      <c r="B3763" s="74" t="s">
        <v>31412</v>
      </c>
      <c r="C3763" s="58" t="s">
        <v>3752</v>
      </c>
      <c r="D3763" s="1">
        <v>0.84</v>
      </c>
    </row>
    <row r="3764" spans="1:4">
      <c r="A3764" s="77" t="s">
        <v>30589</v>
      </c>
      <c r="B3764" s="74" t="s">
        <v>31413</v>
      </c>
      <c r="C3764" s="58" t="s">
        <v>3752</v>
      </c>
      <c r="D3764" s="1">
        <v>0.84</v>
      </c>
    </row>
    <row r="3765" spans="1:4">
      <c r="A3765" s="77" t="s">
        <v>30590</v>
      </c>
      <c r="B3765" s="74" t="s">
        <v>31414</v>
      </c>
      <c r="C3765" s="58" t="s">
        <v>3752</v>
      </c>
      <c r="D3765" s="1">
        <v>0.79</v>
      </c>
    </row>
    <row r="3766" spans="1:4" ht="25.5">
      <c r="A3766" s="77" t="s">
        <v>30591</v>
      </c>
      <c r="B3766" s="74" t="s">
        <v>31415</v>
      </c>
      <c r="C3766" s="58" t="s">
        <v>3752</v>
      </c>
      <c r="D3766" s="1">
        <v>1.3</v>
      </c>
    </row>
    <row r="3767" spans="1:4" ht="25.5">
      <c r="A3767" s="77" t="s">
        <v>30592</v>
      </c>
      <c r="B3767" s="74" t="s">
        <v>31416</v>
      </c>
      <c r="C3767" s="58" t="s">
        <v>3752</v>
      </c>
      <c r="D3767" s="1">
        <v>0.97</v>
      </c>
    </row>
    <row r="3768" spans="1:4" ht="25.5">
      <c r="A3768" s="77" t="s">
        <v>30593</v>
      </c>
      <c r="B3768" s="74" t="s">
        <v>31417</v>
      </c>
      <c r="C3768" s="58" t="s">
        <v>3752</v>
      </c>
      <c r="D3768" s="1">
        <v>0.94</v>
      </c>
    </row>
    <row r="3769" spans="1:4" ht="25.5">
      <c r="A3769" s="77" t="s">
        <v>30594</v>
      </c>
      <c r="B3769" s="74" t="s">
        <v>31418</v>
      </c>
      <c r="C3769" s="58" t="s">
        <v>3752</v>
      </c>
      <c r="D3769" s="1">
        <v>0.91</v>
      </c>
    </row>
    <row r="3770" spans="1:4" ht="25.5">
      <c r="A3770" s="77" t="s">
        <v>30595</v>
      </c>
      <c r="B3770" s="74" t="s">
        <v>31419</v>
      </c>
      <c r="C3770" s="58" t="s">
        <v>3752</v>
      </c>
      <c r="D3770" s="1">
        <v>0.9</v>
      </c>
    </row>
    <row r="3771" spans="1:4" ht="25.5">
      <c r="A3771" s="77" t="s">
        <v>30596</v>
      </c>
      <c r="B3771" s="74" t="s">
        <v>31420</v>
      </c>
      <c r="C3771" s="58" t="s">
        <v>3752</v>
      </c>
      <c r="D3771" s="1">
        <v>0.84</v>
      </c>
    </row>
    <row r="3772" spans="1:4" ht="25.5">
      <c r="A3772" s="77" t="s">
        <v>30597</v>
      </c>
      <c r="B3772" s="74" t="s">
        <v>31421</v>
      </c>
      <c r="C3772" s="58" t="s">
        <v>3752</v>
      </c>
      <c r="D3772" s="1">
        <v>0.84</v>
      </c>
    </row>
    <row r="3773" spans="1:4" ht="25.5">
      <c r="A3773" s="77" t="s">
        <v>30598</v>
      </c>
      <c r="B3773" s="74" t="s">
        <v>31422</v>
      </c>
      <c r="C3773" s="58" t="s">
        <v>3752</v>
      </c>
      <c r="D3773" s="1">
        <v>0.79</v>
      </c>
    </row>
    <row r="3774" spans="1:4">
      <c r="A3774" s="77" t="s">
        <v>30599</v>
      </c>
      <c r="B3774" s="74" t="s">
        <v>31423</v>
      </c>
      <c r="C3774" s="58" t="s">
        <v>3741</v>
      </c>
      <c r="D3774" s="1">
        <v>0.76</v>
      </c>
    </row>
    <row r="3775" spans="1:4">
      <c r="A3775" s="77" t="s">
        <v>30600</v>
      </c>
      <c r="B3775" s="74" t="s">
        <v>31424</v>
      </c>
      <c r="C3775" s="58" t="s">
        <v>3741</v>
      </c>
      <c r="D3775" s="1">
        <v>0.56999999999999995</v>
      </c>
    </row>
    <row r="3776" spans="1:4">
      <c r="A3776" s="77" t="s">
        <v>30601</v>
      </c>
      <c r="B3776" s="74" t="s">
        <v>31425</v>
      </c>
      <c r="C3776" s="58" t="s">
        <v>3741</v>
      </c>
      <c r="D3776" s="1">
        <v>0.55000000000000004</v>
      </c>
    </row>
    <row r="3777" spans="1:4">
      <c r="A3777" s="77" t="s">
        <v>30602</v>
      </c>
      <c r="B3777" s="74" t="s">
        <v>31426</v>
      </c>
      <c r="C3777" s="58" t="s">
        <v>3741</v>
      </c>
      <c r="D3777" s="1">
        <v>0.53</v>
      </c>
    </row>
    <row r="3778" spans="1:4">
      <c r="A3778" s="77" t="s">
        <v>30603</v>
      </c>
      <c r="B3778" s="74" t="s">
        <v>31427</v>
      </c>
      <c r="C3778" s="58" t="s">
        <v>3741</v>
      </c>
      <c r="D3778" s="1">
        <v>0.53</v>
      </c>
    </row>
    <row r="3779" spans="1:4">
      <c r="A3779" s="77" t="s">
        <v>30604</v>
      </c>
      <c r="B3779" s="74" t="s">
        <v>31428</v>
      </c>
      <c r="C3779" s="58" t="s">
        <v>3741</v>
      </c>
      <c r="D3779" s="1">
        <v>0.49</v>
      </c>
    </row>
    <row r="3780" spans="1:4">
      <c r="A3780" s="77" t="s">
        <v>30605</v>
      </c>
      <c r="B3780" s="74" t="s">
        <v>31429</v>
      </c>
      <c r="C3780" s="58" t="s">
        <v>3741</v>
      </c>
      <c r="D3780" s="1">
        <v>0.49</v>
      </c>
    </row>
    <row r="3781" spans="1:4">
      <c r="A3781" s="77" t="s">
        <v>30606</v>
      </c>
      <c r="B3781" s="74" t="s">
        <v>31430</v>
      </c>
      <c r="C3781" s="58" t="s">
        <v>3741</v>
      </c>
      <c r="D3781" s="1">
        <v>0.46</v>
      </c>
    </row>
    <row r="3800" spans="1:4">
      <c r="A3800" s="77" t="s">
        <v>30607</v>
      </c>
    </row>
    <row r="3801" spans="1:4">
      <c r="A3801" s="77" t="s">
        <v>30608</v>
      </c>
      <c r="B3801" s="74" t="s">
        <v>31431</v>
      </c>
      <c r="C3801" s="58" t="s">
        <v>29</v>
      </c>
      <c r="D3801" s="1">
        <v>479.34</v>
      </c>
    </row>
    <row r="3802" spans="1:4">
      <c r="A3802" s="77" t="s">
        <v>30609</v>
      </c>
      <c r="B3802" s="74" t="s">
        <v>31432</v>
      </c>
      <c r="C3802" s="58" t="s">
        <v>29</v>
      </c>
      <c r="D3802" s="1">
        <v>105.99</v>
      </c>
    </row>
    <row r="3803" spans="1:4">
      <c r="A3803" s="77" t="s">
        <v>30610</v>
      </c>
      <c r="B3803" s="74" t="s">
        <v>31433</v>
      </c>
      <c r="C3803" s="58" t="s">
        <v>29</v>
      </c>
      <c r="D3803" s="1">
        <v>151.85</v>
      </c>
    </row>
    <row r="3804" spans="1:4">
      <c r="A3804" s="77" t="s">
        <v>30611</v>
      </c>
      <c r="B3804" s="74" t="s">
        <v>31434</v>
      </c>
      <c r="C3804" s="58" t="s">
        <v>29</v>
      </c>
      <c r="D3804" s="1">
        <v>128.16</v>
      </c>
    </row>
    <row r="3805" spans="1:4" ht="25.5">
      <c r="A3805" s="77" t="s">
        <v>30612</v>
      </c>
      <c r="B3805" s="74" t="s">
        <v>31435</v>
      </c>
      <c r="C3805" s="58" t="s">
        <v>32</v>
      </c>
      <c r="D3805" s="1">
        <v>45.87</v>
      </c>
    </row>
    <row r="3806" spans="1:4" ht="25.5">
      <c r="A3806" s="77" t="s">
        <v>30613</v>
      </c>
      <c r="B3806" s="74" t="s">
        <v>31436</v>
      </c>
      <c r="C3806" s="58" t="s">
        <v>28</v>
      </c>
      <c r="D3806" s="1">
        <v>46.04</v>
      </c>
    </row>
    <row r="3807" spans="1:4">
      <c r="A3807" s="77" t="s">
        <v>30614</v>
      </c>
      <c r="B3807" s="74" t="s">
        <v>31437</v>
      </c>
      <c r="C3807" s="58" t="s">
        <v>29</v>
      </c>
      <c r="D3807" s="1">
        <v>27.21</v>
      </c>
    </row>
    <row r="3808" spans="1:4">
      <c r="A3808" s="77" t="s">
        <v>30615</v>
      </c>
      <c r="B3808" s="74" t="s">
        <v>31438</v>
      </c>
      <c r="C3808" s="58" t="s">
        <v>29</v>
      </c>
      <c r="D3808" s="1">
        <v>354.72</v>
      </c>
    </row>
    <row r="3809" spans="1:4" ht="25.5">
      <c r="A3809" s="77" t="s">
        <v>30616</v>
      </c>
      <c r="B3809" s="74" t="s">
        <v>31439</v>
      </c>
      <c r="C3809" s="58" t="s">
        <v>29</v>
      </c>
      <c r="D3809" s="1">
        <v>260.04000000000002</v>
      </c>
    </row>
    <row r="3810" spans="1:4" ht="25.5">
      <c r="A3810" s="77" t="s">
        <v>30617</v>
      </c>
      <c r="B3810" s="74" t="s">
        <v>31440</v>
      </c>
      <c r="C3810" s="58" t="s">
        <v>29</v>
      </c>
      <c r="D3810" s="1">
        <v>287.94</v>
      </c>
    </row>
    <row r="3811" spans="1:4" ht="25.5">
      <c r="A3811" s="77" t="s">
        <v>30618</v>
      </c>
      <c r="B3811" s="74" t="s">
        <v>31441</v>
      </c>
      <c r="C3811" s="58" t="s">
        <v>29</v>
      </c>
      <c r="D3811" s="1">
        <v>292.58999999999997</v>
      </c>
    </row>
    <row r="3812" spans="1:4" ht="25.5">
      <c r="A3812" s="77" t="s">
        <v>30619</v>
      </c>
      <c r="B3812" s="74" t="s">
        <v>31442</v>
      </c>
      <c r="C3812" s="58" t="s">
        <v>29</v>
      </c>
      <c r="D3812" s="1">
        <v>277.63</v>
      </c>
    </row>
    <row r="3813" spans="1:4">
      <c r="A3813" s="77" t="s">
        <v>30620</v>
      </c>
      <c r="B3813" s="74" t="s">
        <v>31443</v>
      </c>
      <c r="C3813" s="58" t="s">
        <v>29</v>
      </c>
      <c r="D3813" s="1">
        <v>315.47000000000003</v>
      </c>
    </row>
    <row r="3814" spans="1:4">
      <c r="A3814" s="77" t="s">
        <v>30621</v>
      </c>
      <c r="B3814" s="74" t="s">
        <v>31444</v>
      </c>
      <c r="C3814" s="58" t="s">
        <v>29</v>
      </c>
      <c r="D3814" s="1">
        <v>329.42</v>
      </c>
    </row>
    <row r="3815" spans="1:4">
      <c r="A3815" s="77" t="s">
        <v>30622</v>
      </c>
      <c r="B3815" s="74" t="s">
        <v>31445</v>
      </c>
      <c r="C3815" s="58" t="s">
        <v>29</v>
      </c>
      <c r="D3815" s="1">
        <v>337.17</v>
      </c>
    </row>
    <row r="3816" spans="1:4">
      <c r="A3816" s="77" t="s">
        <v>30623</v>
      </c>
      <c r="B3816" s="74" t="s">
        <v>31446</v>
      </c>
      <c r="C3816" s="58" t="s">
        <v>29</v>
      </c>
      <c r="D3816" s="1">
        <v>341.2</v>
      </c>
    </row>
    <row r="3817" spans="1:4">
      <c r="A3817" s="77" t="s">
        <v>30624</v>
      </c>
      <c r="B3817" s="74" t="s">
        <v>31447</v>
      </c>
      <c r="C3817" s="58" t="s">
        <v>29</v>
      </c>
      <c r="D3817" s="1">
        <v>343.37</v>
      </c>
    </row>
    <row r="3818" spans="1:4">
      <c r="A3818" s="77" t="s">
        <v>30625</v>
      </c>
      <c r="B3818" s="74" t="s">
        <v>31448</v>
      </c>
      <c r="C3818" s="58" t="s">
        <v>29</v>
      </c>
      <c r="D3818" s="1">
        <v>348.02</v>
      </c>
    </row>
    <row r="3819" spans="1:4">
      <c r="A3819" s="77" t="s">
        <v>30626</v>
      </c>
      <c r="B3819" s="74" t="s">
        <v>31449</v>
      </c>
      <c r="C3819" s="58" t="s">
        <v>29</v>
      </c>
      <c r="D3819" s="1">
        <v>349.72</v>
      </c>
    </row>
    <row r="3820" spans="1:4">
      <c r="A3820" s="77" t="s">
        <v>30627</v>
      </c>
      <c r="B3820" s="74" t="s">
        <v>31450</v>
      </c>
      <c r="C3820" s="58" t="s">
        <v>29</v>
      </c>
      <c r="D3820" s="1">
        <v>353.6</v>
      </c>
    </row>
    <row r="3821" spans="1:4">
      <c r="A3821" s="77" t="s">
        <v>30628</v>
      </c>
      <c r="B3821" s="74" t="s">
        <v>31451</v>
      </c>
      <c r="C3821" s="58" t="s">
        <v>29</v>
      </c>
      <c r="D3821" s="1">
        <v>361.97</v>
      </c>
    </row>
    <row r="3822" spans="1:4">
      <c r="A3822" s="77" t="s">
        <v>30629</v>
      </c>
      <c r="B3822" s="74" t="s">
        <v>31452</v>
      </c>
      <c r="C3822" s="58" t="s">
        <v>28</v>
      </c>
      <c r="D3822" s="1">
        <v>229.65</v>
      </c>
    </row>
    <row r="3823" spans="1:4" ht="25.5">
      <c r="A3823" s="77" t="s">
        <v>30630</v>
      </c>
      <c r="B3823" s="74" t="s">
        <v>31453</v>
      </c>
      <c r="C3823" s="58" t="s">
        <v>32</v>
      </c>
      <c r="D3823" s="1">
        <v>500.54</v>
      </c>
    </row>
    <row r="3824" spans="1:4" ht="25.5">
      <c r="A3824" s="77" t="s">
        <v>30631</v>
      </c>
      <c r="B3824" s="74" t="s">
        <v>31454</v>
      </c>
      <c r="C3824" s="58" t="s">
        <v>32</v>
      </c>
      <c r="D3824" s="1">
        <v>888.16</v>
      </c>
    </row>
    <row r="3825" spans="1:4" ht="25.5">
      <c r="A3825" s="77" t="s">
        <v>30632</v>
      </c>
      <c r="B3825" s="74" t="s">
        <v>31455</v>
      </c>
      <c r="C3825" s="58" t="s">
        <v>32</v>
      </c>
      <c r="D3825" s="1">
        <v>681.11</v>
      </c>
    </row>
    <row r="3826" spans="1:4" ht="25.5">
      <c r="A3826" s="77" t="s">
        <v>30633</v>
      </c>
      <c r="B3826" s="74" t="s">
        <v>31456</v>
      </c>
      <c r="C3826" s="58" t="s">
        <v>32</v>
      </c>
      <c r="D3826" s="1">
        <v>2542.9899999999998</v>
      </c>
    </row>
    <row r="3827" spans="1:4" ht="25.5">
      <c r="A3827" s="77" t="s">
        <v>30634</v>
      </c>
      <c r="B3827" s="74" t="s">
        <v>31457</v>
      </c>
      <c r="C3827" s="58" t="s">
        <v>32</v>
      </c>
      <c r="D3827" s="1">
        <v>4695.3</v>
      </c>
    </row>
    <row r="3828" spans="1:4" ht="25.5">
      <c r="A3828" s="77" t="s">
        <v>30635</v>
      </c>
      <c r="B3828" s="74" t="s">
        <v>31458</v>
      </c>
      <c r="C3828" s="58" t="s">
        <v>32</v>
      </c>
      <c r="D3828" s="1">
        <v>3461.26</v>
      </c>
    </row>
    <row r="3829" spans="1:4" ht="25.5">
      <c r="A3829" s="77" t="s">
        <v>30636</v>
      </c>
      <c r="B3829" s="74" t="s">
        <v>31459</v>
      </c>
      <c r="C3829" s="58" t="s">
        <v>32</v>
      </c>
      <c r="D3829" s="1">
        <v>6390.75</v>
      </c>
    </row>
    <row r="3830" spans="1:4" ht="25.5">
      <c r="A3830" s="77" t="s">
        <v>30637</v>
      </c>
      <c r="B3830" s="74" t="s">
        <v>31460</v>
      </c>
      <c r="C3830" s="58" t="s">
        <v>32</v>
      </c>
      <c r="D3830" s="1">
        <v>4520.7299999999996</v>
      </c>
    </row>
    <row r="3831" spans="1:4">
      <c r="A3831" s="77" t="s">
        <v>30638</v>
      </c>
      <c r="B3831" s="74" t="s">
        <v>31461</v>
      </c>
      <c r="C3831" s="58" t="s">
        <v>28</v>
      </c>
      <c r="D3831" s="1">
        <v>31.42</v>
      </c>
    </row>
    <row r="3832" spans="1:4">
      <c r="A3832" s="77" t="s">
        <v>30639</v>
      </c>
      <c r="B3832" s="74" t="s">
        <v>31462</v>
      </c>
      <c r="C3832" s="58" t="s">
        <v>29</v>
      </c>
      <c r="D3832" s="1">
        <v>6.46</v>
      </c>
    </row>
    <row r="3833" spans="1:4">
      <c r="A3833" s="77" t="s">
        <v>30640</v>
      </c>
      <c r="B3833" s="74" t="s">
        <v>31463</v>
      </c>
      <c r="C3833" s="58" t="s">
        <v>28</v>
      </c>
      <c r="D3833" s="1">
        <v>6.24</v>
      </c>
    </row>
    <row r="3834" spans="1:4" ht="25.5">
      <c r="A3834" s="77" t="s">
        <v>30641</v>
      </c>
      <c r="B3834" s="74" t="s">
        <v>31464</v>
      </c>
      <c r="C3834" s="58" t="s">
        <v>28</v>
      </c>
      <c r="D3834" s="1">
        <v>39.51</v>
      </c>
    </row>
    <row r="3835" spans="1:4">
      <c r="A3835" s="77" t="s">
        <v>30642</v>
      </c>
      <c r="B3835" s="74" t="s">
        <v>31465</v>
      </c>
      <c r="C3835" s="58" t="s">
        <v>28</v>
      </c>
      <c r="D3835" s="1">
        <v>12.27</v>
      </c>
    </row>
    <row r="3836" spans="1:4" ht="25.5">
      <c r="A3836" s="77" t="s">
        <v>30643</v>
      </c>
      <c r="B3836" s="74" t="s">
        <v>31466</v>
      </c>
      <c r="C3836" s="58" t="s">
        <v>28</v>
      </c>
      <c r="D3836" s="1">
        <v>63.3</v>
      </c>
    </row>
    <row r="3837" spans="1:4">
      <c r="A3837" s="77" t="s">
        <v>30644</v>
      </c>
      <c r="B3837" s="74" t="s">
        <v>31467</v>
      </c>
      <c r="C3837" s="58" t="s">
        <v>28492</v>
      </c>
      <c r="D3837" s="1">
        <v>11.37</v>
      </c>
    </row>
    <row r="3838" spans="1:4">
      <c r="A3838" s="77" t="s">
        <v>30645</v>
      </c>
      <c r="B3838" s="74" t="s">
        <v>31468</v>
      </c>
      <c r="C3838" s="58" t="s">
        <v>28492</v>
      </c>
      <c r="D3838" s="1">
        <v>14.55</v>
      </c>
    </row>
    <row r="3839" spans="1:4">
      <c r="A3839" s="77" t="s">
        <v>30646</v>
      </c>
      <c r="B3839" s="74" t="s">
        <v>31469</v>
      </c>
      <c r="C3839" s="58" t="s">
        <v>28492</v>
      </c>
      <c r="D3839" s="1">
        <v>12.8</v>
      </c>
    </row>
    <row r="3840" spans="1:4">
      <c r="A3840" s="77" t="s">
        <v>30647</v>
      </c>
      <c r="B3840" s="74" t="s">
        <v>31470</v>
      </c>
      <c r="C3840" s="58" t="s">
        <v>28492</v>
      </c>
      <c r="D3840" s="1">
        <v>15.15</v>
      </c>
    </row>
    <row r="3841" spans="1:4">
      <c r="A3841" s="77" t="s">
        <v>30648</v>
      </c>
      <c r="B3841" s="74" t="s">
        <v>31471</v>
      </c>
      <c r="C3841" s="58" t="s">
        <v>28492</v>
      </c>
      <c r="D3841" s="1">
        <v>19.43</v>
      </c>
    </row>
    <row r="3842" spans="1:4">
      <c r="A3842" s="77" t="s">
        <v>30649</v>
      </c>
      <c r="B3842" s="74" t="s">
        <v>31472</v>
      </c>
      <c r="C3842" s="58" t="s">
        <v>28492</v>
      </c>
      <c r="D3842" s="1">
        <v>28.16</v>
      </c>
    </row>
    <row r="3843" spans="1:4">
      <c r="A3843" s="77" t="s">
        <v>30650</v>
      </c>
      <c r="B3843" s="74" t="s">
        <v>31473</v>
      </c>
      <c r="C3843" s="58" t="s">
        <v>28492</v>
      </c>
      <c r="D3843" s="1">
        <v>16.63</v>
      </c>
    </row>
    <row r="3844" spans="1:4">
      <c r="A3844" s="77" t="s">
        <v>30651</v>
      </c>
      <c r="B3844" s="74" t="s">
        <v>31474</v>
      </c>
      <c r="C3844" s="58" t="s">
        <v>28492</v>
      </c>
      <c r="D3844" s="1">
        <v>19.920000000000002</v>
      </c>
    </row>
    <row r="3845" spans="1:4">
      <c r="A3845" s="77" t="s">
        <v>30652</v>
      </c>
      <c r="B3845" s="74" t="s">
        <v>31475</v>
      </c>
      <c r="C3845" s="58" t="s">
        <v>28492</v>
      </c>
      <c r="D3845" s="1">
        <v>29.68</v>
      </c>
    </row>
    <row r="3846" spans="1:4">
      <c r="A3846" s="77" t="s">
        <v>30653</v>
      </c>
      <c r="B3846" s="74" t="s">
        <v>31476</v>
      </c>
      <c r="C3846" s="58" t="s">
        <v>28492</v>
      </c>
      <c r="D3846" s="1">
        <v>40.68</v>
      </c>
    </row>
    <row r="3847" spans="1:4">
      <c r="A3847" s="77" t="s">
        <v>30654</v>
      </c>
      <c r="B3847" s="74" t="s">
        <v>31477</v>
      </c>
      <c r="C3847" s="58" t="s">
        <v>28492</v>
      </c>
      <c r="D3847" s="1">
        <v>18.05</v>
      </c>
    </row>
    <row r="3848" spans="1:4">
      <c r="A3848" s="77" t="s">
        <v>30655</v>
      </c>
      <c r="B3848" s="74" t="s">
        <v>31478</v>
      </c>
      <c r="C3848" s="58" t="s">
        <v>28492</v>
      </c>
      <c r="D3848" s="1">
        <v>21.73</v>
      </c>
    </row>
    <row r="3849" spans="1:4">
      <c r="A3849" s="77" t="s">
        <v>30656</v>
      </c>
      <c r="B3849" s="74" t="s">
        <v>31479</v>
      </c>
      <c r="C3849" s="58" t="s">
        <v>28492</v>
      </c>
      <c r="D3849" s="1">
        <v>31.89</v>
      </c>
    </row>
    <row r="3850" spans="1:4">
      <c r="A3850" s="77" t="s">
        <v>30657</v>
      </c>
      <c r="B3850" s="74" t="s">
        <v>31480</v>
      </c>
      <c r="C3850" s="58" t="s">
        <v>28492</v>
      </c>
      <c r="D3850" s="1">
        <v>41.79</v>
      </c>
    </row>
    <row r="3851" spans="1:4">
      <c r="A3851" s="77" t="s">
        <v>30658</v>
      </c>
      <c r="B3851" s="74" t="s">
        <v>31481</v>
      </c>
      <c r="C3851" s="58" t="s">
        <v>28492</v>
      </c>
      <c r="D3851" s="1">
        <v>20.92</v>
      </c>
    </row>
    <row r="3852" spans="1:4">
      <c r="A3852" s="77" t="s">
        <v>30659</v>
      </c>
      <c r="B3852" s="74" t="s">
        <v>31482</v>
      </c>
      <c r="C3852" s="58" t="s">
        <v>28492</v>
      </c>
      <c r="D3852" s="1">
        <v>24.14</v>
      </c>
    </row>
    <row r="3853" spans="1:4">
      <c r="A3853" s="77" t="s">
        <v>30660</v>
      </c>
      <c r="B3853" s="74" t="s">
        <v>31483</v>
      </c>
      <c r="C3853" s="58" t="s">
        <v>28492</v>
      </c>
      <c r="D3853" s="1">
        <v>32.49</v>
      </c>
    </row>
    <row r="3854" spans="1:4">
      <c r="A3854" s="77" t="s">
        <v>30661</v>
      </c>
      <c r="B3854" s="74" t="s">
        <v>31484</v>
      </c>
      <c r="C3854" s="58" t="s">
        <v>28492</v>
      </c>
      <c r="D3854" s="1">
        <v>58.12</v>
      </c>
    </row>
    <row r="3855" spans="1:4">
      <c r="A3855" s="77" t="s">
        <v>30662</v>
      </c>
      <c r="B3855" s="74" t="s">
        <v>31485</v>
      </c>
      <c r="C3855" s="58" t="s">
        <v>28492</v>
      </c>
      <c r="D3855" s="1">
        <v>98.93</v>
      </c>
    </row>
    <row r="3856" spans="1:4">
      <c r="A3856" s="77" t="s">
        <v>30663</v>
      </c>
      <c r="B3856" s="74" t="s">
        <v>31486</v>
      </c>
      <c r="C3856" s="58" t="s">
        <v>28492</v>
      </c>
      <c r="D3856" s="1">
        <v>38.159999999999997</v>
      </c>
    </row>
    <row r="3857" spans="1:4">
      <c r="A3857" s="77" t="s">
        <v>30664</v>
      </c>
      <c r="B3857" s="74" t="s">
        <v>31487</v>
      </c>
      <c r="C3857" s="58" t="s">
        <v>28492</v>
      </c>
      <c r="D3857" s="1">
        <v>51.22</v>
      </c>
    </row>
    <row r="3858" spans="1:4">
      <c r="A3858" s="77" t="s">
        <v>30665</v>
      </c>
      <c r="B3858" s="74" t="s">
        <v>31488</v>
      </c>
      <c r="C3858" s="58" t="s">
        <v>28492</v>
      </c>
      <c r="D3858" s="1">
        <v>60.96</v>
      </c>
    </row>
    <row r="3859" spans="1:4">
      <c r="A3859" s="77" t="s">
        <v>30666</v>
      </c>
      <c r="B3859" s="74" t="s">
        <v>31489</v>
      </c>
      <c r="C3859" s="58" t="s">
        <v>28492</v>
      </c>
      <c r="D3859" s="1">
        <v>36.82</v>
      </c>
    </row>
    <row r="3860" spans="1:4">
      <c r="A3860" s="77" t="s">
        <v>30667</v>
      </c>
      <c r="B3860" s="74" t="s">
        <v>31490</v>
      </c>
      <c r="C3860" s="58" t="s">
        <v>28492</v>
      </c>
      <c r="D3860" s="1">
        <v>39.979999999999997</v>
      </c>
    </row>
    <row r="3861" spans="1:4">
      <c r="A3861" s="77" t="s">
        <v>30668</v>
      </c>
      <c r="B3861" s="74" t="s">
        <v>31491</v>
      </c>
      <c r="C3861" s="58" t="s">
        <v>28492</v>
      </c>
      <c r="D3861" s="1">
        <v>54.03</v>
      </c>
    </row>
    <row r="3862" spans="1:4">
      <c r="A3862" s="77" t="s">
        <v>30669</v>
      </c>
      <c r="B3862" s="74" t="s">
        <v>31492</v>
      </c>
      <c r="C3862" s="58" t="s">
        <v>28492</v>
      </c>
      <c r="D3862" s="1">
        <v>73.7</v>
      </c>
    </row>
    <row r="3863" spans="1:4" ht="25.5">
      <c r="A3863" s="77" t="s">
        <v>30670</v>
      </c>
      <c r="B3863" s="74" t="s">
        <v>31493</v>
      </c>
      <c r="C3863" s="58" t="s">
        <v>29</v>
      </c>
      <c r="D3863" s="1">
        <v>298.57</v>
      </c>
    </row>
    <row r="3864" spans="1:4" ht="25.5">
      <c r="A3864" s="77" t="s">
        <v>30671</v>
      </c>
      <c r="B3864" s="74" t="s">
        <v>31494</v>
      </c>
      <c r="C3864" s="58" t="s">
        <v>29</v>
      </c>
      <c r="D3864" s="1">
        <v>306.32</v>
      </c>
    </row>
    <row r="3865" spans="1:4" ht="25.5">
      <c r="A3865" s="77" t="s">
        <v>30672</v>
      </c>
      <c r="B3865" s="74" t="s">
        <v>31495</v>
      </c>
      <c r="C3865" s="58" t="s">
        <v>29</v>
      </c>
      <c r="D3865" s="1">
        <v>310.35000000000002</v>
      </c>
    </row>
    <row r="3866" spans="1:4" ht="25.5">
      <c r="A3866" s="77" t="s">
        <v>30673</v>
      </c>
      <c r="B3866" s="74" t="s">
        <v>31496</v>
      </c>
      <c r="C3866" s="58" t="s">
        <v>29</v>
      </c>
      <c r="D3866" s="1">
        <v>312.52</v>
      </c>
    </row>
    <row r="3867" spans="1:4" ht="25.5">
      <c r="A3867" s="77" t="s">
        <v>30674</v>
      </c>
      <c r="B3867" s="74" t="s">
        <v>31497</v>
      </c>
      <c r="C3867" s="58" t="s">
        <v>29</v>
      </c>
      <c r="D3867" s="1">
        <v>317.17</v>
      </c>
    </row>
    <row r="3868" spans="1:4" ht="25.5">
      <c r="A3868" s="77" t="s">
        <v>30675</v>
      </c>
      <c r="B3868" s="74" t="s">
        <v>31498</v>
      </c>
      <c r="C3868" s="58" t="s">
        <v>29</v>
      </c>
      <c r="D3868" s="1">
        <v>318.87</v>
      </c>
    </row>
    <row r="3869" spans="1:4" ht="25.5">
      <c r="A3869" s="77" t="s">
        <v>30676</v>
      </c>
      <c r="B3869" s="74" t="s">
        <v>31499</v>
      </c>
      <c r="C3869" s="58" t="s">
        <v>29</v>
      </c>
      <c r="D3869" s="1">
        <v>322.75</v>
      </c>
    </row>
    <row r="3870" spans="1:4" ht="25.5">
      <c r="A3870" s="77" t="s">
        <v>30677</v>
      </c>
      <c r="B3870" s="74" t="s">
        <v>31500</v>
      </c>
      <c r="C3870" s="58" t="s">
        <v>29</v>
      </c>
      <c r="D3870" s="1">
        <v>331.12</v>
      </c>
    </row>
    <row r="3871" spans="1:4" ht="25.5">
      <c r="A3871" s="77" t="s">
        <v>30678</v>
      </c>
      <c r="B3871" s="74" t="s">
        <v>31501</v>
      </c>
      <c r="C3871" s="58" t="s">
        <v>29</v>
      </c>
      <c r="D3871" s="1">
        <v>233.71</v>
      </c>
    </row>
    <row r="3872" spans="1:4" ht="25.5">
      <c r="A3872" s="77" t="s">
        <v>30679</v>
      </c>
      <c r="B3872" s="74" t="s">
        <v>31502</v>
      </c>
      <c r="C3872" s="58" t="s">
        <v>29</v>
      </c>
      <c r="D3872" s="1">
        <v>238.43</v>
      </c>
    </row>
    <row r="3873" spans="1:4">
      <c r="A3873" s="77" t="s">
        <v>30680</v>
      </c>
      <c r="B3873" s="74" t="s">
        <v>31503</v>
      </c>
      <c r="C3873" s="58" t="s">
        <v>29</v>
      </c>
      <c r="D3873" s="1">
        <v>49</v>
      </c>
    </row>
    <row r="3874" spans="1:4" ht="25.5">
      <c r="A3874" s="77" t="s">
        <v>30681</v>
      </c>
      <c r="B3874" s="74" t="s">
        <v>31504</v>
      </c>
      <c r="C3874" s="58" t="s">
        <v>33</v>
      </c>
      <c r="D3874" s="1">
        <v>6.32</v>
      </c>
    </row>
    <row r="3875" spans="1:4" ht="25.5">
      <c r="A3875" s="77" t="s">
        <v>30682</v>
      </c>
      <c r="B3875" s="74" t="s">
        <v>31505</v>
      </c>
      <c r="C3875" s="58" t="s">
        <v>33</v>
      </c>
      <c r="D3875" s="1">
        <v>6.29</v>
      </c>
    </row>
    <row r="3876" spans="1:4" ht="25.5">
      <c r="A3876" s="77" t="s">
        <v>30683</v>
      </c>
      <c r="B3876" s="74" t="s">
        <v>31506</v>
      </c>
      <c r="C3876" s="58" t="s">
        <v>33</v>
      </c>
      <c r="D3876" s="1">
        <v>47.12</v>
      </c>
    </row>
    <row r="3877" spans="1:4" ht="25.5">
      <c r="A3877" s="77" t="s">
        <v>30684</v>
      </c>
      <c r="B3877" s="74" t="s">
        <v>31507</v>
      </c>
      <c r="C3877" s="58" t="s">
        <v>33</v>
      </c>
      <c r="D3877" s="1">
        <v>91.65</v>
      </c>
    </row>
    <row r="3878" spans="1:4">
      <c r="A3878" s="77" t="s">
        <v>30685</v>
      </c>
      <c r="B3878" s="74" t="s">
        <v>31508</v>
      </c>
      <c r="C3878" s="58" t="s">
        <v>32</v>
      </c>
      <c r="D3878" s="1">
        <v>40.840000000000003</v>
      </c>
    </row>
    <row r="3879" spans="1:4" ht="25.5">
      <c r="A3879" s="77" t="s">
        <v>30686</v>
      </c>
      <c r="B3879" s="74" t="s">
        <v>31509</v>
      </c>
      <c r="C3879" s="58" t="s">
        <v>29</v>
      </c>
      <c r="D3879" s="1">
        <v>322.75</v>
      </c>
    </row>
    <row r="3880" spans="1:4">
      <c r="A3880" s="77" t="s">
        <v>30687</v>
      </c>
      <c r="B3880" s="74" t="s">
        <v>31510</v>
      </c>
      <c r="C3880" s="58" t="s">
        <v>2399</v>
      </c>
      <c r="D3880" s="1">
        <v>54.34</v>
      </c>
    </row>
    <row r="3881" spans="1:4" ht="25.5">
      <c r="A3881" s="77" t="s">
        <v>30688</v>
      </c>
      <c r="B3881" s="74" t="s">
        <v>31511</v>
      </c>
      <c r="C3881" s="58" t="s">
        <v>2399</v>
      </c>
      <c r="D3881" s="1">
        <v>75.75</v>
      </c>
    </row>
    <row r="3882" spans="1:4" ht="25.5">
      <c r="A3882" s="77" t="s">
        <v>30689</v>
      </c>
      <c r="B3882" s="74" t="s">
        <v>31512</v>
      </c>
      <c r="C3882" s="58" t="s">
        <v>28</v>
      </c>
      <c r="D3882" s="1">
        <v>79.3</v>
      </c>
    </row>
    <row r="3883" spans="1:4">
      <c r="A3883" s="77" t="s">
        <v>30690</v>
      </c>
      <c r="B3883" s="74" t="s">
        <v>31513</v>
      </c>
      <c r="C3883" s="58" t="s">
        <v>28</v>
      </c>
      <c r="D3883" s="1">
        <v>46.04</v>
      </c>
    </row>
    <row r="3884" spans="1:4">
      <c r="A3884" s="77" t="s">
        <v>30691</v>
      </c>
      <c r="B3884" s="74" t="s">
        <v>31514</v>
      </c>
      <c r="C3884" s="58" t="s">
        <v>28</v>
      </c>
      <c r="D3884" s="1">
        <v>56.36</v>
      </c>
    </row>
    <row r="3885" spans="1:4" ht="25.5">
      <c r="A3885" s="77" t="s">
        <v>30692</v>
      </c>
      <c r="B3885" s="74" t="s">
        <v>31515</v>
      </c>
      <c r="C3885" s="58" t="s">
        <v>32</v>
      </c>
      <c r="D3885" s="1">
        <v>8.44</v>
      </c>
    </row>
    <row r="3886" spans="1:4" ht="25.5">
      <c r="A3886" s="77" t="s">
        <v>30693</v>
      </c>
      <c r="B3886" s="74" t="s">
        <v>31516</v>
      </c>
      <c r="C3886" s="58" t="s">
        <v>32</v>
      </c>
      <c r="D3886" s="1">
        <v>232.64</v>
      </c>
    </row>
    <row r="3887" spans="1:4">
      <c r="A3887" s="77" t="s">
        <v>30694</v>
      </c>
      <c r="B3887" s="74" t="s">
        <v>31517</v>
      </c>
      <c r="C3887" s="58" t="s">
        <v>32</v>
      </c>
      <c r="D3887" s="1">
        <v>75.400000000000006</v>
      </c>
    </row>
    <row r="3888" spans="1:4" ht="25.5">
      <c r="A3888" s="77" t="s">
        <v>30695</v>
      </c>
      <c r="B3888" s="74" t="s">
        <v>31518</v>
      </c>
      <c r="C3888" s="58" t="s">
        <v>32</v>
      </c>
      <c r="D3888" s="1">
        <v>93.49</v>
      </c>
    </row>
    <row r="3889" spans="1:4" ht="25.5">
      <c r="A3889" s="77" t="s">
        <v>30696</v>
      </c>
      <c r="B3889" s="74" t="s">
        <v>31519</v>
      </c>
      <c r="C3889" s="58" t="s">
        <v>32</v>
      </c>
      <c r="D3889" s="1">
        <v>120.32</v>
      </c>
    </row>
    <row r="3890" spans="1:4" ht="25.5">
      <c r="A3890" s="77" t="s">
        <v>30697</v>
      </c>
      <c r="B3890" s="74" t="s">
        <v>31520</v>
      </c>
      <c r="C3890" s="58" t="s">
        <v>32</v>
      </c>
      <c r="D3890" s="1">
        <v>135.08000000000001</v>
      </c>
    </row>
    <row r="3891" spans="1:4">
      <c r="A3891" s="77" t="s">
        <v>30698</v>
      </c>
      <c r="B3891" s="74" t="s">
        <v>31521</v>
      </c>
      <c r="C3891" s="58" t="s">
        <v>28</v>
      </c>
      <c r="D3891" s="1">
        <v>24.25</v>
      </c>
    </row>
    <row r="3892" spans="1:4">
      <c r="A3892" s="77" t="s">
        <v>30699</v>
      </c>
      <c r="B3892" s="74" t="s">
        <v>31522</v>
      </c>
      <c r="C3892" s="58" t="s">
        <v>28</v>
      </c>
      <c r="D3892" s="1">
        <v>35.76</v>
      </c>
    </row>
    <row r="3893" spans="1:4">
      <c r="A3893" s="77" t="s">
        <v>30700</v>
      </c>
      <c r="B3893" s="74" t="s">
        <v>31523</v>
      </c>
      <c r="C3893" s="58" t="s">
        <v>28</v>
      </c>
      <c r="D3893" s="1">
        <v>28.73</v>
      </c>
    </row>
    <row r="3894" spans="1:4" ht="25.5">
      <c r="A3894" s="77" t="s">
        <v>30701</v>
      </c>
      <c r="B3894" s="74" t="s">
        <v>31524</v>
      </c>
      <c r="C3894" s="58" t="s">
        <v>28492</v>
      </c>
      <c r="D3894" s="1">
        <v>12.86</v>
      </c>
    </row>
    <row r="3895" spans="1:4" ht="25.5">
      <c r="A3895" s="77" t="s">
        <v>30702</v>
      </c>
      <c r="B3895" s="74" t="s">
        <v>31525</v>
      </c>
      <c r="C3895" s="58" t="s">
        <v>28492</v>
      </c>
      <c r="D3895" s="1">
        <v>13.07</v>
      </c>
    </row>
    <row r="3896" spans="1:4" ht="25.5">
      <c r="A3896" s="77" t="s">
        <v>30703</v>
      </c>
      <c r="B3896" s="74" t="s">
        <v>31526</v>
      </c>
      <c r="C3896" s="58" t="s">
        <v>28492</v>
      </c>
      <c r="D3896" s="1">
        <v>13.28</v>
      </c>
    </row>
    <row r="3897" spans="1:4" ht="25.5">
      <c r="A3897" s="77" t="s">
        <v>30704</v>
      </c>
      <c r="B3897" s="74" t="s">
        <v>31527</v>
      </c>
      <c r="C3897" s="58" t="s">
        <v>28492</v>
      </c>
      <c r="D3897" s="1">
        <v>12.49</v>
      </c>
    </row>
    <row r="3898" spans="1:4" ht="25.5">
      <c r="A3898" s="77" t="s">
        <v>30705</v>
      </c>
      <c r="B3898" s="74" t="s">
        <v>31528</v>
      </c>
      <c r="C3898" s="58" t="s">
        <v>28492</v>
      </c>
      <c r="D3898" s="1">
        <v>13.41</v>
      </c>
    </row>
    <row r="3899" spans="1:4" ht="25.5">
      <c r="A3899" s="77" t="s">
        <v>30706</v>
      </c>
      <c r="B3899" s="74" t="s">
        <v>31529</v>
      </c>
      <c r="C3899" s="58" t="s">
        <v>28492</v>
      </c>
      <c r="D3899" s="1">
        <v>13.71</v>
      </c>
    </row>
    <row r="3900" spans="1:4" ht="25.5">
      <c r="A3900" s="77" t="s">
        <v>30707</v>
      </c>
      <c r="B3900" s="74" t="s">
        <v>31530</v>
      </c>
      <c r="C3900" s="58" t="s">
        <v>28492</v>
      </c>
      <c r="D3900" s="1">
        <v>14.02</v>
      </c>
    </row>
    <row r="3901" spans="1:4" ht="25.5">
      <c r="A3901" s="77" t="s">
        <v>30708</v>
      </c>
      <c r="B3901" s="74" t="s">
        <v>31531</v>
      </c>
      <c r="C3901" s="58" t="s">
        <v>28492</v>
      </c>
      <c r="D3901" s="1">
        <v>13.64</v>
      </c>
    </row>
    <row r="3902" spans="1:4" ht="25.5">
      <c r="A3902" s="77" t="s">
        <v>30709</v>
      </c>
      <c r="B3902" s="74" t="s">
        <v>31532</v>
      </c>
      <c r="C3902" s="58" t="s">
        <v>28492</v>
      </c>
      <c r="D3902" s="1">
        <v>13.94</v>
      </c>
    </row>
    <row r="3903" spans="1:4" ht="25.5">
      <c r="A3903" s="77" t="s">
        <v>30710</v>
      </c>
      <c r="B3903" s="74" t="s">
        <v>31533</v>
      </c>
      <c r="C3903" s="58" t="s">
        <v>28492</v>
      </c>
      <c r="D3903" s="1">
        <v>14.23</v>
      </c>
    </row>
    <row r="3904" spans="1:4" ht="25.5">
      <c r="A3904" s="77" t="s">
        <v>30711</v>
      </c>
      <c r="B3904" s="74" t="s">
        <v>31534</v>
      </c>
      <c r="C3904" s="58" t="s">
        <v>28492</v>
      </c>
      <c r="D3904" s="1">
        <v>15.51</v>
      </c>
    </row>
    <row r="3905" spans="1:4">
      <c r="A3905" s="77" t="s">
        <v>30712</v>
      </c>
      <c r="B3905" s="74" t="s">
        <v>31535</v>
      </c>
      <c r="C3905" s="58" t="s">
        <v>28</v>
      </c>
      <c r="D3905" s="1">
        <v>2.88</v>
      </c>
    </row>
    <row r="3939" spans="1:4">
      <c r="A3939" s="77" t="s">
        <v>30713</v>
      </c>
    </row>
    <row r="3940" spans="1:4">
      <c r="A3940" s="77" t="s">
        <v>30714</v>
      </c>
      <c r="B3940" s="74" t="s">
        <v>31536</v>
      </c>
      <c r="C3940" s="58" t="s">
        <v>28492</v>
      </c>
      <c r="D3940" s="1">
        <v>2395.42</v>
      </c>
    </row>
    <row r="3941" spans="1:4">
      <c r="A3941" s="77" t="s">
        <v>30715</v>
      </c>
      <c r="B3941" s="74" t="s">
        <v>31537</v>
      </c>
      <c r="C3941" s="58" t="s">
        <v>28492</v>
      </c>
      <c r="D3941" s="1">
        <v>4605.04</v>
      </c>
    </row>
    <row r="3942" spans="1:4" ht="25.5">
      <c r="A3942" s="77" t="s">
        <v>30716</v>
      </c>
      <c r="B3942" s="74" t="s">
        <v>31538</v>
      </c>
      <c r="C3942" s="58" t="s">
        <v>28</v>
      </c>
      <c r="D3942" s="1">
        <v>22.98</v>
      </c>
    </row>
    <row r="3943" spans="1:4">
      <c r="A3943" s="77" t="s">
        <v>30717</v>
      </c>
      <c r="B3943" s="74" t="s">
        <v>31539</v>
      </c>
      <c r="C3943" s="58" t="s">
        <v>28</v>
      </c>
      <c r="D3943" s="1">
        <v>9.99</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89"/>
  <sheetViews>
    <sheetView topLeftCell="A2723" workbookViewId="0">
      <selection activeCell="D2743" sqref="D2743"/>
    </sheetView>
  </sheetViews>
  <sheetFormatPr defaultColWidth="9.140625" defaultRowHeight="12.75"/>
  <cols>
    <col min="1" max="1" width="31.85546875" style="77" customWidth="1"/>
    <col min="2" max="2" width="131.28515625" style="74" customWidth="1"/>
    <col min="3" max="3" width="13.140625" style="58" customWidth="1"/>
    <col min="4" max="4" width="12.7109375" style="1" customWidth="1"/>
    <col min="5" max="16384" width="9.140625" style="1"/>
  </cols>
  <sheetData>
    <row r="1" spans="1:4" ht="36.75" thickBot="1">
      <c r="A1" s="78" t="s">
        <v>29587</v>
      </c>
    </row>
    <row r="3" spans="1:4" s="73" customFormat="1" ht="25.5">
      <c r="A3" s="76" t="s">
        <v>255</v>
      </c>
      <c r="B3" s="57" t="s">
        <v>256</v>
      </c>
      <c r="C3" s="71" t="s">
        <v>573</v>
      </c>
      <c r="D3" s="56" t="s">
        <v>574</v>
      </c>
    </row>
    <row r="4" spans="1:4">
      <c r="A4" s="58" t="s">
        <v>21716</v>
      </c>
      <c r="B4" s="1" t="s">
        <v>16497</v>
      </c>
      <c r="D4" s="75"/>
    </row>
    <row r="5" spans="1:4">
      <c r="A5" s="58" t="s">
        <v>13841</v>
      </c>
      <c r="B5" s="1" t="s">
        <v>16498</v>
      </c>
      <c r="D5" s="75"/>
    </row>
    <row r="6" spans="1:4">
      <c r="A6" s="58" t="s">
        <v>13842</v>
      </c>
      <c r="B6" s="1" t="s">
        <v>16499</v>
      </c>
      <c r="C6" s="58" t="s">
        <v>243</v>
      </c>
      <c r="D6" s="75">
        <v>5238.03</v>
      </c>
    </row>
    <row r="7" spans="1:4">
      <c r="A7" s="58" t="s">
        <v>13843</v>
      </c>
      <c r="B7" s="1" t="s">
        <v>16500</v>
      </c>
      <c r="C7" s="58" t="s">
        <v>243</v>
      </c>
      <c r="D7" s="75">
        <v>6192.98</v>
      </c>
    </row>
    <row r="8" spans="1:4">
      <c r="A8" s="58" t="s">
        <v>13844</v>
      </c>
      <c r="B8" s="1" t="s">
        <v>16501</v>
      </c>
      <c r="C8" s="58" t="s">
        <v>243</v>
      </c>
      <c r="D8" s="75">
        <v>5238.03</v>
      </c>
    </row>
    <row r="9" spans="1:4">
      <c r="A9" s="58" t="s">
        <v>13845</v>
      </c>
      <c r="B9" s="1" t="s">
        <v>16502</v>
      </c>
      <c r="C9" s="58" t="s">
        <v>243</v>
      </c>
      <c r="D9" s="75">
        <v>6192.98</v>
      </c>
    </row>
    <row r="10" spans="1:4">
      <c r="A10" s="58" t="s">
        <v>13846</v>
      </c>
      <c r="B10" s="1" t="s">
        <v>16503</v>
      </c>
      <c r="D10" s="75"/>
    </row>
    <row r="11" spans="1:4">
      <c r="A11" s="58" t="s">
        <v>13847</v>
      </c>
      <c r="B11" s="1" t="s">
        <v>16504</v>
      </c>
      <c r="C11" s="58" t="s">
        <v>243</v>
      </c>
      <c r="D11" s="75">
        <v>3960.58</v>
      </c>
    </row>
    <row r="12" spans="1:4">
      <c r="A12" s="58" t="s">
        <v>13848</v>
      </c>
      <c r="B12" s="1" t="s">
        <v>16505</v>
      </c>
      <c r="C12" s="58" t="s">
        <v>243</v>
      </c>
      <c r="D12" s="75">
        <v>7854.76</v>
      </c>
    </row>
    <row r="13" spans="1:4">
      <c r="A13" s="58" t="s">
        <v>13849</v>
      </c>
      <c r="B13" s="1" t="s">
        <v>16506</v>
      </c>
      <c r="C13" s="58" t="s">
        <v>243</v>
      </c>
      <c r="D13" s="75">
        <v>10386.379999999999</v>
      </c>
    </row>
    <row r="14" spans="1:4">
      <c r="A14" s="58" t="s">
        <v>13850</v>
      </c>
      <c r="B14" s="1" t="s">
        <v>16507</v>
      </c>
      <c r="C14" s="58" t="s">
        <v>28</v>
      </c>
      <c r="D14" s="75">
        <v>41.57</v>
      </c>
    </row>
    <row r="15" spans="1:4">
      <c r="A15" s="58" t="s">
        <v>13851</v>
      </c>
      <c r="B15" s="1" t="s">
        <v>16508</v>
      </c>
      <c r="C15" s="58" t="s">
        <v>243</v>
      </c>
      <c r="D15" s="75">
        <v>2818.52</v>
      </c>
    </row>
    <row r="16" spans="1:4">
      <c r="A16" s="58" t="s">
        <v>13852</v>
      </c>
      <c r="B16" s="1" t="s">
        <v>16509</v>
      </c>
      <c r="C16" s="58" t="s">
        <v>243</v>
      </c>
      <c r="D16" s="75">
        <v>4258</v>
      </c>
    </row>
    <row r="17" spans="1:4">
      <c r="A17" s="58" t="s">
        <v>13853</v>
      </c>
      <c r="B17" s="1" t="s">
        <v>16510</v>
      </c>
      <c r="C17" s="58" t="s">
        <v>243</v>
      </c>
      <c r="D17" s="75">
        <v>5664.06</v>
      </c>
    </row>
    <row r="18" spans="1:4">
      <c r="A18" s="58" t="s">
        <v>13854</v>
      </c>
      <c r="B18" s="1" t="s">
        <v>16511</v>
      </c>
      <c r="C18" s="58" t="s">
        <v>243</v>
      </c>
      <c r="D18" s="75">
        <v>2431.6799999999998</v>
      </c>
    </row>
    <row r="19" spans="1:4">
      <c r="A19" s="58" t="s">
        <v>13855</v>
      </c>
      <c r="B19" s="1" t="s">
        <v>16512</v>
      </c>
      <c r="C19" s="58" t="s">
        <v>243</v>
      </c>
      <c r="D19" s="75">
        <v>4468.8900000000003</v>
      </c>
    </row>
    <row r="20" spans="1:4">
      <c r="A20" s="58" t="s">
        <v>13856</v>
      </c>
      <c r="B20" s="1" t="s">
        <v>16513</v>
      </c>
      <c r="C20" s="58" t="s">
        <v>243</v>
      </c>
      <c r="D20" s="75">
        <v>5487.39</v>
      </c>
    </row>
    <row r="21" spans="1:4">
      <c r="A21" s="58" t="s">
        <v>13857</v>
      </c>
      <c r="B21" s="1" t="s">
        <v>16514</v>
      </c>
      <c r="C21" s="58" t="s">
        <v>243</v>
      </c>
      <c r="D21" s="75">
        <v>7706.21</v>
      </c>
    </row>
    <row r="22" spans="1:4">
      <c r="A22" s="58" t="s">
        <v>13858</v>
      </c>
      <c r="B22" s="1" t="s">
        <v>16515</v>
      </c>
      <c r="C22" s="58" t="s">
        <v>243</v>
      </c>
      <c r="D22" s="75">
        <v>3438.03</v>
      </c>
    </row>
    <row r="23" spans="1:4">
      <c r="A23" s="58" t="s">
        <v>13859</v>
      </c>
      <c r="B23" s="1" t="s">
        <v>16516</v>
      </c>
      <c r="C23" s="58" t="s">
        <v>243</v>
      </c>
      <c r="D23" s="75">
        <v>3761.34</v>
      </c>
    </row>
    <row r="24" spans="1:4">
      <c r="A24" s="58" t="s">
        <v>13860</v>
      </c>
      <c r="B24" s="1" t="s">
        <v>16517</v>
      </c>
      <c r="D24" s="75"/>
    </row>
    <row r="25" spans="1:4">
      <c r="A25" s="58" t="s">
        <v>13861</v>
      </c>
      <c r="B25" s="1" t="s">
        <v>16518</v>
      </c>
      <c r="C25" s="58" t="s">
        <v>28</v>
      </c>
      <c r="D25" s="75">
        <v>176.79</v>
      </c>
    </row>
    <row r="26" spans="1:4">
      <c r="A26" s="58" t="s">
        <v>13862</v>
      </c>
      <c r="B26" s="1" t="s">
        <v>16519</v>
      </c>
      <c r="D26" s="75"/>
    </row>
    <row r="27" spans="1:4">
      <c r="A27" s="58" t="s">
        <v>13863</v>
      </c>
      <c r="B27" s="1" t="s">
        <v>16520</v>
      </c>
      <c r="C27" s="58" t="s">
        <v>32</v>
      </c>
      <c r="D27" s="75">
        <v>60.77</v>
      </c>
    </row>
    <row r="28" spans="1:4">
      <c r="A28" s="58" t="s">
        <v>13864</v>
      </c>
      <c r="B28" s="1" t="s">
        <v>16521</v>
      </c>
      <c r="C28" s="58" t="s">
        <v>32</v>
      </c>
      <c r="D28" s="75">
        <v>64.06</v>
      </c>
    </row>
    <row r="29" spans="1:4">
      <c r="A29" s="58" t="s">
        <v>13865</v>
      </c>
      <c r="B29" s="1" t="s">
        <v>16522</v>
      </c>
      <c r="C29" s="58" t="s">
        <v>28</v>
      </c>
      <c r="D29" s="75">
        <v>46.35</v>
      </c>
    </row>
    <row r="30" spans="1:4">
      <c r="A30" s="58" t="s">
        <v>13866</v>
      </c>
      <c r="B30" s="1" t="s">
        <v>16523</v>
      </c>
      <c r="C30" s="58" t="s">
        <v>32</v>
      </c>
      <c r="D30" s="75">
        <v>38.32</v>
      </c>
    </row>
    <row r="31" spans="1:4">
      <c r="A31" s="58" t="s">
        <v>13867</v>
      </c>
      <c r="B31" s="1" t="s">
        <v>16524</v>
      </c>
      <c r="C31" s="58" t="s">
        <v>32</v>
      </c>
      <c r="D31" s="75">
        <v>40.049999999999997</v>
      </c>
    </row>
    <row r="32" spans="1:4">
      <c r="A32" s="58" t="s">
        <v>13868</v>
      </c>
      <c r="B32" s="1" t="s">
        <v>16525</v>
      </c>
      <c r="C32" s="58" t="s">
        <v>32</v>
      </c>
      <c r="D32" s="75">
        <v>6.15</v>
      </c>
    </row>
    <row r="33" spans="1:4">
      <c r="A33" s="58" t="s">
        <v>13869</v>
      </c>
      <c r="B33" s="1" t="s">
        <v>16526</v>
      </c>
      <c r="C33" s="58" t="s">
        <v>32</v>
      </c>
      <c r="D33" s="75">
        <v>5.26</v>
      </c>
    </row>
    <row r="34" spans="1:4">
      <c r="A34" s="58" t="s">
        <v>13870</v>
      </c>
      <c r="B34" s="1" t="s">
        <v>16527</v>
      </c>
      <c r="C34" s="58" t="s">
        <v>32</v>
      </c>
      <c r="D34" s="75">
        <v>2.42</v>
      </c>
    </row>
    <row r="35" spans="1:4">
      <c r="A35" s="58" t="s">
        <v>13871</v>
      </c>
      <c r="B35" s="1" t="s">
        <v>16528</v>
      </c>
      <c r="C35" s="58" t="s">
        <v>32</v>
      </c>
      <c r="D35" s="75">
        <v>6.06</v>
      </c>
    </row>
    <row r="36" spans="1:4">
      <c r="A36" s="58" t="s">
        <v>13872</v>
      </c>
      <c r="B36" s="1" t="s">
        <v>16529</v>
      </c>
      <c r="D36" s="75"/>
    </row>
    <row r="37" spans="1:4">
      <c r="A37" s="58" t="s">
        <v>13873</v>
      </c>
      <c r="B37" s="1" t="s">
        <v>16530</v>
      </c>
      <c r="C37" s="58" t="s">
        <v>32</v>
      </c>
      <c r="D37" s="75">
        <v>14.34</v>
      </c>
    </row>
    <row r="38" spans="1:4">
      <c r="A38" s="58" t="s">
        <v>13874</v>
      </c>
      <c r="B38" s="1" t="s">
        <v>16531</v>
      </c>
      <c r="D38" s="75"/>
    </row>
    <row r="39" spans="1:4">
      <c r="A39" s="58" t="s">
        <v>13875</v>
      </c>
      <c r="B39" s="1" t="s">
        <v>16532</v>
      </c>
      <c r="C39" s="58" t="s">
        <v>243</v>
      </c>
      <c r="D39" s="75">
        <v>449.21</v>
      </c>
    </row>
    <row r="40" spans="1:4">
      <c r="A40" s="58" t="s">
        <v>13876</v>
      </c>
      <c r="B40" s="1" t="s">
        <v>16533</v>
      </c>
      <c r="C40" s="58" t="s">
        <v>243</v>
      </c>
      <c r="D40" s="75">
        <v>288.2</v>
      </c>
    </row>
    <row r="41" spans="1:4">
      <c r="A41" s="58" t="s">
        <v>13877</v>
      </c>
      <c r="B41" s="1" t="s">
        <v>16534</v>
      </c>
      <c r="D41" s="75"/>
    </row>
    <row r="42" spans="1:4">
      <c r="A42" s="58" t="s">
        <v>13878</v>
      </c>
      <c r="B42" s="1" t="s">
        <v>16535</v>
      </c>
      <c r="C42" s="58" t="s">
        <v>32</v>
      </c>
      <c r="D42" s="75">
        <v>13.89</v>
      </c>
    </row>
    <row r="43" spans="1:4">
      <c r="A43" s="58" t="s">
        <v>13879</v>
      </c>
      <c r="B43" s="1" t="s">
        <v>16536</v>
      </c>
      <c r="C43" s="58" t="s">
        <v>32</v>
      </c>
      <c r="D43" s="75">
        <v>31.49</v>
      </c>
    </row>
    <row r="44" spans="1:4">
      <c r="A44" s="58" t="s">
        <v>13880</v>
      </c>
      <c r="B44" s="1" t="s">
        <v>16537</v>
      </c>
      <c r="C44" s="58" t="s">
        <v>32</v>
      </c>
      <c r="D44" s="75">
        <v>47.91</v>
      </c>
    </row>
    <row r="45" spans="1:4">
      <c r="A45" s="58" t="s">
        <v>13881</v>
      </c>
      <c r="B45" s="1" t="s">
        <v>16538</v>
      </c>
      <c r="C45" s="58" t="s">
        <v>32</v>
      </c>
      <c r="D45" s="75">
        <v>55.48</v>
      </c>
    </row>
    <row r="46" spans="1:4">
      <c r="A46" s="58" t="s">
        <v>13882</v>
      </c>
      <c r="B46" s="1" t="s">
        <v>16539</v>
      </c>
      <c r="C46" s="58" t="s">
        <v>32</v>
      </c>
      <c r="D46" s="75">
        <v>4.41</v>
      </c>
    </row>
    <row r="47" spans="1:4">
      <c r="A47" s="58" t="s">
        <v>13883</v>
      </c>
      <c r="B47" s="1" t="s">
        <v>16540</v>
      </c>
      <c r="C47" s="58" t="s">
        <v>32</v>
      </c>
      <c r="D47" s="75">
        <v>5.1100000000000003</v>
      </c>
    </row>
    <row r="48" spans="1:4">
      <c r="A48" s="58" t="s">
        <v>13884</v>
      </c>
      <c r="B48" s="1" t="s">
        <v>16541</v>
      </c>
      <c r="D48" s="75"/>
    </row>
    <row r="49" spans="1:4">
      <c r="A49" s="58" t="s">
        <v>13885</v>
      </c>
      <c r="B49" s="1" t="s">
        <v>29534</v>
      </c>
      <c r="C49" s="58" t="s">
        <v>243</v>
      </c>
      <c r="D49" s="75">
        <v>400</v>
      </c>
    </row>
    <row r="50" spans="1:4">
      <c r="A50" s="58" t="s">
        <v>13886</v>
      </c>
      <c r="B50" s="1" t="s">
        <v>16542</v>
      </c>
      <c r="C50" s="58" t="s">
        <v>61</v>
      </c>
      <c r="D50" s="75">
        <v>593.95000000000005</v>
      </c>
    </row>
    <row r="51" spans="1:4">
      <c r="A51" s="58" t="s">
        <v>13887</v>
      </c>
      <c r="B51" s="1" t="s">
        <v>16543</v>
      </c>
      <c r="C51" s="58" t="s">
        <v>61</v>
      </c>
      <c r="D51" s="75">
        <v>652.96</v>
      </c>
    </row>
    <row r="52" spans="1:4">
      <c r="A52" s="58" t="s">
        <v>13888</v>
      </c>
      <c r="B52" s="1" t="s">
        <v>16544</v>
      </c>
      <c r="C52" s="58" t="s">
        <v>61</v>
      </c>
      <c r="D52" s="75">
        <v>640.61</v>
      </c>
    </row>
    <row r="53" spans="1:4">
      <c r="A53" s="58" t="s">
        <v>13889</v>
      </c>
      <c r="B53" s="1" t="s">
        <v>16545</v>
      </c>
      <c r="C53" s="58" t="s">
        <v>61</v>
      </c>
      <c r="D53" s="75">
        <v>600.41999999999996</v>
      </c>
    </row>
    <row r="54" spans="1:4">
      <c r="A54" s="58" t="s">
        <v>13890</v>
      </c>
      <c r="B54" s="1" t="s">
        <v>16546</v>
      </c>
      <c r="C54" s="58" t="s">
        <v>61</v>
      </c>
      <c r="D54" s="75">
        <v>495.78</v>
      </c>
    </row>
    <row r="55" spans="1:4">
      <c r="A55" s="58" t="s">
        <v>13891</v>
      </c>
      <c r="B55" s="1" t="s">
        <v>16547</v>
      </c>
      <c r="C55" s="58" t="s">
        <v>61</v>
      </c>
      <c r="D55" s="75">
        <v>388.84</v>
      </c>
    </row>
    <row r="56" spans="1:4">
      <c r="A56" s="58" t="s">
        <v>13892</v>
      </c>
      <c r="B56" s="1" t="s">
        <v>16548</v>
      </c>
      <c r="C56" s="58" t="s">
        <v>61</v>
      </c>
      <c r="D56" s="75">
        <v>471.47</v>
      </c>
    </row>
    <row r="57" spans="1:4">
      <c r="A57" s="58" t="s">
        <v>13893</v>
      </c>
      <c r="B57" s="1" t="s">
        <v>16549</v>
      </c>
      <c r="C57" s="58" t="s">
        <v>61</v>
      </c>
      <c r="D57" s="75">
        <v>312.27</v>
      </c>
    </row>
    <row r="58" spans="1:4">
      <c r="A58" s="58" t="s">
        <v>29519</v>
      </c>
      <c r="B58" s="1" t="s">
        <v>29535</v>
      </c>
      <c r="C58" s="58" t="s">
        <v>243</v>
      </c>
      <c r="D58" s="75">
        <v>400</v>
      </c>
    </row>
    <row r="59" spans="1:4">
      <c r="A59" s="58" t="s">
        <v>13894</v>
      </c>
      <c r="B59" s="1" t="s">
        <v>16550</v>
      </c>
      <c r="D59" s="75"/>
    </row>
    <row r="60" spans="1:4">
      <c r="A60" s="58" t="s">
        <v>13895</v>
      </c>
      <c r="B60" s="1" t="s">
        <v>16551</v>
      </c>
      <c r="C60" s="58" t="s">
        <v>61</v>
      </c>
      <c r="D60" s="75">
        <v>470</v>
      </c>
    </row>
    <row r="61" spans="1:4">
      <c r="A61" s="58" t="s">
        <v>13896</v>
      </c>
      <c r="B61" s="1" t="s">
        <v>16552</v>
      </c>
      <c r="D61" s="75"/>
    </row>
    <row r="62" spans="1:4">
      <c r="A62" s="58" t="s">
        <v>13897</v>
      </c>
      <c r="B62" s="1" t="s">
        <v>16553</v>
      </c>
      <c r="C62" s="58" t="s">
        <v>18896</v>
      </c>
      <c r="D62" s="75">
        <v>16</v>
      </c>
    </row>
    <row r="63" spans="1:4">
      <c r="A63" s="58" t="s">
        <v>13898</v>
      </c>
      <c r="B63" s="1" t="s">
        <v>16554</v>
      </c>
      <c r="C63" s="58" t="s">
        <v>18896</v>
      </c>
      <c r="D63" s="75">
        <v>12</v>
      </c>
    </row>
    <row r="64" spans="1:4">
      <c r="A64" s="58" t="s">
        <v>13899</v>
      </c>
      <c r="B64" s="1" t="s">
        <v>16555</v>
      </c>
      <c r="C64" s="58" t="s">
        <v>18896</v>
      </c>
      <c r="D64" s="75">
        <v>8.8000000000000007</v>
      </c>
    </row>
    <row r="65" spans="1:4">
      <c r="A65" s="58" t="s">
        <v>13900</v>
      </c>
      <c r="B65" s="1" t="s">
        <v>16556</v>
      </c>
      <c r="C65" s="58" t="s">
        <v>18896</v>
      </c>
      <c r="D65" s="75">
        <v>7.2</v>
      </c>
    </row>
    <row r="66" spans="1:4">
      <c r="A66" s="58" t="s">
        <v>13901</v>
      </c>
      <c r="B66" s="1" t="s">
        <v>16557</v>
      </c>
      <c r="C66" s="58" t="s">
        <v>243</v>
      </c>
      <c r="D66" s="75">
        <v>113.33</v>
      </c>
    </row>
    <row r="67" spans="1:4">
      <c r="A67" s="58" t="s">
        <v>13902</v>
      </c>
      <c r="B67" s="1" t="s">
        <v>16558</v>
      </c>
      <c r="C67" s="58" t="s">
        <v>243</v>
      </c>
      <c r="D67" s="75">
        <v>48.4</v>
      </c>
    </row>
    <row r="68" spans="1:4">
      <c r="A68" s="58" t="s">
        <v>13903</v>
      </c>
      <c r="B68" s="1" t="s">
        <v>16559</v>
      </c>
      <c r="C68" s="58" t="s">
        <v>243</v>
      </c>
      <c r="D68" s="75">
        <v>127.44</v>
      </c>
    </row>
    <row r="69" spans="1:4">
      <c r="A69" s="58" t="s">
        <v>13904</v>
      </c>
      <c r="B69" s="1" t="s">
        <v>16560</v>
      </c>
      <c r="D69" s="75"/>
    </row>
    <row r="70" spans="1:4">
      <c r="A70" s="58" t="s">
        <v>13905</v>
      </c>
      <c r="B70" s="1" t="s">
        <v>16561</v>
      </c>
      <c r="C70" s="58" t="s">
        <v>32</v>
      </c>
      <c r="D70" s="75">
        <v>16.3</v>
      </c>
    </row>
    <row r="71" spans="1:4">
      <c r="A71" s="58" t="s">
        <v>13906</v>
      </c>
      <c r="B71" s="1" t="s">
        <v>16562</v>
      </c>
      <c r="D71" s="75"/>
    </row>
    <row r="72" spans="1:4">
      <c r="A72" s="58" t="s">
        <v>13907</v>
      </c>
      <c r="B72" s="1" t="s">
        <v>16563</v>
      </c>
      <c r="C72" s="58" t="s">
        <v>18897</v>
      </c>
      <c r="D72" s="75">
        <v>3.99</v>
      </c>
    </row>
    <row r="73" spans="1:4">
      <c r="A73" s="58" t="s">
        <v>13908</v>
      </c>
      <c r="B73" s="1" t="s">
        <v>16564</v>
      </c>
      <c r="C73" s="58" t="s">
        <v>28</v>
      </c>
      <c r="D73" s="75">
        <v>3.45</v>
      </c>
    </row>
    <row r="74" spans="1:4">
      <c r="A74" s="58" t="s">
        <v>13909</v>
      </c>
      <c r="B74" s="1" t="s">
        <v>16565</v>
      </c>
      <c r="C74" s="58" t="s">
        <v>28</v>
      </c>
      <c r="D74" s="75">
        <v>3.09</v>
      </c>
    </row>
    <row r="75" spans="1:4">
      <c r="A75" s="58" t="s">
        <v>13910</v>
      </c>
      <c r="B75" s="1" t="s">
        <v>16566</v>
      </c>
      <c r="D75" s="75"/>
    </row>
    <row r="76" spans="1:4">
      <c r="A76" s="58" t="s">
        <v>13911</v>
      </c>
      <c r="B76" s="1" t="s">
        <v>16567</v>
      </c>
      <c r="C76" s="58" t="s">
        <v>28</v>
      </c>
      <c r="D76" s="75">
        <v>11.21</v>
      </c>
    </row>
    <row r="77" spans="1:4">
      <c r="A77" s="58" t="s">
        <v>13912</v>
      </c>
      <c r="B77" s="1" t="s">
        <v>16568</v>
      </c>
      <c r="C77" s="58" t="s">
        <v>28</v>
      </c>
      <c r="D77" s="75">
        <v>11.28</v>
      </c>
    </row>
    <row r="78" spans="1:4">
      <c r="A78" s="58" t="s">
        <v>21717</v>
      </c>
      <c r="B78" s="1" t="s">
        <v>16569</v>
      </c>
      <c r="D78" s="75"/>
    </row>
    <row r="79" spans="1:4">
      <c r="A79" s="58" t="s">
        <v>13913</v>
      </c>
      <c r="B79" s="1" t="s">
        <v>16570</v>
      </c>
      <c r="D79" s="75"/>
    </row>
    <row r="80" spans="1:4">
      <c r="A80" s="58" t="s">
        <v>13914</v>
      </c>
      <c r="B80" s="1" t="s">
        <v>16571</v>
      </c>
      <c r="C80" s="58" t="s">
        <v>28</v>
      </c>
      <c r="D80" s="75">
        <v>3.42</v>
      </c>
    </row>
    <row r="81" spans="1:4">
      <c r="A81" s="58" t="s">
        <v>13915</v>
      </c>
      <c r="B81" s="1" t="s">
        <v>16572</v>
      </c>
      <c r="C81" s="58" t="s">
        <v>28</v>
      </c>
      <c r="D81" s="75">
        <v>8.2100000000000009</v>
      </c>
    </row>
    <row r="82" spans="1:4">
      <c r="A82" s="58" t="s">
        <v>13916</v>
      </c>
      <c r="B82" s="1" t="s">
        <v>16573</v>
      </c>
      <c r="C82" s="58" t="s">
        <v>28</v>
      </c>
      <c r="D82" s="75">
        <v>6.85</v>
      </c>
    </row>
    <row r="83" spans="1:4">
      <c r="A83" s="58" t="s">
        <v>13917</v>
      </c>
      <c r="B83" s="1" t="s">
        <v>16574</v>
      </c>
      <c r="C83" s="58" t="s">
        <v>28</v>
      </c>
      <c r="D83" s="75">
        <v>8.2100000000000009</v>
      </c>
    </row>
    <row r="84" spans="1:4">
      <c r="A84" s="58" t="s">
        <v>13918</v>
      </c>
      <c r="B84" s="1" t="s">
        <v>16575</v>
      </c>
      <c r="D84" s="75"/>
    </row>
    <row r="85" spans="1:4">
      <c r="A85" s="58" t="s">
        <v>13919</v>
      </c>
      <c r="B85" s="1" t="s">
        <v>16576</v>
      </c>
      <c r="C85" s="58" t="s">
        <v>32</v>
      </c>
      <c r="D85" s="75">
        <v>4.0999999999999996</v>
      </c>
    </row>
    <row r="86" spans="1:4">
      <c r="A86" s="58" t="s">
        <v>13920</v>
      </c>
      <c r="B86" s="1" t="s">
        <v>16577</v>
      </c>
      <c r="C86" s="58" t="s">
        <v>32</v>
      </c>
      <c r="D86" s="75">
        <v>2.73</v>
      </c>
    </row>
    <row r="87" spans="1:4">
      <c r="A87" s="58" t="s">
        <v>13921</v>
      </c>
      <c r="B87" s="1" t="s">
        <v>16578</v>
      </c>
      <c r="C87" s="58" t="s">
        <v>32</v>
      </c>
      <c r="D87" s="75">
        <v>2.73</v>
      </c>
    </row>
    <row r="88" spans="1:4">
      <c r="A88" s="58" t="s">
        <v>13922</v>
      </c>
      <c r="B88" s="1" t="s">
        <v>16579</v>
      </c>
      <c r="D88" s="75"/>
    </row>
    <row r="89" spans="1:4">
      <c r="A89" s="58" t="s">
        <v>13923</v>
      </c>
      <c r="B89" s="1" t="s">
        <v>16580</v>
      </c>
      <c r="C89" s="58" t="s">
        <v>28</v>
      </c>
      <c r="D89" s="75">
        <v>4.5999999999999996</v>
      </c>
    </row>
    <row r="90" spans="1:4">
      <c r="A90" s="58" t="s">
        <v>13924</v>
      </c>
      <c r="B90" s="1" t="s">
        <v>16581</v>
      </c>
      <c r="C90" s="58" t="s">
        <v>28</v>
      </c>
      <c r="D90" s="75">
        <v>2.2999999999999998</v>
      </c>
    </row>
    <row r="91" spans="1:4">
      <c r="A91" s="58" t="s">
        <v>13925</v>
      </c>
      <c r="B91" s="1" t="s">
        <v>16582</v>
      </c>
      <c r="C91" s="58" t="s">
        <v>28</v>
      </c>
      <c r="D91" s="75">
        <v>4.5999999999999996</v>
      </c>
    </row>
    <row r="92" spans="1:4">
      <c r="A92" s="58" t="s">
        <v>13926</v>
      </c>
      <c r="B92" s="1" t="s">
        <v>16583</v>
      </c>
      <c r="C92" s="58" t="s">
        <v>28</v>
      </c>
      <c r="D92" s="75">
        <v>6.47</v>
      </c>
    </row>
    <row r="93" spans="1:4">
      <c r="A93" s="58" t="s">
        <v>13927</v>
      </c>
      <c r="B93" s="1" t="s">
        <v>16584</v>
      </c>
      <c r="D93" s="75"/>
    </row>
    <row r="94" spans="1:4">
      <c r="A94" s="58" t="s">
        <v>13928</v>
      </c>
      <c r="B94" s="1" t="s">
        <v>16585</v>
      </c>
      <c r="C94" s="58" t="s">
        <v>28</v>
      </c>
      <c r="D94" s="75">
        <v>11.48</v>
      </c>
    </row>
    <row r="95" spans="1:4">
      <c r="A95" s="58" t="s">
        <v>13929</v>
      </c>
      <c r="B95" s="1" t="s">
        <v>16586</v>
      </c>
      <c r="C95" s="58" t="s">
        <v>28</v>
      </c>
      <c r="D95" s="75">
        <v>5.74</v>
      </c>
    </row>
    <row r="96" spans="1:4">
      <c r="A96" s="58" t="s">
        <v>13930</v>
      </c>
      <c r="B96" s="1" t="s">
        <v>16587</v>
      </c>
      <c r="C96" s="58" t="s">
        <v>28</v>
      </c>
      <c r="D96" s="75">
        <v>8.61</v>
      </c>
    </row>
    <row r="97" spans="1:4">
      <c r="A97" s="58" t="s">
        <v>13931</v>
      </c>
      <c r="B97" s="1" t="s">
        <v>16588</v>
      </c>
      <c r="D97" s="75"/>
    </row>
    <row r="98" spans="1:4">
      <c r="A98" s="58" t="s">
        <v>13932</v>
      </c>
      <c r="B98" s="1" t="s">
        <v>16589</v>
      </c>
      <c r="C98" s="58" t="s">
        <v>28</v>
      </c>
      <c r="D98" s="75">
        <v>8.14</v>
      </c>
    </row>
    <row r="99" spans="1:4">
      <c r="A99" s="58" t="s">
        <v>13933</v>
      </c>
      <c r="B99" s="1" t="s">
        <v>16590</v>
      </c>
      <c r="C99" s="58" t="s">
        <v>28</v>
      </c>
      <c r="D99" s="75">
        <v>4.07</v>
      </c>
    </row>
    <row r="100" spans="1:4">
      <c r="A100" s="58" t="s">
        <v>13934</v>
      </c>
      <c r="B100" s="1" t="s">
        <v>16591</v>
      </c>
      <c r="C100" s="58" t="s">
        <v>243</v>
      </c>
      <c r="D100" s="75">
        <v>6.94</v>
      </c>
    </row>
    <row r="101" spans="1:4">
      <c r="A101" s="58" t="s">
        <v>13935</v>
      </c>
      <c r="B101" s="1" t="s">
        <v>16592</v>
      </c>
      <c r="C101" s="58" t="s">
        <v>243</v>
      </c>
      <c r="D101" s="75">
        <v>4.91</v>
      </c>
    </row>
    <row r="102" spans="1:4">
      <c r="A102" s="58" t="s">
        <v>13936</v>
      </c>
      <c r="B102" s="1" t="s">
        <v>16593</v>
      </c>
      <c r="C102" s="58" t="s">
        <v>30</v>
      </c>
      <c r="D102" s="75">
        <v>2.04</v>
      </c>
    </row>
    <row r="103" spans="1:4">
      <c r="A103" s="58" t="s">
        <v>13937</v>
      </c>
      <c r="B103" s="1" t="s">
        <v>16594</v>
      </c>
      <c r="D103" s="75"/>
    </row>
    <row r="104" spans="1:4">
      <c r="A104" s="58" t="s">
        <v>13938</v>
      </c>
      <c r="B104" s="1" t="s">
        <v>16595</v>
      </c>
      <c r="C104" s="58" t="s">
        <v>28</v>
      </c>
      <c r="D104" s="75">
        <v>10.19</v>
      </c>
    </row>
    <row r="105" spans="1:4">
      <c r="A105" s="58" t="s">
        <v>13939</v>
      </c>
      <c r="B105" s="1" t="s">
        <v>16596</v>
      </c>
      <c r="D105" s="75"/>
    </row>
    <row r="106" spans="1:4">
      <c r="A106" s="58" t="s">
        <v>13940</v>
      </c>
      <c r="B106" s="1" t="s">
        <v>16597</v>
      </c>
      <c r="C106" s="58" t="s">
        <v>28</v>
      </c>
      <c r="D106" s="75">
        <v>1.88</v>
      </c>
    </row>
    <row r="107" spans="1:4">
      <c r="A107" s="58" t="s">
        <v>13941</v>
      </c>
      <c r="B107" s="1" t="s">
        <v>16598</v>
      </c>
      <c r="C107" s="58" t="s">
        <v>28</v>
      </c>
      <c r="D107" s="75">
        <v>12.31</v>
      </c>
    </row>
    <row r="108" spans="1:4">
      <c r="A108" s="58" t="s">
        <v>13942</v>
      </c>
      <c r="B108" s="1" t="s">
        <v>16599</v>
      </c>
      <c r="C108" s="58" t="s">
        <v>28</v>
      </c>
      <c r="D108" s="75">
        <v>13.68</v>
      </c>
    </row>
    <row r="109" spans="1:4">
      <c r="A109" s="58" t="s">
        <v>13943</v>
      </c>
      <c r="B109" s="1" t="s">
        <v>16600</v>
      </c>
      <c r="C109" s="58" t="s">
        <v>28</v>
      </c>
      <c r="D109" s="75">
        <v>4.07</v>
      </c>
    </row>
    <row r="110" spans="1:4">
      <c r="A110" s="58" t="s">
        <v>13944</v>
      </c>
      <c r="B110" s="1" t="s">
        <v>16601</v>
      </c>
      <c r="C110" s="58" t="s">
        <v>28</v>
      </c>
      <c r="D110" s="75">
        <v>28.71</v>
      </c>
    </row>
    <row r="111" spans="1:4">
      <c r="A111" s="58" t="s">
        <v>13945</v>
      </c>
      <c r="B111" s="1" t="s">
        <v>16602</v>
      </c>
      <c r="D111" s="75"/>
    </row>
    <row r="112" spans="1:4">
      <c r="A112" s="58" t="s">
        <v>13946</v>
      </c>
      <c r="B112" s="1" t="s">
        <v>16603</v>
      </c>
      <c r="C112" s="58" t="s">
        <v>28</v>
      </c>
      <c r="D112" s="75">
        <v>1.88</v>
      </c>
    </row>
    <row r="113" spans="1:4">
      <c r="A113" s="58" t="s">
        <v>13947</v>
      </c>
      <c r="B113" s="1" t="s">
        <v>16604</v>
      </c>
      <c r="C113" s="58" t="s">
        <v>28</v>
      </c>
      <c r="D113" s="75">
        <v>9.58</v>
      </c>
    </row>
    <row r="114" spans="1:4">
      <c r="A114" s="58" t="s">
        <v>13948</v>
      </c>
      <c r="B114" s="1" t="s">
        <v>16599</v>
      </c>
      <c r="C114" s="58" t="s">
        <v>28</v>
      </c>
      <c r="D114" s="75">
        <v>17.75</v>
      </c>
    </row>
    <row r="115" spans="1:4">
      <c r="A115" s="58" t="s">
        <v>13949</v>
      </c>
      <c r="B115" s="1" t="s">
        <v>16605</v>
      </c>
      <c r="C115" s="58" t="s">
        <v>28</v>
      </c>
      <c r="D115" s="75">
        <v>4.8</v>
      </c>
    </row>
    <row r="116" spans="1:4">
      <c r="A116" s="58" t="s">
        <v>13950</v>
      </c>
      <c r="B116" s="1" t="s">
        <v>16606</v>
      </c>
      <c r="C116" s="58" t="s">
        <v>28</v>
      </c>
      <c r="D116" s="75">
        <v>11.28</v>
      </c>
    </row>
    <row r="117" spans="1:4">
      <c r="A117" s="58" t="s">
        <v>13951</v>
      </c>
      <c r="B117" s="1" t="s">
        <v>16607</v>
      </c>
      <c r="C117" s="58" t="s">
        <v>28</v>
      </c>
      <c r="D117" s="75">
        <v>18.690000000000001</v>
      </c>
    </row>
    <row r="118" spans="1:4">
      <c r="A118" s="58" t="s">
        <v>13952</v>
      </c>
      <c r="B118" s="1" t="s">
        <v>16608</v>
      </c>
      <c r="D118" s="75"/>
    </row>
    <row r="119" spans="1:4">
      <c r="A119" s="58" t="s">
        <v>13953</v>
      </c>
      <c r="B119" s="1" t="s">
        <v>16609</v>
      </c>
      <c r="C119" s="58" t="s">
        <v>28</v>
      </c>
      <c r="D119" s="75">
        <v>16.41</v>
      </c>
    </row>
    <row r="120" spans="1:4">
      <c r="A120" s="58" t="s">
        <v>13954</v>
      </c>
      <c r="B120" s="1" t="s">
        <v>16610</v>
      </c>
      <c r="C120" s="58" t="s">
        <v>28</v>
      </c>
      <c r="D120" s="75">
        <v>9.5500000000000007</v>
      </c>
    </row>
    <row r="121" spans="1:4">
      <c r="A121" s="58" t="s">
        <v>13955</v>
      </c>
      <c r="B121" s="1" t="s">
        <v>16611</v>
      </c>
      <c r="C121" s="58" t="s">
        <v>28</v>
      </c>
      <c r="D121" s="75">
        <v>3.84</v>
      </c>
    </row>
    <row r="122" spans="1:4">
      <c r="A122" s="58" t="s">
        <v>13956</v>
      </c>
      <c r="B122" s="1" t="s">
        <v>16612</v>
      </c>
      <c r="C122" s="58" t="s">
        <v>28</v>
      </c>
      <c r="D122" s="75">
        <v>4.62</v>
      </c>
    </row>
    <row r="123" spans="1:4">
      <c r="A123" s="58" t="s">
        <v>13957</v>
      </c>
      <c r="B123" s="1" t="s">
        <v>16613</v>
      </c>
      <c r="C123" s="58" t="s">
        <v>28</v>
      </c>
      <c r="D123" s="75">
        <v>4.8</v>
      </c>
    </row>
    <row r="124" spans="1:4">
      <c r="A124" s="58" t="s">
        <v>13958</v>
      </c>
      <c r="B124" s="1" t="s">
        <v>16614</v>
      </c>
      <c r="C124" s="58" t="s">
        <v>28</v>
      </c>
      <c r="D124" s="75">
        <v>9.5500000000000007</v>
      </c>
    </row>
    <row r="125" spans="1:4">
      <c r="A125" s="58" t="s">
        <v>13959</v>
      </c>
      <c r="B125" s="1" t="s">
        <v>16615</v>
      </c>
      <c r="D125" s="75"/>
    </row>
    <row r="126" spans="1:4">
      <c r="A126" s="58" t="s">
        <v>13960</v>
      </c>
      <c r="B126" s="1" t="s">
        <v>16616</v>
      </c>
      <c r="C126" s="58" t="s">
        <v>32</v>
      </c>
      <c r="D126" s="75">
        <v>1.75</v>
      </c>
    </row>
    <row r="127" spans="1:4">
      <c r="A127" s="58" t="s">
        <v>13961</v>
      </c>
      <c r="B127" s="1" t="s">
        <v>16617</v>
      </c>
      <c r="D127" s="75"/>
    </row>
    <row r="128" spans="1:4">
      <c r="A128" s="58" t="s">
        <v>13962</v>
      </c>
      <c r="B128" s="1" t="s">
        <v>16618</v>
      </c>
      <c r="C128" s="58" t="s">
        <v>29</v>
      </c>
      <c r="D128" s="75">
        <v>169.17</v>
      </c>
    </row>
    <row r="129" spans="1:4">
      <c r="A129" s="58" t="s">
        <v>13963</v>
      </c>
      <c r="B129" s="1" t="s">
        <v>16619</v>
      </c>
      <c r="C129" s="58" t="s">
        <v>29</v>
      </c>
      <c r="D129" s="75">
        <v>232.56</v>
      </c>
    </row>
    <row r="130" spans="1:4">
      <c r="A130" s="58" t="s">
        <v>13964</v>
      </c>
      <c r="B130" s="1" t="s">
        <v>16620</v>
      </c>
      <c r="C130" s="58" t="s">
        <v>29</v>
      </c>
      <c r="D130" s="75">
        <v>63.18</v>
      </c>
    </row>
    <row r="131" spans="1:4">
      <c r="A131" s="58" t="s">
        <v>13965</v>
      </c>
      <c r="B131" s="1" t="s">
        <v>16621</v>
      </c>
      <c r="C131" s="58" t="s">
        <v>29</v>
      </c>
      <c r="D131" s="75">
        <v>100.04</v>
      </c>
    </row>
    <row r="132" spans="1:4">
      <c r="A132" s="58" t="s">
        <v>13966</v>
      </c>
      <c r="B132" s="1" t="s">
        <v>16622</v>
      </c>
      <c r="D132" s="75"/>
    </row>
    <row r="133" spans="1:4">
      <c r="A133" s="58" t="s">
        <v>13967</v>
      </c>
      <c r="B133" s="1" t="s">
        <v>16623</v>
      </c>
      <c r="C133" s="58" t="s">
        <v>29</v>
      </c>
      <c r="D133" s="75">
        <v>76.75</v>
      </c>
    </row>
    <row r="134" spans="1:4">
      <c r="A134" s="58" t="s">
        <v>13968</v>
      </c>
      <c r="B134" s="1" t="s">
        <v>16624</v>
      </c>
      <c r="D134" s="75"/>
    </row>
    <row r="135" spans="1:4">
      <c r="A135" s="58" t="s">
        <v>13969</v>
      </c>
      <c r="B135" s="1" t="s">
        <v>16625</v>
      </c>
      <c r="C135" s="58" t="s">
        <v>32</v>
      </c>
      <c r="D135" s="75">
        <v>6.01</v>
      </c>
    </row>
    <row r="136" spans="1:4">
      <c r="A136" s="58" t="s">
        <v>13970</v>
      </c>
      <c r="B136" s="1" t="s">
        <v>16626</v>
      </c>
      <c r="C136" s="58" t="s">
        <v>32</v>
      </c>
      <c r="D136" s="75">
        <v>18.02</v>
      </c>
    </row>
    <row r="137" spans="1:4">
      <c r="A137" s="58" t="s">
        <v>13971</v>
      </c>
      <c r="B137" s="1" t="s">
        <v>16627</v>
      </c>
      <c r="D137" s="75"/>
    </row>
    <row r="138" spans="1:4">
      <c r="A138" s="58" t="s">
        <v>13972</v>
      </c>
      <c r="B138" s="1" t="s">
        <v>16628</v>
      </c>
      <c r="C138" s="58" t="s">
        <v>28</v>
      </c>
      <c r="D138" s="75">
        <v>4.58</v>
      </c>
    </row>
    <row r="139" spans="1:4">
      <c r="A139" s="58" t="s">
        <v>13973</v>
      </c>
      <c r="B139" s="1" t="s">
        <v>16629</v>
      </c>
      <c r="C139" s="58" t="s">
        <v>29</v>
      </c>
      <c r="D139" s="75">
        <v>11.84</v>
      </c>
    </row>
    <row r="140" spans="1:4">
      <c r="A140" s="58" t="s">
        <v>13974</v>
      </c>
      <c r="B140" s="1" t="s">
        <v>16630</v>
      </c>
      <c r="D140" s="75"/>
    </row>
    <row r="141" spans="1:4">
      <c r="A141" s="58" t="s">
        <v>13975</v>
      </c>
      <c r="B141" s="1" t="s">
        <v>16631</v>
      </c>
      <c r="C141" s="58" t="s">
        <v>28</v>
      </c>
      <c r="D141" s="75">
        <v>28.71</v>
      </c>
    </row>
    <row r="142" spans="1:4">
      <c r="A142" s="58" t="s">
        <v>13976</v>
      </c>
      <c r="B142" s="1" t="s">
        <v>16632</v>
      </c>
      <c r="C142" s="58" t="s">
        <v>28</v>
      </c>
      <c r="D142" s="75">
        <v>10.55</v>
      </c>
    </row>
    <row r="143" spans="1:4">
      <c r="A143" s="58" t="s">
        <v>13977</v>
      </c>
      <c r="B143" s="1" t="s">
        <v>16633</v>
      </c>
      <c r="C143" s="58" t="s">
        <v>28</v>
      </c>
      <c r="D143" s="75">
        <v>5.37</v>
      </c>
    </row>
    <row r="144" spans="1:4">
      <c r="A144" s="58" t="s">
        <v>13978</v>
      </c>
      <c r="B144" s="1" t="s">
        <v>16634</v>
      </c>
      <c r="C144" s="58" t="s">
        <v>28</v>
      </c>
      <c r="D144" s="75">
        <v>0.72</v>
      </c>
    </row>
    <row r="145" spans="1:4">
      <c r="A145" s="58" t="s">
        <v>13979</v>
      </c>
      <c r="B145" s="1" t="s">
        <v>16635</v>
      </c>
      <c r="D145" s="75"/>
    </row>
    <row r="146" spans="1:4">
      <c r="A146" s="58" t="s">
        <v>13980</v>
      </c>
      <c r="B146" s="1" t="s">
        <v>16636</v>
      </c>
      <c r="C146" s="58" t="s">
        <v>28</v>
      </c>
      <c r="D146" s="75">
        <v>13.68</v>
      </c>
    </row>
    <row r="147" spans="1:4">
      <c r="A147" s="58" t="s">
        <v>13981</v>
      </c>
      <c r="B147" s="1" t="s">
        <v>16637</v>
      </c>
      <c r="D147" s="75"/>
    </row>
    <row r="148" spans="1:4">
      <c r="A148" s="58" t="s">
        <v>13982</v>
      </c>
      <c r="B148" s="1" t="s">
        <v>94</v>
      </c>
      <c r="C148" s="58" t="s">
        <v>243</v>
      </c>
      <c r="D148" s="75">
        <v>43.07</v>
      </c>
    </row>
    <row r="149" spans="1:4">
      <c r="A149" s="58" t="s">
        <v>13983</v>
      </c>
      <c r="B149" s="1" t="s">
        <v>16638</v>
      </c>
      <c r="C149" s="58" t="s">
        <v>243</v>
      </c>
      <c r="D149" s="75">
        <v>8.74</v>
      </c>
    </row>
    <row r="150" spans="1:4">
      <c r="A150" s="58" t="s">
        <v>13984</v>
      </c>
      <c r="B150" s="1" t="s">
        <v>16639</v>
      </c>
      <c r="C150" s="58" t="s">
        <v>243</v>
      </c>
      <c r="D150" s="75">
        <v>9.35</v>
      </c>
    </row>
    <row r="151" spans="1:4">
      <c r="A151" s="58" t="s">
        <v>13985</v>
      </c>
      <c r="B151" s="1" t="s">
        <v>16640</v>
      </c>
      <c r="C151" s="58" t="s">
        <v>243</v>
      </c>
      <c r="D151" s="75">
        <v>9.35</v>
      </c>
    </row>
    <row r="152" spans="1:4">
      <c r="A152" s="58" t="s">
        <v>13986</v>
      </c>
      <c r="B152" s="1" t="s">
        <v>16641</v>
      </c>
      <c r="C152" s="58" t="s">
        <v>243</v>
      </c>
      <c r="D152" s="75">
        <v>2.27</v>
      </c>
    </row>
    <row r="153" spans="1:4">
      <c r="A153" s="58" t="s">
        <v>13987</v>
      </c>
      <c r="B153" s="1" t="s">
        <v>16642</v>
      </c>
      <c r="C153" s="58" t="s">
        <v>243</v>
      </c>
      <c r="D153" s="75">
        <v>0.6</v>
      </c>
    </row>
    <row r="154" spans="1:4">
      <c r="A154" s="58" t="s">
        <v>13988</v>
      </c>
      <c r="B154" s="1" t="s">
        <v>16643</v>
      </c>
      <c r="C154" s="58" t="s">
        <v>243</v>
      </c>
      <c r="D154" s="75">
        <v>57.42</v>
      </c>
    </row>
    <row r="155" spans="1:4">
      <c r="A155" s="58" t="s">
        <v>13989</v>
      </c>
      <c r="B155" s="1" t="s">
        <v>16644</v>
      </c>
      <c r="C155" s="58" t="s">
        <v>243</v>
      </c>
      <c r="D155" s="75">
        <v>43.07</v>
      </c>
    </row>
    <row r="156" spans="1:4">
      <c r="A156" s="58" t="s">
        <v>13990</v>
      </c>
      <c r="B156" s="1" t="s">
        <v>16645</v>
      </c>
      <c r="C156" s="58" t="s">
        <v>243</v>
      </c>
      <c r="D156" s="75">
        <v>4.91</v>
      </c>
    </row>
    <row r="157" spans="1:4">
      <c r="A157" s="58" t="s">
        <v>13991</v>
      </c>
      <c r="B157" s="1" t="s">
        <v>16646</v>
      </c>
      <c r="D157" s="75"/>
    </row>
    <row r="158" spans="1:4">
      <c r="A158" s="58" t="s">
        <v>13992</v>
      </c>
      <c r="B158" s="1" t="s">
        <v>16647</v>
      </c>
      <c r="C158" s="58" t="s">
        <v>28</v>
      </c>
      <c r="D158" s="75">
        <v>28.71</v>
      </c>
    </row>
    <row r="159" spans="1:4">
      <c r="A159" s="58" t="s">
        <v>13993</v>
      </c>
      <c r="B159" s="1" t="s">
        <v>16648</v>
      </c>
      <c r="D159" s="75"/>
    </row>
    <row r="160" spans="1:4">
      <c r="A160" s="58" t="s">
        <v>13994</v>
      </c>
      <c r="B160" s="1" t="s">
        <v>16649</v>
      </c>
      <c r="C160" s="58" t="s">
        <v>32</v>
      </c>
      <c r="D160" s="75">
        <v>6.93</v>
      </c>
    </row>
    <row r="161" spans="1:4">
      <c r="A161" s="58" t="s">
        <v>252</v>
      </c>
      <c r="B161" s="1" t="s">
        <v>16650</v>
      </c>
      <c r="C161" s="58" t="s">
        <v>28</v>
      </c>
      <c r="D161" s="75">
        <v>10.19</v>
      </c>
    </row>
    <row r="162" spans="1:4">
      <c r="A162" s="58" t="s">
        <v>13995</v>
      </c>
      <c r="B162" s="1" t="s">
        <v>16651</v>
      </c>
      <c r="D162" s="75"/>
    </row>
    <row r="163" spans="1:4">
      <c r="A163" s="58" t="s">
        <v>13996</v>
      </c>
      <c r="B163" s="1" t="s">
        <v>16652</v>
      </c>
      <c r="C163" s="58" t="s">
        <v>29</v>
      </c>
      <c r="D163" s="75">
        <v>18.02</v>
      </c>
    </row>
    <row r="164" spans="1:4">
      <c r="A164" s="58" t="s">
        <v>13997</v>
      </c>
      <c r="B164" s="1" t="s">
        <v>16653</v>
      </c>
      <c r="C164" s="58" t="s">
        <v>29</v>
      </c>
      <c r="D164" s="75">
        <v>24.02</v>
      </c>
    </row>
    <row r="165" spans="1:4">
      <c r="A165" s="58" t="s">
        <v>13998</v>
      </c>
      <c r="B165" s="1" t="s">
        <v>16654</v>
      </c>
      <c r="D165" s="75"/>
    </row>
    <row r="166" spans="1:4">
      <c r="A166" s="58" t="s">
        <v>13999</v>
      </c>
      <c r="B166" s="1" t="s">
        <v>16655</v>
      </c>
      <c r="C166" s="58" t="s">
        <v>29</v>
      </c>
      <c r="D166" s="75">
        <v>14.88</v>
      </c>
    </row>
    <row r="167" spans="1:4">
      <c r="A167" s="58" t="s">
        <v>14000</v>
      </c>
      <c r="B167" s="1" t="s">
        <v>16656</v>
      </c>
      <c r="C167" s="58" t="s">
        <v>29</v>
      </c>
      <c r="D167" s="75">
        <v>1.69</v>
      </c>
    </row>
    <row r="168" spans="1:4">
      <c r="A168" s="58" t="s">
        <v>14001</v>
      </c>
      <c r="B168" s="1" t="s">
        <v>16657</v>
      </c>
      <c r="D168" s="75"/>
    </row>
    <row r="169" spans="1:4">
      <c r="A169" s="58" t="s">
        <v>14002</v>
      </c>
      <c r="B169" s="1" t="s">
        <v>16658</v>
      </c>
      <c r="C169" s="58" t="s">
        <v>29</v>
      </c>
      <c r="D169" s="75">
        <v>2.37</v>
      </c>
    </row>
    <row r="170" spans="1:4">
      <c r="A170" s="58" t="s">
        <v>14003</v>
      </c>
      <c r="B170" s="1" t="s">
        <v>16659</v>
      </c>
      <c r="C170" s="58" t="s">
        <v>29</v>
      </c>
      <c r="D170" s="75">
        <v>4.51</v>
      </c>
    </row>
    <row r="171" spans="1:4">
      <c r="A171" s="58" t="s">
        <v>14004</v>
      </c>
      <c r="B171" s="1" t="s">
        <v>16660</v>
      </c>
      <c r="C171" s="58" t="s">
        <v>18898</v>
      </c>
      <c r="D171" s="75">
        <v>2.04</v>
      </c>
    </row>
    <row r="172" spans="1:4">
      <c r="A172" s="58" t="s">
        <v>14005</v>
      </c>
      <c r="B172" s="1" t="s">
        <v>16661</v>
      </c>
      <c r="C172" s="58" t="s">
        <v>18898</v>
      </c>
      <c r="D172" s="75">
        <v>1.22</v>
      </c>
    </row>
    <row r="173" spans="1:4">
      <c r="A173" s="58" t="s">
        <v>14006</v>
      </c>
      <c r="B173" s="1" t="s">
        <v>16662</v>
      </c>
      <c r="D173" s="75"/>
    </row>
    <row r="174" spans="1:4">
      <c r="A174" s="58" t="s">
        <v>14007</v>
      </c>
      <c r="B174" s="1" t="s">
        <v>29536</v>
      </c>
      <c r="C174" s="58" t="s">
        <v>18899</v>
      </c>
      <c r="D174" s="75">
        <v>207.78</v>
      </c>
    </row>
    <row r="175" spans="1:4">
      <c r="A175" s="58" t="s">
        <v>14008</v>
      </c>
      <c r="B175" s="1" t="s">
        <v>16663</v>
      </c>
      <c r="D175" s="75"/>
    </row>
    <row r="176" spans="1:4">
      <c r="A176" s="58" t="s">
        <v>14009</v>
      </c>
      <c r="B176" s="1" t="s">
        <v>16664</v>
      </c>
      <c r="C176" s="58" t="s">
        <v>28</v>
      </c>
      <c r="D176" s="75">
        <v>2</v>
      </c>
    </row>
    <row r="177" spans="1:4">
      <c r="A177" s="58" t="s">
        <v>14010</v>
      </c>
      <c r="B177" s="1" t="s">
        <v>16665</v>
      </c>
      <c r="D177" s="75"/>
    </row>
    <row r="178" spans="1:4">
      <c r="A178" s="58" t="s">
        <v>14011</v>
      </c>
      <c r="B178" s="1" t="s">
        <v>16666</v>
      </c>
      <c r="C178" s="58" t="s">
        <v>243</v>
      </c>
      <c r="D178" s="75">
        <v>103.89</v>
      </c>
    </row>
    <row r="179" spans="1:4">
      <c r="A179" s="58" t="s">
        <v>14012</v>
      </c>
      <c r="B179" s="1" t="s">
        <v>16667</v>
      </c>
      <c r="C179" s="58" t="s">
        <v>243</v>
      </c>
      <c r="D179" s="75">
        <v>170.84</v>
      </c>
    </row>
    <row r="180" spans="1:4">
      <c r="A180" s="58" t="s">
        <v>14013</v>
      </c>
      <c r="B180" s="1" t="s">
        <v>16668</v>
      </c>
      <c r="C180" s="58" t="s">
        <v>243</v>
      </c>
      <c r="D180" s="75">
        <v>267.82</v>
      </c>
    </row>
    <row r="181" spans="1:4">
      <c r="A181" s="58" t="s">
        <v>21718</v>
      </c>
      <c r="B181" s="1" t="s">
        <v>16669</v>
      </c>
      <c r="D181" s="75"/>
    </row>
    <row r="182" spans="1:4">
      <c r="A182" s="58" t="s">
        <v>14014</v>
      </c>
      <c r="B182" s="1" t="s">
        <v>16670</v>
      </c>
      <c r="D182" s="75"/>
    </row>
    <row r="183" spans="1:4">
      <c r="A183" s="58" t="s">
        <v>14015</v>
      </c>
      <c r="B183" s="1" t="s">
        <v>16671</v>
      </c>
      <c r="C183" s="58" t="s">
        <v>28</v>
      </c>
      <c r="D183" s="75">
        <v>2.64</v>
      </c>
    </row>
    <row r="184" spans="1:4">
      <c r="A184" s="58" t="s">
        <v>14016</v>
      </c>
      <c r="B184" s="1" t="s">
        <v>16672</v>
      </c>
      <c r="C184" s="58" t="s">
        <v>28</v>
      </c>
      <c r="D184" s="75">
        <v>0.48</v>
      </c>
    </row>
    <row r="185" spans="1:4">
      <c r="A185" s="58" t="s">
        <v>14017</v>
      </c>
      <c r="B185" s="1" t="s">
        <v>16673</v>
      </c>
      <c r="C185" s="58" t="s">
        <v>28</v>
      </c>
      <c r="D185" s="75">
        <v>0.41</v>
      </c>
    </row>
    <row r="186" spans="1:4">
      <c r="A186" s="58" t="s">
        <v>14018</v>
      </c>
      <c r="B186" s="1" t="s">
        <v>16674</v>
      </c>
      <c r="C186" s="58" t="s">
        <v>28</v>
      </c>
      <c r="D186" s="75">
        <v>0.32</v>
      </c>
    </row>
    <row r="187" spans="1:4">
      <c r="A187" s="58" t="s">
        <v>14019</v>
      </c>
      <c r="B187" s="1" t="s">
        <v>16675</v>
      </c>
      <c r="C187" s="58" t="s">
        <v>28</v>
      </c>
      <c r="D187" s="75">
        <v>1.2</v>
      </c>
    </row>
    <row r="188" spans="1:4">
      <c r="A188" s="58" t="s">
        <v>14020</v>
      </c>
      <c r="B188" s="1" t="s">
        <v>16676</v>
      </c>
      <c r="D188" s="75"/>
    </row>
    <row r="189" spans="1:4">
      <c r="A189" s="58" t="s">
        <v>14021</v>
      </c>
      <c r="B189" s="1" t="s">
        <v>16677</v>
      </c>
      <c r="C189" s="58" t="s">
        <v>29</v>
      </c>
      <c r="D189" s="75">
        <v>3.3</v>
      </c>
    </row>
    <row r="190" spans="1:4">
      <c r="A190" s="58" t="s">
        <v>14022</v>
      </c>
      <c r="B190" s="1" t="s">
        <v>16678</v>
      </c>
      <c r="C190" s="58" t="s">
        <v>29</v>
      </c>
      <c r="D190" s="75">
        <v>4.76</v>
      </c>
    </row>
    <row r="191" spans="1:4">
      <c r="A191" s="58" t="s">
        <v>14023</v>
      </c>
      <c r="B191" s="1" t="s">
        <v>16679</v>
      </c>
      <c r="D191" s="75"/>
    </row>
    <row r="192" spans="1:4">
      <c r="A192" s="58" t="s">
        <v>14024</v>
      </c>
      <c r="B192" s="1" t="s">
        <v>16677</v>
      </c>
      <c r="C192" s="58" t="s">
        <v>29</v>
      </c>
      <c r="D192" s="75">
        <v>4.1100000000000003</v>
      </c>
    </row>
    <row r="193" spans="1:4">
      <c r="A193" s="58" t="s">
        <v>14025</v>
      </c>
      <c r="B193" s="1" t="s">
        <v>16678</v>
      </c>
      <c r="C193" s="58" t="s">
        <v>29</v>
      </c>
      <c r="D193" s="75">
        <v>5.51</v>
      </c>
    </row>
    <row r="194" spans="1:4">
      <c r="A194" s="58" t="s">
        <v>14026</v>
      </c>
      <c r="B194" s="1" t="s">
        <v>16680</v>
      </c>
      <c r="D194" s="75"/>
    </row>
    <row r="195" spans="1:4">
      <c r="A195" s="58" t="s">
        <v>14027</v>
      </c>
      <c r="B195" s="1" t="s">
        <v>16681</v>
      </c>
      <c r="C195" s="58" t="s">
        <v>29</v>
      </c>
      <c r="D195" s="75">
        <v>89.17</v>
      </c>
    </row>
    <row r="196" spans="1:4">
      <c r="A196" s="58" t="s">
        <v>14028</v>
      </c>
      <c r="B196" s="1" t="s">
        <v>16682</v>
      </c>
      <c r="D196" s="75"/>
    </row>
    <row r="197" spans="1:4">
      <c r="A197" s="58" t="s">
        <v>14029</v>
      </c>
      <c r="B197" s="1" t="s">
        <v>16655</v>
      </c>
      <c r="C197" s="58" t="s">
        <v>29</v>
      </c>
      <c r="D197" s="75">
        <v>14.88</v>
      </c>
    </row>
    <row r="198" spans="1:4">
      <c r="A198" s="58" t="s">
        <v>14030</v>
      </c>
      <c r="B198" s="1" t="s">
        <v>16656</v>
      </c>
      <c r="C198" s="58" t="s">
        <v>29</v>
      </c>
      <c r="D198" s="75">
        <v>1.65</v>
      </c>
    </row>
    <row r="199" spans="1:4">
      <c r="A199" s="58" t="s">
        <v>14031</v>
      </c>
      <c r="B199" s="1" t="s">
        <v>16683</v>
      </c>
      <c r="D199" s="75"/>
    </row>
    <row r="200" spans="1:4">
      <c r="A200" s="58" t="s">
        <v>14032</v>
      </c>
      <c r="B200" s="1" t="s">
        <v>16658</v>
      </c>
      <c r="C200" s="58" t="s">
        <v>29</v>
      </c>
      <c r="D200" s="75">
        <v>2.37</v>
      </c>
    </row>
    <row r="201" spans="1:4">
      <c r="A201" s="58" t="s">
        <v>14033</v>
      </c>
      <c r="B201" s="1" t="s">
        <v>16659</v>
      </c>
      <c r="C201" s="58" t="s">
        <v>29</v>
      </c>
      <c r="D201" s="75">
        <v>4.51</v>
      </c>
    </row>
    <row r="202" spans="1:4">
      <c r="A202" s="58" t="s">
        <v>14034</v>
      </c>
      <c r="B202" s="1" t="s">
        <v>16660</v>
      </c>
      <c r="C202" s="58" t="s">
        <v>18898</v>
      </c>
      <c r="D202" s="75">
        <v>2.04</v>
      </c>
    </row>
    <row r="203" spans="1:4">
      <c r="A203" s="58" t="s">
        <v>14035</v>
      </c>
      <c r="B203" s="1" t="s">
        <v>16661</v>
      </c>
      <c r="C203" s="58" t="s">
        <v>18898</v>
      </c>
      <c r="D203" s="75">
        <v>1.22</v>
      </c>
    </row>
    <row r="204" spans="1:4">
      <c r="A204" s="58" t="s">
        <v>14036</v>
      </c>
      <c r="B204" s="1" t="s">
        <v>16684</v>
      </c>
      <c r="D204" s="75"/>
    </row>
    <row r="205" spans="1:4">
      <c r="A205" s="58" t="s">
        <v>14037</v>
      </c>
      <c r="B205" s="1" t="s">
        <v>16685</v>
      </c>
      <c r="C205" s="58" t="s">
        <v>29</v>
      </c>
      <c r="D205" s="75">
        <v>3.07</v>
      </c>
    </row>
    <row r="206" spans="1:4">
      <c r="A206" s="58" t="s">
        <v>14038</v>
      </c>
      <c r="B206" s="1" t="s">
        <v>16686</v>
      </c>
      <c r="C206" s="58" t="s">
        <v>29</v>
      </c>
      <c r="D206" s="75">
        <v>16.34</v>
      </c>
    </row>
    <row r="207" spans="1:4">
      <c r="A207" s="58" t="s">
        <v>14039</v>
      </c>
      <c r="B207" s="1" t="s">
        <v>16687</v>
      </c>
      <c r="C207" s="58" t="s">
        <v>29</v>
      </c>
      <c r="D207" s="75">
        <v>36.03</v>
      </c>
    </row>
    <row r="208" spans="1:4">
      <c r="A208" s="58" t="s">
        <v>14040</v>
      </c>
      <c r="B208" s="1" t="s">
        <v>16688</v>
      </c>
      <c r="D208" s="75"/>
    </row>
    <row r="209" spans="1:4">
      <c r="A209" s="58" t="s">
        <v>14041</v>
      </c>
      <c r="B209" s="1" t="s">
        <v>16689</v>
      </c>
      <c r="C209" s="58" t="s">
        <v>29</v>
      </c>
      <c r="D209" s="75">
        <v>233.23</v>
      </c>
    </row>
    <row r="210" spans="1:4">
      <c r="A210" s="58" t="s">
        <v>14042</v>
      </c>
      <c r="B210" s="1" t="s">
        <v>16690</v>
      </c>
      <c r="D210" s="75"/>
    </row>
    <row r="211" spans="1:4">
      <c r="A211" s="58" t="s">
        <v>14043</v>
      </c>
      <c r="B211" s="1" t="s">
        <v>16691</v>
      </c>
      <c r="C211" s="58" t="s">
        <v>29</v>
      </c>
      <c r="D211" s="75">
        <v>36.03</v>
      </c>
    </row>
    <row r="212" spans="1:4">
      <c r="A212" s="58" t="s">
        <v>14044</v>
      </c>
      <c r="B212" s="1" t="s">
        <v>16692</v>
      </c>
      <c r="C212" s="58" t="s">
        <v>29</v>
      </c>
      <c r="D212" s="75">
        <v>48.04</v>
      </c>
    </row>
    <row r="213" spans="1:4">
      <c r="A213" s="58" t="s">
        <v>14045</v>
      </c>
      <c r="B213" s="1" t="s">
        <v>16693</v>
      </c>
      <c r="C213" s="58" t="s">
        <v>29</v>
      </c>
      <c r="D213" s="75">
        <v>60.05</v>
      </c>
    </row>
    <row r="214" spans="1:4">
      <c r="A214" s="58" t="s">
        <v>14046</v>
      </c>
      <c r="B214" s="1" t="s">
        <v>16694</v>
      </c>
      <c r="D214" s="75"/>
    </row>
    <row r="215" spans="1:4">
      <c r="A215" s="58" t="s">
        <v>14047</v>
      </c>
      <c r="B215" s="1" t="s">
        <v>16695</v>
      </c>
      <c r="C215" s="58" t="s">
        <v>29</v>
      </c>
      <c r="D215" s="75">
        <v>3.27</v>
      </c>
    </row>
    <row r="216" spans="1:4">
      <c r="A216" s="58" t="s">
        <v>14048</v>
      </c>
      <c r="B216" s="1" t="s">
        <v>16696</v>
      </c>
      <c r="C216" s="58" t="s">
        <v>29</v>
      </c>
      <c r="D216" s="75">
        <v>4.1500000000000004</v>
      </c>
    </row>
    <row r="217" spans="1:4">
      <c r="A217" s="58" t="s">
        <v>14049</v>
      </c>
      <c r="B217" s="1" t="s">
        <v>16697</v>
      </c>
      <c r="C217" s="58" t="s">
        <v>29</v>
      </c>
      <c r="D217" s="75">
        <v>4.84</v>
      </c>
    </row>
    <row r="218" spans="1:4">
      <c r="A218" s="58" t="s">
        <v>14050</v>
      </c>
      <c r="B218" s="1" t="s">
        <v>16698</v>
      </c>
      <c r="C218" s="58" t="s">
        <v>29</v>
      </c>
      <c r="D218" s="75">
        <v>5.19</v>
      </c>
    </row>
    <row r="219" spans="1:4">
      <c r="A219" s="58" t="s">
        <v>14051</v>
      </c>
      <c r="B219" s="1" t="s">
        <v>16699</v>
      </c>
      <c r="D219" s="75"/>
    </row>
    <row r="220" spans="1:4">
      <c r="A220" s="58" t="s">
        <v>14052</v>
      </c>
      <c r="B220" s="1" t="s">
        <v>16695</v>
      </c>
      <c r="C220" s="58" t="s">
        <v>29</v>
      </c>
      <c r="D220" s="75">
        <v>4.08</v>
      </c>
    </row>
    <row r="221" spans="1:4">
      <c r="A221" s="58" t="s">
        <v>14053</v>
      </c>
      <c r="B221" s="1" t="s">
        <v>16700</v>
      </c>
      <c r="C221" s="58" t="s">
        <v>29</v>
      </c>
      <c r="D221" s="75">
        <v>5.08</v>
      </c>
    </row>
    <row r="222" spans="1:4">
      <c r="A222" s="58" t="s">
        <v>14054</v>
      </c>
      <c r="B222" s="1" t="s">
        <v>16701</v>
      </c>
      <c r="C222" s="58" t="s">
        <v>29</v>
      </c>
      <c r="D222" s="75">
        <v>6.07</v>
      </c>
    </row>
    <row r="223" spans="1:4">
      <c r="A223" s="58" t="s">
        <v>14055</v>
      </c>
      <c r="B223" s="1" t="s">
        <v>16698</v>
      </c>
      <c r="C223" s="58" t="s">
        <v>29</v>
      </c>
      <c r="D223" s="75">
        <v>6.39</v>
      </c>
    </row>
    <row r="224" spans="1:4">
      <c r="A224" s="58" t="s">
        <v>14056</v>
      </c>
      <c r="B224" s="1" t="s">
        <v>16702</v>
      </c>
      <c r="D224" s="75"/>
    </row>
    <row r="225" spans="1:4">
      <c r="A225" s="58" t="s">
        <v>14057</v>
      </c>
      <c r="B225" s="1" t="s">
        <v>16703</v>
      </c>
      <c r="C225" s="58" t="s">
        <v>29</v>
      </c>
      <c r="D225" s="75">
        <v>4.84</v>
      </c>
    </row>
    <row r="226" spans="1:4">
      <c r="A226" s="58" t="s">
        <v>14058</v>
      </c>
      <c r="B226" s="1" t="s">
        <v>29537</v>
      </c>
      <c r="C226" s="58" t="s">
        <v>29</v>
      </c>
      <c r="D226" s="75">
        <v>7.01</v>
      </c>
    </row>
    <row r="227" spans="1:4">
      <c r="A227" s="58" t="s">
        <v>14059</v>
      </c>
      <c r="B227" s="1" t="s">
        <v>29538</v>
      </c>
      <c r="C227" s="58" t="s">
        <v>29</v>
      </c>
      <c r="D227" s="75">
        <v>7.7</v>
      </c>
    </row>
    <row r="228" spans="1:4">
      <c r="A228" s="58" t="s">
        <v>14060</v>
      </c>
      <c r="B228" s="1" t="s">
        <v>29539</v>
      </c>
      <c r="C228" s="58" t="s">
        <v>29</v>
      </c>
      <c r="D228" s="75">
        <v>6.81</v>
      </c>
    </row>
    <row r="229" spans="1:4">
      <c r="A229" s="58" t="s">
        <v>14061</v>
      </c>
      <c r="B229" s="1" t="s">
        <v>16704</v>
      </c>
      <c r="D229" s="75"/>
    </row>
    <row r="230" spans="1:4">
      <c r="A230" s="58" t="s">
        <v>14062</v>
      </c>
      <c r="B230" s="1" t="s">
        <v>16681</v>
      </c>
      <c r="C230" s="58" t="s">
        <v>29</v>
      </c>
      <c r="D230" s="75">
        <v>177.84</v>
      </c>
    </row>
    <row r="231" spans="1:4">
      <c r="A231" s="58" t="s">
        <v>14063</v>
      </c>
      <c r="B231" s="1" t="s">
        <v>16705</v>
      </c>
      <c r="D231" s="75"/>
    </row>
    <row r="232" spans="1:4">
      <c r="A232" s="58" t="s">
        <v>14064</v>
      </c>
      <c r="B232" s="1" t="s">
        <v>16655</v>
      </c>
      <c r="C232" s="58" t="s">
        <v>29</v>
      </c>
      <c r="D232" s="75">
        <v>36.03</v>
      </c>
    </row>
    <row r="233" spans="1:4">
      <c r="A233" s="58" t="s">
        <v>14065</v>
      </c>
      <c r="B233" s="1" t="s">
        <v>16706</v>
      </c>
      <c r="C233" s="58" t="s">
        <v>29</v>
      </c>
      <c r="D233" s="75">
        <v>16.34</v>
      </c>
    </row>
    <row r="234" spans="1:4">
      <c r="A234" s="58" t="s">
        <v>14066</v>
      </c>
      <c r="B234" s="1" t="s">
        <v>16707</v>
      </c>
      <c r="D234" s="75"/>
    </row>
    <row r="235" spans="1:4">
      <c r="A235" s="58" t="s">
        <v>14067</v>
      </c>
      <c r="B235" s="1" t="s">
        <v>16687</v>
      </c>
      <c r="C235" s="58" t="s">
        <v>28</v>
      </c>
      <c r="D235" s="75">
        <v>3.96</v>
      </c>
    </row>
    <row r="236" spans="1:4">
      <c r="A236" s="58" t="s">
        <v>14068</v>
      </c>
      <c r="B236" s="1" t="s">
        <v>16686</v>
      </c>
      <c r="C236" s="58" t="s">
        <v>28</v>
      </c>
      <c r="D236" s="75">
        <v>3.38</v>
      </c>
    </row>
    <row r="237" spans="1:4">
      <c r="A237" s="58" t="s">
        <v>14069</v>
      </c>
      <c r="B237" s="1" t="s">
        <v>16685</v>
      </c>
      <c r="C237" s="58" t="s">
        <v>28</v>
      </c>
      <c r="D237" s="75">
        <v>1.61</v>
      </c>
    </row>
    <row r="238" spans="1:4">
      <c r="A238" s="58" t="s">
        <v>14070</v>
      </c>
      <c r="B238" s="1" t="s">
        <v>16651</v>
      </c>
      <c r="D238" s="75"/>
    </row>
    <row r="239" spans="1:4">
      <c r="A239" s="58" t="s">
        <v>14071</v>
      </c>
      <c r="B239" s="1" t="s">
        <v>16708</v>
      </c>
      <c r="C239" s="58" t="s">
        <v>29</v>
      </c>
      <c r="D239" s="75">
        <v>18.02</v>
      </c>
    </row>
    <row r="240" spans="1:4">
      <c r="A240" s="58" t="s">
        <v>14072</v>
      </c>
      <c r="B240" s="1" t="s">
        <v>16709</v>
      </c>
      <c r="C240" s="58" t="s">
        <v>29</v>
      </c>
      <c r="D240" s="75">
        <v>24.02</v>
      </c>
    </row>
    <row r="241" spans="1:4">
      <c r="A241" s="58" t="s">
        <v>14073</v>
      </c>
      <c r="B241" s="1" t="s">
        <v>16662</v>
      </c>
      <c r="D241" s="75"/>
    </row>
    <row r="242" spans="1:4">
      <c r="A242" s="58" t="s">
        <v>14074</v>
      </c>
      <c r="B242" s="1" t="s">
        <v>29536</v>
      </c>
      <c r="C242" s="58" t="s">
        <v>18899</v>
      </c>
      <c r="D242" s="75">
        <v>207.78</v>
      </c>
    </row>
    <row r="243" spans="1:4">
      <c r="A243" s="58" t="s">
        <v>21719</v>
      </c>
      <c r="B243" s="1" t="s">
        <v>16710</v>
      </c>
      <c r="D243" s="75"/>
    </row>
    <row r="244" spans="1:4">
      <c r="A244" s="58" t="s">
        <v>14075</v>
      </c>
      <c r="B244" s="1" t="s">
        <v>16711</v>
      </c>
      <c r="D244" s="75"/>
    </row>
    <row r="245" spans="1:4">
      <c r="A245" s="58" t="s">
        <v>14076</v>
      </c>
      <c r="B245" s="1" t="s">
        <v>16712</v>
      </c>
      <c r="C245" s="58" t="s">
        <v>29</v>
      </c>
      <c r="D245" s="75">
        <v>229.68</v>
      </c>
    </row>
    <row r="246" spans="1:4">
      <c r="A246" s="58" t="s">
        <v>14077</v>
      </c>
      <c r="B246" s="1" t="s">
        <v>16713</v>
      </c>
      <c r="C246" s="58" t="s">
        <v>29</v>
      </c>
      <c r="D246" s="75">
        <v>264.08</v>
      </c>
    </row>
    <row r="247" spans="1:4">
      <c r="A247" s="58" t="s">
        <v>14078</v>
      </c>
      <c r="B247" s="1" t="s">
        <v>16714</v>
      </c>
      <c r="C247" s="58" t="s">
        <v>29</v>
      </c>
      <c r="D247" s="75">
        <v>500.02</v>
      </c>
    </row>
    <row r="248" spans="1:4">
      <c r="A248" s="58" t="s">
        <v>14079</v>
      </c>
      <c r="B248" s="1" t="s">
        <v>16715</v>
      </c>
      <c r="C248" s="58" t="s">
        <v>29</v>
      </c>
      <c r="D248" s="75">
        <v>507.96</v>
      </c>
    </row>
    <row r="249" spans="1:4">
      <c r="A249" s="58" t="s">
        <v>14080</v>
      </c>
      <c r="B249" s="1" t="s">
        <v>16716</v>
      </c>
      <c r="D249" s="75"/>
    </row>
    <row r="250" spans="1:4">
      <c r="A250" s="58" t="s">
        <v>14081</v>
      </c>
      <c r="B250" s="1" t="s">
        <v>16717</v>
      </c>
      <c r="C250" s="58" t="s">
        <v>32</v>
      </c>
      <c r="D250" s="75">
        <v>14.41</v>
      </c>
    </row>
    <row r="251" spans="1:4">
      <c r="A251" s="58" t="s">
        <v>14082</v>
      </c>
      <c r="B251" s="1" t="s">
        <v>16718</v>
      </c>
      <c r="C251" s="58" t="s">
        <v>32</v>
      </c>
      <c r="D251" s="75">
        <v>18.02</v>
      </c>
    </row>
    <row r="252" spans="1:4">
      <c r="A252" s="58" t="s">
        <v>14083</v>
      </c>
      <c r="B252" s="1" t="s">
        <v>16719</v>
      </c>
      <c r="C252" s="58" t="s">
        <v>32</v>
      </c>
      <c r="D252" s="75">
        <v>24.02</v>
      </c>
    </row>
    <row r="253" spans="1:4">
      <c r="A253" s="58" t="s">
        <v>14084</v>
      </c>
      <c r="B253" s="1" t="s">
        <v>16720</v>
      </c>
      <c r="C253" s="58" t="s">
        <v>32</v>
      </c>
      <c r="D253" s="75">
        <v>30.03</v>
      </c>
    </row>
    <row r="254" spans="1:4">
      <c r="A254" s="58" t="s">
        <v>14085</v>
      </c>
      <c r="B254" s="1" t="s">
        <v>16721</v>
      </c>
      <c r="C254" s="58" t="s">
        <v>32</v>
      </c>
      <c r="D254" s="75">
        <v>23.62</v>
      </c>
    </row>
    <row r="255" spans="1:4">
      <c r="A255" s="58" t="s">
        <v>14086</v>
      </c>
      <c r="B255" s="1" t="s">
        <v>16722</v>
      </c>
      <c r="C255" s="58" t="s">
        <v>32</v>
      </c>
      <c r="D255" s="75">
        <v>31.67</v>
      </c>
    </row>
    <row r="256" spans="1:4">
      <c r="A256" s="58" t="s">
        <v>14087</v>
      </c>
      <c r="B256" s="1" t="s">
        <v>16723</v>
      </c>
      <c r="C256" s="58" t="s">
        <v>32</v>
      </c>
      <c r="D256" s="75">
        <v>43.81</v>
      </c>
    </row>
    <row r="257" spans="1:4">
      <c r="A257" s="58" t="s">
        <v>14088</v>
      </c>
      <c r="B257" s="1" t="s">
        <v>16724</v>
      </c>
      <c r="C257" s="58" t="s">
        <v>32</v>
      </c>
      <c r="D257" s="75">
        <v>57.32</v>
      </c>
    </row>
    <row r="258" spans="1:4">
      <c r="A258" s="58" t="s">
        <v>14089</v>
      </c>
      <c r="B258" s="1" t="s">
        <v>16725</v>
      </c>
      <c r="C258" s="58" t="s">
        <v>32</v>
      </c>
      <c r="D258" s="75">
        <v>16.96</v>
      </c>
    </row>
    <row r="259" spans="1:4">
      <c r="A259" s="58" t="s">
        <v>14090</v>
      </c>
      <c r="B259" s="1" t="s">
        <v>16726</v>
      </c>
      <c r="C259" s="58" t="s">
        <v>32</v>
      </c>
      <c r="D259" s="75">
        <v>22.74</v>
      </c>
    </row>
    <row r="260" spans="1:4">
      <c r="A260" s="58" t="s">
        <v>14091</v>
      </c>
      <c r="B260" s="1" t="s">
        <v>16727</v>
      </c>
      <c r="C260" s="58" t="s">
        <v>32</v>
      </c>
      <c r="D260" s="75">
        <v>31.29</v>
      </c>
    </row>
    <row r="261" spans="1:4">
      <c r="A261" s="58" t="s">
        <v>14092</v>
      </c>
      <c r="B261" s="1" t="s">
        <v>16728</v>
      </c>
      <c r="C261" s="58" t="s">
        <v>32</v>
      </c>
      <c r="D261" s="75">
        <v>40.14</v>
      </c>
    </row>
    <row r="262" spans="1:4">
      <c r="A262" s="58" t="s">
        <v>14093</v>
      </c>
      <c r="B262" s="1" t="s">
        <v>16729</v>
      </c>
      <c r="D262" s="75"/>
    </row>
    <row r="263" spans="1:4">
      <c r="A263" s="58" t="s">
        <v>64</v>
      </c>
      <c r="B263" s="1" t="s">
        <v>16730</v>
      </c>
      <c r="C263" s="58" t="s">
        <v>243</v>
      </c>
      <c r="D263" s="75">
        <v>900</v>
      </c>
    </row>
    <row r="264" spans="1:4">
      <c r="A264" s="58" t="s">
        <v>66</v>
      </c>
      <c r="B264" s="1" t="s">
        <v>16731</v>
      </c>
      <c r="C264" s="58" t="s">
        <v>32</v>
      </c>
      <c r="D264" s="75">
        <v>27.5</v>
      </c>
    </row>
    <row r="265" spans="1:4">
      <c r="A265" s="58" t="s">
        <v>14094</v>
      </c>
      <c r="B265" s="1" t="s">
        <v>16732</v>
      </c>
      <c r="C265" s="58" t="s">
        <v>32</v>
      </c>
      <c r="D265" s="75">
        <v>31.5</v>
      </c>
    </row>
    <row r="266" spans="1:4">
      <c r="A266" s="58" t="s">
        <v>14095</v>
      </c>
      <c r="B266" s="1" t="s">
        <v>16733</v>
      </c>
      <c r="C266" s="58" t="s">
        <v>32</v>
      </c>
      <c r="D266" s="75">
        <v>37.5</v>
      </c>
    </row>
    <row r="267" spans="1:4">
      <c r="A267" s="58" t="s">
        <v>14096</v>
      </c>
      <c r="B267" s="1" t="s">
        <v>16734</v>
      </c>
      <c r="C267" s="58" t="s">
        <v>32</v>
      </c>
      <c r="D267" s="75">
        <v>40</v>
      </c>
    </row>
    <row r="268" spans="1:4">
      <c r="A268" s="58" t="s">
        <v>14097</v>
      </c>
      <c r="B268" s="1" t="s">
        <v>16735</v>
      </c>
      <c r="C268" s="58" t="s">
        <v>32</v>
      </c>
      <c r="D268" s="75">
        <v>47.5</v>
      </c>
    </row>
    <row r="269" spans="1:4">
      <c r="A269" s="58" t="s">
        <v>14098</v>
      </c>
      <c r="B269" s="1" t="s">
        <v>16736</v>
      </c>
      <c r="D269" s="75"/>
    </row>
    <row r="270" spans="1:4">
      <c r="A270" s="58" t="s">
        <v>14099</v>
      </c>
      <c r="B270" s="1" t="s">
        <v>16730</v>
      </c>
      <c r="C270" s="58" t="s">
        <v>243</v>
      </c>
      <c r="D270" s="75">
        <v>6500</v>
      </c>
    </row>
    <row r="271" spans="1:4">
      <c r="A271" s="58" t="s">
        <v>14100</v>
      </c>
      <c r="B271" s="1" t="s">
        <v>16737</v>
      </c>
      <c r="C271" s="58" t="s">
        <v>32</v>
      </c>
      <c r="D271" s="75">
        <v>66.77</v>
      </c>
    </row>
    <row r="272" spans="1:4">
      <c r="A272" s="58" t="s">
        <v>14101</v>
      </c>
      <c r="B272" s="1" t="s">
        <v>16738</v>
      </c>
      <c r="C272" s="58" t="s">
        <v>32</v>
      </c>
      <c r="D272" s="75">
        <v>79.09</v>
      </c>
    </row>
    <row r="273" spans="1:4">
      <c r="A273" s="58" t="s">
        <v>14102</v>
      </c>
      <c r="B273" s="1" t="s">
        <v>16739</v>
      </c>
      <c r="C273" s="58" t="s">
        <v>32</v>
      </c>
      <c r="D273" s="75">
        <v>122</v>
      </c>
    </row>
    <row r="274" spans="1:4">
      <c r="A274" s="58" t="s">
        <v>14103</v>
      </c>
      <c r="B274" s="1" t="s">
        <v>16740</v>
      </c>
      <c r="D274" s="75"/>
    </row>
    <row r="275" spans="1:4">
      <c r="A275" s="58" t="s">
        <v>14104</v>
      </c>
      <c r="B275" s="1" t="s">
        <v>16741</v>
      </c>
      <c r="C275" s="58" t="s">
        <v>243</v>
      </c>
      <c r="D275" s="75">
        <v>12000</v>
      </c>
    </row>
    <row r="276" spans="1:4">
      <c r="A276" s="58" t="s">
        <v>14105</v>
      </c>
      <c r="B276" s="1" t="s">
        <v>16742</v>
      </c>
      <c r="C276" s="58" t="s">
        <v>32</v>
      </c>
      <c r="D276" s="75">
        <v>48.57</v>
      </c>
    </row>
    <row r="277" spans="1:4">
      <c r="A277" s="58" t="s">
        <v>14106</v>
      </c>
      <c r="B277" s="1" t="s">
        <v>16743</v>
      </c>
      <c r="C277" s="58" t="s">
        <v>32</v>
      </c>
      <c r="D277" s="75">
        <v>47.41</v>
      </c>
    </row>
    <row r="278" spans="1:4">
      <c r="A278" s="58" t="s">
        <v>14107</v>
      </c>
      <c r="B278" s="1" t="s">
        <v>16744</v>
      </c>
      <c r="C278" s="58" t="s">
        <v>32</v>
      </c>
      <c r="D278" s="75">
        <v>62.7</v>
      </c>
    </row>
    <row r="279" spans="1:4">
      <c r="A279" s="58" t="s">
        <v>14108</v>
      </c>
      <c r="B279" s="1" t="s">
        <v>16745</v>
      </c>
      <c r="C279" s="58" t="s">
        <v>32</v>
      </c>
      <c r="D279" s="75">
        <v>78.27</v>
      </c>
    </row>
    <row r="280" spans="1:4">
      <c r="A280" s="58" t="s">
        <v>14109</v>
      </c>
      <c r="B280" s="1" t="s">
        <v>16746</v>
      </c>
      <c r="C280" s="58" t="s">
        <v>32</v>
      </c>
      <c r="D280" s="75">
        <v>104.87</v>
      </c>
    </row>
    <row r="281" spans="1:4">
      <c r="A281" s="58" t="s">
        <v>14110</v>
      </c>
      <c r="B281" s="1" t="s">
        <v>16747</v>
      </c>
      <c r="D281" s="75"/>
    </row>
    <row r="282" spans="1:4">
      <c r="A282" s="58" t="s">
        <v>14111</v>
      </c>
      <c r="B282" s="1" t="s">
        <v>16730</v>
      </c>
      <c r="C282" s="58" t="s">
        <v>243</v>
      </c>
      <c r="D282" s="75">
        <v>6500</v>
      </c>
    </row>
    <row r="283" spans="1:4">
      <c r="A283" s="58" t="s">
        <v>14112</v>
      </c>
      <c r="B283" s="1" t="s">
        <v>16748</v>
      </c>
      <c r="C283" s="58" t="s">
        <v>32</v>
      </c>
      <c r="D283" s="75">
        <v>133.37</v>
      </c>
    </row>
    <row r="284" spans="1:4">
      <c r="A284" s="58" t="s">
        <v>14113</v>
      </c>
      <c r="B284" s="1" t="s">
        <v>16749</v>
      </c>
      <c r="C284" s="58" t="s">
        <v>32</v>
      </c>
      <c r="D284" s="75">
        <v>132.37</v>
      </c>
    </row>
    <row r="285" spans="1:4">
      <c r="A285" s="58" t="s">
        <v>14114</v>
      </c>
      <c r="B285" s="1" t="s">
        <v>16750</v>
      </c>
      <c r="C285" s="58" t="s">
        <v>32</v>
      </c>
      <c r="D285" s="75">
        <v>142.35</v>
      </c>
    </row>
    <row r="286" spans="1:4">
      <c r="A286" s="58" t="s">
        <v>14115</v>
      </c>
      <c r="B286" s="1" t="s">
        <v>16751</v>
      </c>
      <c r="C286" s="58" t="s">
        <v>32</v>
      </c>
      <c r="D286" s="75">
        <v>158.30000000000001</v>
      </c>
    </row>
    <row r="287" spans="1:4">
      <c r="A287" s="58" t="s">
        <v>14116</v>
      </c>
      <c r="B287" s="1" t="s">
        <v>16752</v>
      </c>
      <c r="C287" s="58" t="s">
        <v>32</v>
      </c>
      <c r="D287" s="75">
        <v>273.62</v>
      </c>
    </row>
    <row r="288" spans="1:4">
      <c r="A288" s="58" t="s">
        <v>14117</v>
      </c>
      <c r="B288" s="1" t="s">
        <v>16753</v>
      </c>
      <c r="C288" s="58" t="s">
        <v>32</v>
      </c>
      <c r="D288" s="75">
        <v>271.24</v>
      </c>
    </row>
    <row r="289" spans="1:4">
      <c r="A289" s="58" t="s">
        <v>14118</v>
      </c>
      <c r="B289" s="1" t="s">
        <v>16754</v>
      </c>
      <c r="C289" s="58" t="s">
        <v>32</v>
      </c>
      <c r="D289" s="75">
        <v>291.57</v>
      </c>
    </row>
    <row r="290" spans="1:4">
      <c r="A290" s="58" t="s">
        <v>14119</v>
      </c>
      <c r="B290" s="1" t="s">
        <v>16755</v>
      </c>
      <c r="C290" s="58" t="s">
        <v>32</v>
      </c>
      <c r="D290" s="75">
        <v>324.44</v>
      </c>
    </row>
    <row r="291" spans="1:4">
      <c r="A291" s="58" t="s">
        <v>14120</v>
      </c>
      <c r="B291" s="1" t="s">
        <v>16756</v>
      </c>
      <c r="D291" s="75"/>
    </row>
    <row r="292" spans="1:4">
      <c r="A292" s="58" t="s">
        <v>14121</v>
      </c>
      <c r="B292" s="1" t="s">
        <v>16757</v>
      </c>
      <c r="C292" s="58" t="s">
        <v>243</v>
      </c>
      <c r="D292" s="75">
        <v>5000</v>
      </c>
    </row>
    <row r="293" spans="1:4">
      <c r="A293" s="58" t="s">
        <v>14122</v>
      </c>
      <c r="B293" s="1" t="s">
        <v>16758</v>
      </c>
      <c r="C293" s="58" t="s">
        <v>32</v>
      </c>
      <c r="D293" s="75">
        <v>231.74</v>
      </c>
    </row>
    <row r="294" spans="1:4">
      <c r="A294" s="58" t="s">
        <v>14123</v>
      </c>
      <c r="B294" s="1" t="s">
        <v>16759</v>
      </c>
      <c r="C294" s="58" t="s">
        <v>32</v>
      </c>
      <c r="D294" s="75">
        <v>267.01</v>
      </c>
    </row>
    <row r="295" spans="1:4">
      <c r="A295" s="58" t="s">
        <v>14124</v>
      </c>
      <c r="B295" s="1" t="s">
        <v>16760</v>
      </c>
      <c r="C295" s="58" t="s">
        <v>32</v>
      </c>
      <c r="D295" s="75">
        <v>291.47000000000003</v>
      </c>
    </row>
    <row r="296" spans="1:4">
      <c r="A296" s="58" t="s">
        <v>14125</v>
      </c>
      <c r="B296" s="1" t="s">
        <v>16761</v>
      </c>
      <c r="C296" s="58" t="s">
        <v>32</v>
      </c>
      <c r="D296" s="75">
        <v>320.98</v>
      </c>
    </row>
    <row r="297" spans="1:4">
      <c r="A297" s="58" t="s">
        <v>14126</v>
      </c>
      <c r="B297" s="1" t="s">
        <v>16762</v>
      </c>
      <c r="C297" s="58" t="s">
        <v>32</v>
      </c>
      <c r="D297" s="75">
        <v>643.59</v>
      </c>
    </row>
    <row r="298" spans="1:4">
      <c r="A298" s="58" t="s">
        <v>14127</v>
      </c>
      <c r="B298" s="1" t="s">
        <v>16763</v>
      </c>
      <c r="C298" s="58" t="s">
        <v>32</v>
      </c>
      <c r="D298" s="75">
        <v>725.16</v>
      </c>
    </row>
    <row r="299" spans="1:4">
      <c r="A299" s="58" t="s">
        <v>14128</v>
      </c>
      <c r="B299" s="1" t="s">
        <v>16764</v>
      </c>
      <c r="C299" s="58" t="s">
        <v>32</v>
      </c>
      <c r="D299" s="75">
        <v>603.27</v>
      </c>
    </row>
    <row r="300" spans="1:4">
      <c r="A300" s="58" t="s">
        <v>14129</v>
      </c>
      <c r="B300" s="1" t="s">
        <v>16765</v>
      </c>
      <c r="C300" s="58" t="s">
        <v>32</v>
      </c>
      <c r="D300" s="75">
        <v>564.70000000000005</v>
      </c>
    </row>
    <row r="301" spans="1:4">
      <c r="A301" s="58" t="s">
        <v>14130</v>
      </c>
      <c r="B301" s="1" t="s">
        <v>16766</v>
      </c>
      <c r="D301" s="75"/>
    </row>
    <row r="302" spans="1:4">
      <c r="A302" s="58" t="s">
        <v>14131</v>
      </c>
      <c r="B302" s="1" t="s">
        <v>16730</v>
      </c>
      <c r="C302" s="58" t="s">
        <v>243</v>
      </c>
      <c r="D302" s="75">
        <v>13500</v>
      </c>
    </row>
    <row r="303" spans="1:4">
      <c r="A303" s="58" t="s">
        <v>14132</v>
      </c>
      <c r="B303" s="1" t="s">
        <v>16767</v>
      </c>
      <c r="C303" s="58" t="s">
        <v>32</v>
      </c>
      <c r="D303" s="75">
        <v>139.9</v>
      </c>
    </row>
    <row r="304" spans="1:4">
      <c r="A304" s="58" t="s">
        <v>14133</v>
      </c>
      <c r="B304" s="1" t="s">
        <v>16768</v>
      </c>
      <c r="C304" s="58" t="s">
        <v>32</v>
      </c>
      <c r="D304" s="75">
        <v>203.7</v>
      </c>
    </row>
    <row r="305" spans="1:4">
      <c r="A305" s="58" t="s">
        <v>14134</v>
      </c>
      <c r="B305" s="1" t="s">
        <v>16769</v>
      </c>
      <c r="C305" s="58" t="s">
        <v>32</v>
      </c>
      <c r="D305" s="75">
        <v>289.99</v>
      </c>
    </row>
    <row r="306" spans="1:4">
      <c r="A306" s="58" t="s">
        <v>14135</v>
      </c>
      <c r="B306" s="1" t="s">
        <v>16770</v>
      </c>
      <c r="C306" s="58" t="s">
        <v>32</v>
      </c>
      <c r="D306" s="75">
        <v>364.08</v>
      </c>
    </row>
    <row r="307" spans="1:4">
      <c r="A307" s="58" t="s">
        <v>14136</v>
      </c>
      <c r="B307" s="1" t="s">
        <v>16771</v>
      </c>
      <c r="D307" s="75"/>
    </row>
    <row r="308" spans="1:4">
      <c r="A308" s="58" t="s">
        <v>14137</v>
      </c>
      <c r="B308" s="1" t="s">
        <v>16772</v>
      </c>
      <c r="C308" s="58" t="s">
        <v>29</v>
      </c>
      <c r="D308" s="75">
        <v>360.23</v>
      </c>
    </row>
    <row r="309" spans="1:4">
      <c r="A309" s="58" t="s">
        <v>14138</v>
      </c>
      <c r="B309" s="1" t="s">
        <v>16773</v>
      </c>
      <c r="D309" s="75"/>
    </row>
    <row r="310" spans="1:4">
      <c r="A310" s="58" t="s">
        <v>86</v>
      </c>
      <c r="B310" s="1" t="s">
        <v>16774</v>
      </c>
      <c r="C310" s="58" t="s">
        <v>28</v>
      </c>
      <c r="D310" s="75">
        <v>48.26</v>
      </c>
    </row>
    <row r="311" spans="1:4">
      <c r="A311" s="58" t="s">
        <v>14139</v>
      </c>
      <c r="B311" s="1" t="s">
        <v>16775</v>
      </c>
      <c r="C311" s="58" t="s">
        <v>28</v>
      </c>
      <c r="D311" s="75">
        <v>49.64</v>
      </c>
    </row>
    <row r="312" spans="1:4">
      <c r="A312" s="58" t="s">
        <v>14140</v>
      </c>
      <c r="B312" s="1" t="s">
        <v>16776</v>
      </c>
      <c r="D312" s="75"/>
    </row>
    <row r="313" spans="1:4">
      <c r="A313" s="58" t="s">
        <v>14141</v>
      </c>
      <c r="B313" s="1" t="s">
        <v>16777</v>
      </c>
      <c r="C313" s="58" t="s">
        <v>33</v>
      </c>
      <c r="D313" s="75">
        <v>8.44</v>
      </c>
    </row>
    <row r="314" spans="1:4">
      <c r="A314" s="58" t="s">
        <v>14142</v>
      </c>
      <c r="B314" s="1" t="s">
        <v>16778</v>
      </c>
      <c r="C314" s="58" t="s">
        <v>33</v>
      </c>
      <c r="D314" s="75">
        <v>8.17</v>
      </c>
    </row>
    <row r="315" spans="1:4">
      <c r="A315" s="58" t="s">
        <v>14143</v>
      </c>
      <c r="B315" s="1" t="s">
        <v>16779</v>
      </c>
      <c r="C315" s="58" t="s">
        <v>33</v>
      </c>
      <c r="D315" s="75">
        <v>8.3800000000000008</v>
      </c>
    </row>
    <row r="316" spans="1:4">
      <c r="A316" s="58" t="s">
        <v>70</v>
      </c>
      <c r="B316" s="1" t="s">
        <v>16780</v>
      </c>
      <c r="C316" s="58" t="s">
        <v>33</v>
      </c>
      <c r="D316" s="75">
        <v>8.42</v>
      </c>
    </row>
    <row r="317" spans="1:4">
      <c r="A317" s="58" t="s">
        <v>14144</v>
      </c>
      <c r="B317" s="1" t="s">
        <v>16781</v>
      </c>
      <c r="D317" s="75"/>
    </row>
    <row r="318" spans="1:4">
      <c r="A318" s="58" t="s">
        <v>14145</v>
      </c>
      <c r="B318" s="1" t="s">
        <v>16782</v>
      </c>
      <c r="C318" s="58" t="s">
        <v>29</v>
      </c>
      <c r="D318" s="75">
        <v>303.72000000000003</v>
      </c>
    </row>
    <row r="319" spans="1:4">
      <c r="A319" s="58" t="s">
        <v>14146</v>
      </c>
      <c r="B319" s="1" t="s">
        <v>16783</v>
      </c>
      <c r="C319" s="58" t="s">
        <v>29</v>
      </c>
      <c r="D319" s="75">
        <v>296.70999999999998</v>
      </c>
    </row>
    <row r="320" spans="1:4">
      <c r="A320" s="58" t="s">
        <v>14147</v>
      </c>
      <c r="B320" s="1" t="s">
        <v>16784</v>
      </c>
      <c r="C320" s="58" t="s">
        <v>29</v>
      </c>
      <c r="D320" s="75">
        <v>281.51</v>
      </c>
    </row>
    <row r="321" spans="1:4">
      <c r="A321" s="58" t="s">
        <v>14148</v>
      </c>
      <c r="B321" s="1" t="s">
        <v>16785</v>
      </c>
      <c r="D321" s="75"/>
    </row>
    <row r="322" spans="1:4">
      <c r="A322" s="58" t="s">
        <v>14149</v>
      </c>
      <c r="B322" s="1" t="s">
        <v>16786</v>
      </c>
      <c r="C322" s="58" t="s">
        <v>29</v>
      </c>
      <c r="D322" s="75">
        <v>329.8</v>
      </c>
    </row>
    <row r="323" spans="1:4">
      <c r="A323" s="58" t="s">
        <v>14150</v>
      </c>
      <c r="B323" s="1" t="s">
        <v>16787</v>
      </c>
      <c r="C323" s="58" t="s">
        <v>29</v>
      </c>
      <c r="D323" s="75">
        <v>341.13</v>
      </c>
    </row>
    <row r="324" spans="1:4">
      <c r="A324" s="58" t="s">
        <v>14151</v>
      </c>
      <c r="B324" s="1" t="s">
        <v>16788</v>
      </c>
      <c r="C324" s="58" t="s">
        <v>29</v>
      </c>
      <c r="D324" s="75">
        <v>349.6</v>
      </c>
    </row>
    <row r="325" spans="1:4">
      <c r="A325" s="58" t="s">
        <v>88</v>
      </c>
      <c r="B325" s="1" t="s">
        <v>16789</v>
      </c>
      <c r="C325" s="58" t="s">
        <v>29</v>
      </c>
      <c r="D325" s="75">
        <v>361.38</v>
      </c>
    </row>
    <row r="326" spans="1:4">
      <c r="A326" s="58" t="s">
        <v>14152</v>
      </c>
      <c r="B326" s="1" t="s">
        <v>16790</v>
      </c>
      <c r="C326" s="58" t="s">
        <v>29</v>
      </c>
      <c r="D326" s="75">
        <v>371.24</v>
      </c>
    </row>
    <row r="327" spans="1:4">
      <c r="A327" s="58" t="s">
        <v>14153</v>
      </c>
      <c r="B327" s="1" t="s">
        <v>16791</v>
      </c>
      <c r="C327" s="58" t="s">
        <v>29</v>
      </c>
      <c r="D327" s="75">
        <v>378.25</v>
      </c>
    </row>
    <row r="328" spans="1:4">
      <c r="A328" s="58" t="s">
        <v>14154</v>
      </c>
      <c r="B328" s="1" t="s">
        <v>16792</v>
      </c>
      <c r="C328" s="58" t="s">
        <v>29</v>
      </c>
      <c r="D328" s="75">
        <v>384.94</v>
      </c>
    </row>
    <row r="329" spans="1:4">
      <c r="A329" s="58" t="s">
        <v>14155</v>
      </c>
      <c r="B329" s="1" t="s">
        <v>16793</v>
      </c>
      <c r="C329" s="58" t="s">
        <v>29</v>
      </c>
      <c r="D329" s="75">
        <v>390.64</v>
      </c>
    </row>
    <row r="330" spans="1:4">
      <c r="A330" s="58" t="s">
        <v>14156</v>
      </c>
      <c r="B330" s="1" t="s">
        <v>16794</v>
      </c>
      <c r="C330" s="58" t="s">
        <v>29</v>
      </c>
      <c r="D330" s="75">
        <v>403.77</v>
      </c>
    </row>
    <row r="331" spans="1:4">
      <c r="A331" s="58" t="s">
        <v>14157</v>
      </c>
      <c r="B331" s="1" t="s">
        <v>16795</v>
      </c>
      <c r="D331" s="75"/>
    </row>
    <row r="332" spans="1:4">
      <c r="A332" s="58" t="s">
        <v>14158</v>
      </c>
      <c r="B332" s="1" t="s">
        <v>16789</v>
      </c>
      <c r="C332" s="58" t="s">
        <v>29</v>
      </c>
      <c r="D332" s="75">
        <v>317.94</v>
      </c>
    </row>
    <row r="333" spans="1:4">
      <c r="A333" s="58" t="s">
        <v>14159</v>
      </c>
      <c r="B333" s="1" t="s">
        <v>16791</v>
      </c>
      <c r="C333" s="58" t="s">
        <v>29</v>
      </c>
      <c r="D333" s="75">
        <v>322.43</v>
      </c>
    </row>
    <row r="334" spans="1:4">
      <c r="A334" s="58" t="s">
        <v>14160</v>
      </c>
      <c r="B334" s="1" t="s">
        <v>16793</v>
      </c>
      <c r="C334" s="58" t="s">
        <v>29</v>
      </c>
      <c r="D334" s="75">
        <v>334.48</v>
      </c>
    </row>
    <row r="335" spans="1:4">
      <c r="A335" s="58" t="s">
        <v>14161</v>
      </c>
      <c r="B335" s="1" t="s">
        <v>16794</v>
      </c>
      <c r="C335" s="58" t="s">
        <v>29</v>
      </c>
      <c r="D335" s="75">
        <v>336.8</v>
      </c>
    </row>
    <row r="336" spans="1:4">
      <c r="A336" s="58" t="s">
        <v>14162</v>
      </c>
      <c r="B336" s="1" t="s">
        <v>16796</v>
      </c>
      <c r="C336" s="58" t="s">
        <v>29</v>
      </c>
      <c r="D336" s="75">
        <v>345.94</v>
      </c>
    </row>
    <row r="337" spans="1:4">
      <c r="A337" s="58" t="s">
        <v>14163</v>
      </c>
      <c r="B337" s="1" t="s">
        <v>16797</v>
      </c>
      <c r="D337" s="75"/>
    </row>
    <row r="338" spans="1:4">
      <c r="A338" s="58" t="s">
        <v>14164</v>
      </c>
      <c r="B338" s="1" t="s">
        <v>16798</v>
      </c>
      <c r="C338" s="58" t="s">
        <v>29</v>
      </c>
      <c r="D338" s="75">
        <v>304.22000000000003</v>
      </c>
    </row>
    <row r="339" spans="1:4">
      <c r="A339" s="58" t="s">
        <v>14165</v>
      </c>
      <c r="B339" s="1" t="s">
        <v>16799</v>
      </c>
      <c r="C339" s="58" t="s">
        <v>29</v>
      </c>
      <c r="D339" s="75">
        <v>343.22</v>
      </c>
    </row>
    <row r="340" spans="1:4">
      <c r="A340" s="58" t="s">
        <v>14166</v>
      </c>
      <c r="B340" s="1" t="s">
        <v>16800</v>
      </c>
      <c r="C340" s="58" t="s">
        <v>29</v>
      </c>
      <c r="D340" s="75">
        <v>355.46</v>
      </c>
    </row>
    <row r="341" spans="1:4">
      <c r="A341" s="58" t="s">
        <v>14167</v>
      </c>
      <c r="B341" s="1" t="s">
        <v>16801</v>
      </c>
      <c r="C341" s="58" t="s">
        <v>29</v>
      </c>
      <c r="D341" s="75">
        <v>365.67</v>
      </c>
    </row>
    <row r="342" spans="1:4">
      <c r="A342" s="58" t="s">
        <v>14168</v>
      </c>
      <c r="B342" s="1" t="s">
        <v>16802</v>
      </c>
      <c r="D342" s="75"/>
    </row>
    <row r="343" spans="1:4">
      <c r="A343" s="58" t="s">
        <v>14169</v>
      </c>
      <c r="B343" s="1" t="s">
        <v>16803</v>
      </c>
      <c r="C343" s="58" t="s">
        <v>29</v>
      </c>
      <c r="D343" s="75">
        <v>485.85</v>
      </c>
    </row>
    <row r="344" spans="1:4">
      <c r="A344" s="58" t="s">
        <v>14170</v>
      </c>
      <c r="B344" s="1" t="s">
        <v>16804</v>
      </c>
      <c r="C344" s="58" t="s">
        <v>29</v>
      </c>
      <c r="D344" s="75">
        <v>492.78</v>
      </c>
    </row>
    <row r="345" spans="1:4">
      <c r="A345" s="58" t="s">
        <v>21720</v>
      </c>
      <c r="B345" s="1" t="s">
        <v>16805</v>
      </c>
      <c r="D345" s="75"/>
    </row>
    <row r="346" spans="1:4">
      <c r="A346" s="58" t="s">
        <v>14171</v>
      </c>
      <c r="B346" s="1" t="s">
        <v>16806</v>
      </c>
      <c r="D346" s="75"/>
    </row>
    <row r="347" spans="1:4">
      <c r="A347" s="58" t="s">
        <v>14172</v>
      </c>
      <c r="B347" s="1" t="s">
        <v>16807</v>
      </c>
      <c r="C347" s="58" t="s">
        <v>3745</v>
      </c>
      <c r="D347" s="75">
        <v>84.12</v>
      </c>
    </row>
    <row r="348" spans="1:4">
      <c r="A348" s="58" t="s">
        <v>14173</v>
      </c>
      <c r="B348" s="1" t="s">
        <v>16808</v>
      </c>
      <c r="C348" s="58" t="s">
        <v>29</v>
      </c>
      <c r="D348" s="75">
        <v>181.93</v>
      </c>
    </row>
    <row r="349" spans="1:4">
      <c r="A349" s="58" t="s">
        <v>14174</v>
      </c>
      <c r="B349" s="1" t="s">
        <v>16809</v>
      </c>
      <c r="D349" s="75"/>
    </row>
    <row r="350" spans="1:4">
      <c r="A350" s="58" t="s">
        <v>14175</v>
      </c>
      <c r="B350" s="1" t="s">
        <v>16810</v>
      </c>
      <c r="C350" s="58" t="s">
        <v>32</v>
      </c>
      <c r="D350" s="75">
        <v>41.27</v>
      </c>
    </row>
    <row r="351" spans="1:4">
      <c r="A351" s="58" t="s">
        <v>14176</v>
      </c>
      <c r="B351" s="1" t="s">
        <v>16811</v>
      </c>
      <c r="D351" s="75"/>
    </row>
    <row r="352" spans="1:4">
      <c r="A352" s="58" t="s">
        <v>14177</v>
      </c>
      <c r="B352" s="1" t="s">
        <v>16812</v>
      </c>
      <c r="C352" s="58" t="s">
        <v>29</v>
      </c>
      <c r="D352" s="75">
        <v>369.84</v>
      </c>
    </row>
    <row r="353" spans="1:4">
      <c r="A353" s="58" t="s">
        <v>14178</v>
      </c>
      <c r="B353" s="1" t="s">
        <v>16813</v>
      </c>
      <c r="D353" s="75"/>
    </row>
    <row r="354" spans="1:4">
      <c r="A354" s="58" t="s">
        <v>14179</v>
      </c>
      <c r="B354" s="1" t="s">
        <v>16814</v>
      </c>
      <c r="C354" s="58" t="s">
        <v>28</v>
      </c>
      <c r="D354" s="75">
        <v>54.59</v>
      </c>
    </row>
    <row r="355" spans="1:4">
      <c r="A355" s="58" t="s">
        <v>14180</v>
      </c>
      <c r="B355" s="1" t="s">
        <v>16815</v>
      </c>
      <c r="D355" s="75"/>
    </row>
    <row r="356" spans="1:4">
      <c r="A356" s="58" t="s">
        <v>14181</v>
      </c>
      <c r="B356" s="1" t="s">
        <v>16816</v>
      </c>
      <c r="C356" s="58" t="s">
        <v>33</v>
      </c>
      <c r="D356" s="75">
        <v>8.42</v>
      </c>
    </row>
    <row r="357" spans="1:4">
      <c r="A357" s="58" t="s">
        <v>14182</v>
      </c>
      <c r="B357" s="1" t="s">
        <v>16817</v>
      </c>
      <c r="D357" s="75"/>
    </row>
    <row r="358" spans="1:4">
      <c r="A358" s="58" t="s">
        <v>14183</v>
      </c>
      <c r="B358" s="1" t="s">
        <v>16818</v>
      </c>
      <c r="C358" s="58" t="s">
        <v>32</v>
      </c>
      <c r="D358" s="75">
        <v>106.72</v>
      </c>
    </row>
    <row r="359" spans="1:4">
      <c r="A359" s="58" t="s">
        <v>14184</v>
      </c>
      <c r="B359" s="1" t="s">
        <v>16819</v>
      </c>
      <c r="C359" s="58" t="s">
        <v>32</v>
      </c>
      <c r="D359" s="75">
        <v>78.239999999999995</v>
      </c>
    </row>
    <row r="360" spans="1:4">
      <c r="A360" s="58" t="s">
        <v>14185</v>
      </c>
      <c r="B360" s="1" t="s">
        <v>16820</v>
      </c>
      <c r="D360" s="75"/>
    </row>
    <row r="361" spans="1:4">
      <c r="A361" s="58" t="s">
        <v>14186</v>
      </c>
      <c r="B361" s="1" t="s">
        <v>16821</v>
      </c>
      <c r="C361" s="58" t="s">
        <v>29</v>
      </c>
      <c r="D361" s="75">
        <v>378.25</v>
      </c>
    </row>
    <row r="362" spans="1:4">
      <c r="A362" s="58" t="s">
        <v>14187</v>
      </c>
      <c r="B362" s="1" t="s">
        <v>16822</v>
      </c>
      <c r="C362" s="58" t="s">
        <v>29</v>
      </c>
      <c r="D362" s="75">
        <v>390.64</v>
      </c>
    </row>
    <row r="363" spans="1:4">
      <c r="A363" s="58" t="s">
        <v>14188</v>
      </c>
      <c r="B363" s="1" t="s">
        <v>16823</v>
      </c>
      <c r="C363" s="58" t="s">
        <v>29</v>
      </c>
      <c r="D363" s="75">
        <v>403.77</v>
      </c>
    </row>
    <row r="364" spans="1:4">
      <c r="A364" s="58" t="s">
        <v>14189</v>
      </c>
      <c r="B364" s="1" t="s">
        <v>16824</v>
      </c>
      <c r="C364" s="58" t="s">
        <v>29</v>
      </c>
      <c r="D364" s="75">
        <v>322.43</v>
      </c>
    </row>
    <row r="365" spans="1:4">
      <c r="A365" s="58" t="s">
        <v>14190</v>
      </c>
      <c r="B365" s="1" t="s">
        <v>16825</v>
      </c>
      <c r="C365" s="58" t="s">
        <v>29</v>
      </c>
      <c r="D365" s="75">
        <v>334.48</v>
      </c>
    </row>
    <row r="366" spans="1:4">
      <c r="A366" s="58" t="s">
        <v>78</v>
      </c>
      <c r="B366" s="1" t="s">
        <v>16826</v>
      </c>
      <c r="C366" s="58" t="s">
        <v>29</v>
      </c>
      <c r="D366" s="75">
        <v>336.8</v>
      </c>
    </row>
    <row r="367" spans="1:4">
      <c r="A367" s="58" t="s">
        <v>14191</v>
      </c>
      <c r="B367" s="1" t="s">
        <v>16827</v>
      </c>
      <c r="C367" s="58" t="s">
        <v>29</v>
      </c>
      <c r="D367" s="75">
        <v>374.65</v>
      </c>
    </row>
    <row r="368" spans="1:4">
      <c r="A368" s="58" t="s">
        <v>14192</v>
      </c>
      <c r="B368" s="1" t="s">
        <v>16828</v>
      </c>
      <c r="D368" s="75"/>
    </row>
    <row r="369" spans="1:4">
      <c r="A369" s="58" t="s">
        <v>14193</v>
      </c>
      <c r="B369" s="1" t="s">
        <v>16829</v>
      </c>
      <c r="C369" s="58" t="s">
        <v>29</v>
      </c>
      <c r="D369" s="75">
        <v>86.97</v>
      </c>
    </row>
    <row r="370" spans="1:4">
      <c r="A370" s="58" t="s">
        <v>14194</v>
      </c>
      <c r="B370" s="1" t="s">
        <v>16830</v>
      </c>
      <c r="C370" s="58" t="s">
        <v>29</v>
      </c>
      <c r="D370" s="75">
        <v>98.82</v>
      </c>
    </row>
    <row r="371" spans="1:4">
      <c r="A371" s="58" t="s">
        <v>14195</v>
      </c>
      <c r="B371" s="1" t="s">
        <v>16831</v>
      </c>
      <c r="C371" s="58" t="s">
        <v>29</v>
      </c>
      <c r="D371" s="75">
        <v>86.97</v>
      </c>
    </row>
    <row r="372" spans="1:4">
      <c r="A372" s="58" t="s">
        <v>14196</v>
      </c>
      <c r="B372" s="1" t="s">
        <v>16832</v>
      </c>
      <c r="D372" s="75"/>
    </row>
    <row r="373" spans="1:4">
      <c r="A373" s="58" t="s">
        <v>14197</v>
      </c>
      <c r="B373" s="1" t="s">
        <v>16833</v>
      </c>
      <c r="C373" s="58" t="s">
        <v>28</v>
      </c>
      <c r="D373" s="75">
        <v>4.8</v>
      </c>
    </row>
    <row r="374" spans="1:4">
      <c r="A374" s="58" t="s">
        <v>14198</v>
      </c>
      <c r="B374" s="1" t="s">
        <v>16834</v>
      </c>
      <c r="C374" s="58" t="s">
        <v>28</v>
      </c>
      <c r="D374" s="75">
        <v>7.39</v>
      </c>
    </row>
    <row r="375" spans="1:4">
      <c r="A375" s="58" t="s">
        <v>14199</v>
      </c>
      <c r="B375" s="1" t="s">
        <v>16835</v>
      </c>
      <c r="D375" s="75"/>
    </row>
    <row r="376" spans="1:4">
      <c r="A376" s="58" t="s">
        <v>14200</v>
      </c>
      <c r="B376" s="1" t="s">
        <v>16836</v>
      </c>
      <c r="C376" s="58" t="s">
        <v>243</v>
      </c>
      <c r="D376" s="75">
        <v>5.85</v>
      </c>
    </row>
    <row r="377" spans="1:4">
      <c r="A377" s="58" t="s">
        <v>14201</v>
      </c>
      <c r="B377" s="1" t="s">
        <v>16837</v>
      </c>
      <c r="C377" s="58" t="s">
        <v>243</v>
      </c>
      <c r="D377" s="75">
        <v>6.96</v>
      </c>
    </row>
    <row r="378" spans="1:4">
      <c r="A378" s="58" t="s">
        <v>14202</v>
      </c>
      <c r="B378" s="1" t="s">
        <v>16838</v>
      </c>
      <c r="C378" s="58" t="s">
        <v>243</v>
      </c>
      <c r="D378" s="75">
        <v>7.43</v>
      </c>
    </row>
    <row r="379" spans="1:4">
      <c r="A379" s="58" t="s">
        <v>14203</v>
      </c>
      <c r="B379" s="1" t="s">
        <v>16839</v>
      </c>
      <c r="D379" s="75"/>
    </row>
    <row r="380" spans="1:4">
      <c r="A380" s="58" t="s">
        <v>14204</v>
      </c>
      <c r="B380" s="1" t="s">
        <v>16840</v>
      </c>
      <c r="C380" s="58" t="s">
        <v>243</v>
      </c>
      <c r="D380" s="75">
        <v>10.53</v>
      </c>
    </row>
    <row r="381" spans="1:4">
      <c r="A381" s="58" t="s">
        <v>14205</v>
      </c>
      <c r="B381" s="1" t="s">
        <v>16841</v>
      </c>
      <c r="C381" s="58" t="s">
        <v>32</v>
      </c>
      <c r="D381" s="75">
        <v>132.86000000000001</v>
      </c>
    </row>
    <row r="382" spans="1:4">
      <c r="A382" s="58" t="s">
        <v>14206</v>
      </c>
      <c r="B382" s="1" t="s">
        <v>16842</v>
      </c>
      <c r="C382" s="58" t="s">
        <v>243</v>
      </c>
      <c r="D382" s="75">
        <v>48.38</v>
      </c>
    </row>
    <row r="383" spans="1:4">
      <c r="A383" s="58" t="s">
        <v>14207</v>
      </c>
      <c r="B383" s="1" t="s">
        <v>16843</v>
      </c>
      <c r="D383" s="75"/>
    </row>
    <row r="384" spans="1:4">
      <c r="A384" s="58" t="s">
        <v>14208</v>
      </c>
      <c r="B384" s="1" t="s">
        <v>16844</v>
      </c>
      <c r="C384" s="58" t="s">
        <v>243</v>
      </c>
      <c r="D384" s="75">
        <v>496.18</v>
      </c>
    </row>
    <row r="385" spans="1:4">
      <c r="A385" s="58" t="s">
        <v>14209</v>
      </c>
      <c r="B385" s="1" t="s">
        <v>16845</v>
      </c>
      <c r="D385" s="75"/>
    </row>
    <row r="386" spans="1:4">
      <c r="A386" s="58" t="s">
        <v>14210</v>
      </c>
      <c r="B386" s="1" t="s">
        <v>16846</v>
      </c>
      <c r="C386" s="58" t="s">
        <v>243</v>
      </c>
      <c r="D386" s="75">
        <v>6410.13</v>
      </c>
    </row>
    <row r="387" spans="1:4">
      <c r="A387" s="58" t="s">
        <v>14211</v>
      </c>
      <c r="B387" s="1" t="s">
        <v>16847</v>
      </c>
      <c r="C387" s="58" t="s">
        <v>243</v>
      </c>
      <c r="D387" s="75">
        <v>6657.83</v>
      </c>
    </row>
    <row r="388" spans="1:4">
      <c r="A388" s="58" t="s">
        <v>14212</v>
      </c>
      <c r="B388" s="1" t="s">
        <v>16848</v>
      </c>
      <c r="C388" s="58" t="s">
        <v>243</v>
      </c>
      <c r="D388" s="75">
        <v>6905.78</v>
      </c>
    </row>
    <row r="389" spans="1:4">
      <c r="A389" s="58" t="s">
        <v>14213</v>
      </c>
      <c r="B389" s="1" t="s">
        <v>16849</v>
      </c>
      <c r="C389" s="58" t="s">
        <v>243</v>
      </c>
      <c r="D389" s="75">
        <v>7152.65</v>
      </c>
    </row>
    <row r="390" spans="1:4">
      <c r="A390" s="58" t="s">
        <v>14214</v>
      </c>
      <c r="B390" s="1" t="s">
        <v>16850</v>
      </c>
      <c r="C390" s="58" t="s">
        <v>243</v>
      </c>
      <c r="D390" s="75">
        <v>8219.94</v>
      </c>
    </row>
    <row r="391" spans="1:4">
      <c r="A391" s="58" t="s">
        <v>14215</v>
      </c>
      <c r="B391" s="1" t="s">
        <v>16851</v>
      </c>
      <c r="C391" s="58" t="s">
        <v>243</v>
      </c>
      <c r="D391" s="75">
        <v>8486.4</v>
      </c>
    </row>
    <row r="392" spans="1:4">
      <c r="A392" s="58" t="s">
        <v>14216</v>
      </c>
      <c r="B392" s="1" t="s">
        <v>16852</v>
      </c>
      <c r="C392" s="58" t="s">
        <v>243</v>
      </c>
      <c r="D392" s="75">
        <v>8748.2199999999993</v>
      </c>
    </row>
    <row r="393" spans="1:4">
      <c r="A393" s="58" t="s">
        <v>14217</v>
      </c>
      <c r="B393" s="1" t="s">
        <v>16853</v>
      </c>
      <c r="C393" s="58" t="s">
        <v>243</v>
      </c>
      <c r="D393" s="75">
        <v>9047.76</v>
      </c>
    </row>
    <row r="394" spans="1:4">
      <c r="A394" s="58" t="s">
        <v>14218</v>
      </c>
      <c r="B394" s="1" t="s">
        <v>16854</v>
      </c>
      <c r="C394" s="58" t="s">
        <v>243</v>
      </c>
      <c r="D394" s="75">
        <v>9363.82</v>
      </c>
    </row>
    <row r="395" spans="1:4">
      <c r="A395" s="58" t="s">
        <v>14219</v>
      </c>
      <c r="B395" s="1" t="s">
        <v>16855</v>
      </c>
      <c r="C395" s="58" t="s">
        <v>243</v>
      </c>
      <c r="D395" s="75">
        <v>9671.7900000000009</v>
      </c>
    </row>
    <row r="396" spans="1:4">
      <c r="A396" s="58" t="s">
        <v>14220</v>
      </c>
      <c r="B396" s="1" t="s">
        <v>16856</v>
      </c>
      <c r="C396" s="58" t="s">
        <v>243</v>
      </c>
      <c r="D396" s="75">
        <v>9988.6</v>
      </c>
    </row>
    <row r="397" spans="1:4">
      <c r="A397" s="58" t="s">
        <v>14221</v>
      </c>
      <c r="B397" s="1" t="s">
        <v>16857</v>
      </c>
      <c r="C397" s="58" t="s">
        <v>243</v>
      </c>
      <c r="D397" s="75">
        <v>10304.66</v>
      </c>
    </row>
    <row r="398" spans="1:4">
      <c r="A398" s="58" t="s">
        <v>14222</v>
      </c>
      <c r="B398" s="1" t="s">
        <v>16858</v>
      </c>
      <c r="C398" s="58" t="s">
        <v>243</v>
      </c>
      <c r="D398" s="75">
        <v>10633.6</v>
      </c>
    </row>
    <row r="399" spans="1:4">
      <c r="A399" s="58" t="s">
        <v>14223</v>
      </c>
      <c r="B399" s="1" t="s">
        <v>16859</v>
      </c>
      <c r="C399" s="58" t="s">
        <v>243</v>
      </c>
      <c r="D399" s="75">
        <v>10928.4</v>
      </c>
    </row>
    <row r="400" spans="1:4">
      <c r="A400" s="58" t="s">
        <v>14224</v>
      </c>
      <c r="B400" s="1" t="s">
        <v>16860</v>
      </c>
      <c r="C400" s="58" t="s">
        <v>243</v>
      </c>
      <c r="D400" s="75">
        <v>11254.68</v>
      </c>
    </row>
    <row r="401" spans="1:4">
      <c r="A401" s="58" t="s">
        <v>14225</v>
      </c>
      <c r="B401" s="1" t="s">
        <v>16861</v>
      </c>
      <c r="C401" s="58" t="s">
        <v>243</v>
      </c>
      <c r="D401" s="75">
        <v>11574.31</v>
      </c>
    </row>
    <row r="402" spans="1:4">
      <c r="A402" s="58" t="s">
        <v>14226</v>
      </c>
      <c r="B402" s="1" t="s">
        <v>16862</v>
      </c>
      <c r="C402" s="58" t="s">
        <v>243</v>
      </c>
      <c r="D402" s="75">
        <v>11957.58</v>
      </c>
    </row>
    <row r="403" spans="1:4">
      <c r="A403" s="58" t="s">
        <v>14227</v>
      </c>
      <c r="B403" s="1" t="s">
        <v>16863</v>
      </c>
      <c r="C403" s="58" t="s">
        <v>243</v>
      </c>
      <c r="D403" s="75">
        <v>12239.94</v>
      </c>
    </row>
    <row r="404" spans="1:4">
      <c r="A404" s="58" t="s">
        <v>14228</v>
      </c>
      <c r="B404" s="1" t="s">
        <v>16864</v>
      </c>
      <c r="C404" s="58" t="s">
        <v>243</v>
      </c>
      <c r="D404" s="75">
        <v>12547.25</v>
      </c>
    </row>
    <row r="405" spans="1:4">
      <c r="A405" s="58" t="s">
        <v>14229</v>
      </c>
      <c r="B405" s="1" t="s">
        <v>16865</v>
      </c>
      <c r="D405" s="75"/>
    </row>
    <row r="406" spans="1:4">
      <c r="A406" s="58" t="s">
        <v>14230</v>
      </c>
      <c r="B406" s="1" t="s">
        <v>16866</v>
      </c>
      <c r="C406" s="58" t="s">
        <v>243</v>
      </c>
      <c r="D406" s="75">
        <v>3001.41</v>
      </c>
    </row>
    <row r="407" spans="1:4">
      <c r="A407" s="58" t="s">
        <v>14231</v>
      </c>
      <c r="B407" s="1" t="s">
        <v>16867</v>
      </c>
      <c r="D407" s="75"/>
    </row>
    <row r="408" spans="1:4">
      <c r="A408" s="58" t="s">
        <v>14232</v>
      </c>
      <c r="B408" s="1" t="s">
        <v>16868</v>
      </c>
      <c r="C408" s="58" t="s">
        <v>29</v>
      </c>
      <c r="D408" s="75">
        <v>353.1</v>
      </c>
    </row>
    <row r="409" spans="1:4">
      <c r="A409" s="58" t="s">
        <v>14233</v>
      </c>
      <c r="B409" s="1" t="s">
        <v>16869</v>
      </c>
      <c r="C409" s="58" t="s">
        <v>29</v>
      </c>
      <c r="D409" s="75">
        <v>323.2</v>
      </c>
    </row>
    <row r="410" spans="1:4">
      <c r="A410" s="58" t="s">
        <v>14234</v>
      </c>
      <c r="B410" s="1" t="s">
        <v>29540</v>
      </c>
      <c r="C410" s="58" t="s">
        <v>29</v>
      </c>
      <c r="D410" s="75">
        <v>512.44000000000005</v>
      </c>
    </row>
    <row r="411" spans="1:4">
      <c r="A411" s="58" t="s">
        <v>14235</v>
      </c>
      <c r="B411" s="1" t="s">
        <v>29541</v>
      </c>
      <c r="C411" s="58" t="s">
        <v>29</v>
      </c>
      <c r="D411" s="75">
        <v>362.26</v>
      </c>
    </row>
    <row r="412" spans="1:4">
      <c r="A412" s="58" t="s">
        <v>21721</v>
      </c>
      <c r="B412" s="1" t="s">
        <v>16870</v>
      </c>
      <c r="D412" s="75"/>
    </row>
    <row r="413" spans="1:4">
      <c r="A413" s="58" t="s">
        <v>14236</v>
      </c>
      <c r="B413" s="1" t="s">
        <v>16871</v>
      </c>
      <c r="D413" s="75"/>
    </row>
    <row r="414" spans="1:4">
      <c r="A414" s="58" t="s">
        <v>14237</v>
      </c>
      <c r="B414" s="1" t="s">
        <v>16872</v>
      </c>
      <c r="C414" s="58" t="s">
        <v>28</v>
      </c>
      <c r="D414" s="75">
        <v>60.44</v>
      </c>
    </row>
    <row r="415" spans="1:4">
      <c r="A415" s="58" t="s">
        <v>14238</v>
      </c>
      <c r="B415" s="1" t="s">
        <v>16873</v>
      </c>
      <c r="C415" s="58" t="s">
        <v>28</v>
      </c>
      <c r="D415" s="75">
        <v>62.4</v>
      </c>
    </row>
    <row r="416" spans="1:4">
      <c r="A416" s="58" t="s">
        <v>93</v>
      </c>
      <c r="B416" s="1" t="s">
        <v>16874</v>
      </c>
      <c r="C416" s="58" t="s">
        <v>28</v>
      </c>
      <c r="D416" s="75">
        <v>59.69</v>
      </c>
    </row>
    <row r="417" spans="1:4">
      <c r="A417" s="58" t="s">
        <v>14239</v>
      </c>
      <c r="B417" s="1" t="s">
        <v>16875</v>
      </c>
      <c r="D417" s="75"/>
    </row>
    <row r="418" spans="1:4">
      <c r="A418" s="58" t="s">
        <v>14240</v>
      </c>
      <c r="B418" s="1" t="s">
        <v>16876</v>
      </c>
      <c r="C418" s="58" t="s">
        <v>33</v>
      </c>
      <c r="D418" s="75">
        <v>8.44</v>
      </c>
    </row>
    <row r="419" spans="1:4">
      <c r="A419" s="58" t="s">
        <v>14241</v>
      </c>
      <c r="B419" s="1" t="s">
        <v>16877</v>
      </c>
      <c r="C419" s="58" t="s">
        <v>33</v>
      </c>
      <c r="D419" s="75">
        <v>8.17</v>
      </c>
    </row>
    <row r="420" spans="1:4">
      <c r="A420" s="58" t="s">
        <v>14242</v>
      </c>
      <c r="B420" s="1" t="s">
        <v>16779</v>
      </c>
      <c r="C420" s="58" t="s">
        <v>33</v>
      </c>
      <c r="D420" s="75">
        <v>8.3800000000000008</v>
      </c>
    </row>
    <row r="421" spans="1:4">
      <c r="A421" s="58" t="s">
        <v>14243</v>
      </c>
      <c r="B421" s="1" t="s">
        <v>16780</v>
      </c>
      <c r="C421" s="58" t="s">
        <v>33</v>
      </c>
      <c r="D421" s="75">
        <v>8.42</v>
      </c>
    </row>
    <row r="422" spans="1:4">
      <c r="A422" s="58" t="s">
        <v>14244</v>
      </c>
      <c r="B422" s="1" t="s">
        <v>16878</v>
      </c>
      <c r="D422" s="75"/>
    </row>
    <row r="423" spans="1:4">
      <c r="A423" s="58" t="s">
        <v>14245</v>
      </c>
      <c r="B423" s="1" t="s">
        <v>16879</v>
      </c>
      <c r="C423" s="58" t="s">
        <v>33</v>
      </c>
      <c r="D423" s="75">
        <v>8.7799999999999994</v>
      </c>
    </row>
    <row r="424" spans="1:4">
      <c r="A424" s="58" t="s">
        <v>14246</v>
      </c>
      <c r="B424" s="1" t="s">
        <v>16880</v>
      </c>
      <c r="C424" s="58" t="s">
        <v>33</v>
      </c>
      <c r="D424" s="75">
        <v>8.7200000000000006</v>
      </c>
    </row>
    <row r="425" spans="1:4">
      <c r="A425" s="58" t="s">
        <v>14247</v>
      </c>
      <c r="B425" s="1" t="s">
        <v>16881</v>
      </c>
      <c r="C425" s="58" t="s">
        <v>33</v>
      </c>
      <c r="D425" s="75">
        <v>8.4499999999999993</v>
      </c>
    </row>
    <row r="426" spans="1:4">
      <c r="A426" s="58" t="s">
        <v>14248</v>
      </c>
      <c r="B426" s="1" t="s">
        <v>16882</v>
      </c>
      <c r="D426" s="75"/>
    </row>
    <row r="427" spans="1:4">
      <c r="A427" s="58" t="s">
        <v>14249</v>
      </c>
      <c r="B427" s="1" t="s">
        <v>16883</v>
      </c>
      <c r="C427" s="58" t="s">
        <v>29</v>
      </c>
      <c r="D427" s="75">
        <v>419.35</v>
      </c>
    </row>
    <row r="428" spans="1:4">
      <c r="A428" s="58" t="s">
        <v>14250</v>
      </c>
      <c r="B428" s="1" t="s">
        <v>16884</v>
      </c>
      <c r="C428" s="58" t="s">
        <v>29</v>
      </c>
      <c r="D428" s="75">
        <v>432.48</v>
      </c>
    </row>
    <row r="429" spans="1:4">
      <c r="A429" s="58" t="s">
        <v>14251</v>
      </c>
      <c r="B429" s="1" t="s">
        <v>16885</v>
      </c>
      <c r="D429" s="75"/>
    </row>
    <row r="430" spans="1:4">
      <c r="A430" s="58" t="s">
        <v>14252</v>
      </c>
      <c r="B430" s="1" t="s">
        <v>16883</v>
      </c>
      <c r="C430" s="58" t="s">
        <v>29</v>
      </c>
      <c r="D430" s="75">
        <v>363.19</v>
      </c>
    </row>
    <row r="431" spans="1:4">
      <c r="A431" s="58" t="s">
        <v>14253</v>
      </c>
      <c r="B431" s="1" t="s">
        <v>16884</v>
      </c>
      <c r="C431" s="58" t="s">
        <v>29</v>
      </c>
      <c r="D431" s="75">
        <v>365.51</v>
      </c>
    </row>
    <row r="432" spans="1:4">
      <c r="A432" s="58" t="s">
        <v>14254</v>
      </c>
      <c r="B432" s="1" t="s">
        <v>16886</v>
      </c>
      <c r="C432" s="58" t="s">
        <v>29</v>
      </c>
      <c r="D432" s="75">
        <v>374.65</v>
      </c>
    </row>
    <row r="433" spans="1:4">
      <c r="A433" s="58" t="s">
        <v>14255</v>
      </c>
      <c r="B433" s="1" t="s">
        <v>16887</v>
      </c>
      <c r="D433" s="75"/>
    </row>
    <row r="434" spans="1:4">
      <c r="A434" s="58" t="s">
        <v>14256</v>
      </c>
      <c r="B434" s="1" t="s">
        <v>16883</v>
      </c>
      <c r="C434" s="58" t="s">
        <v>29</v>
      </c>
      <c r="D434" s="75">
        <v>350.39</v>
      </c>
    </row>
    <row r="435" spans="1:4">
      <c r="A435" s="58" t="s">
        <v>14257</v>
      </c>
      <c r="B435" s="1" t="s">
        <v>16884</v>
      </c>
      <c r="C435" s="58" t="s">
        <v>29</v>
      </c>
      <c r="D435" s="75">
        <v>362.63</v>
      </c>
    </row>
    <row r="436" spans="1:4">
      <c r="A436" s="58" t="s">
        <v>14258</v>
      </c>
      <c r="B436" s="1" t="s">
        <v>16886</v>
      </c>
      <c r="C436" s="58" t="s">
        <v>29</v>
      </c>
      <c r="D436" s="75">
        <v>372.84</v>
      </c>
    </row>
    <row r="437" spans="1:4">
      <c r="A437" s="58" t="s">
        <v>14259</v>
      </c>
      <c r="B437" s="1" t="s">
        <v>16888</v>
      </c>
      <c r="D437" s="75"/>
    </row>
    <row r="438" spans="1:4">
      <c r="A438" s="58" t="s">
        <v>14260</v>
      </c>
      <c r="B438" s="1" t="s">
        <v>16889</v>
      </c>
      <c r="C438" s="58" t="s">
        <v>28</v>
      </c>
      <c r="D438" s="75">
        <v>58.26</v>
      </c>
    </row>
    <row r="439" spans="1:4">
      <c r="A439" s="58" t="s">
        <v>14261</v>
      </c>
      <c r="B439" s="1" t="s">
        <v>16890</v>
      </c>
      <c r="C439" s="58" t="s">
        <v>28</v>
      </c>
      <c r="D439" s="75">
        <v>61.86</v>
      </c>
    </row>
    <row r="440" spans="1:4">
      <c r="A440" s="58" t="s">
        <v>14262</v>
      </c>
      <c r="B440" s="1" t="s">
        <v>16891</v>
      </c>
      <c r="C440" s="58" t="s">
        <v>28</v>
      </c>
      <c r="D440" s="75">
        <v>69.03</v>
      </c>
    </row>
    <row r="441" spans="1:4">
      <c r="A441" s="58" t="s">
        <v>14263</v>
      </c>
      <c r="B441" s="1" t="s">
        <v>16892</v>
      </c>
      <c r="C441" s="58" t="s">
        <v>28</v>
      </c>
      <c r="D441" s="75">
        <v>66.209999999999994</v>
      </c>
    </row>
    <row r="442" spans="1:4">
      <c r="A442" s="58" t="s">
        <v>14264</v>
      </c>
      <c r="B442" s="1" t="s">
        <v>16893</v>
      </c>
      <c r="C442" s="58" t="s">
        <v>28</v>
      </c>
      <c r="D442" s="75">
        <v>69.67</v>
      </c>
    </row>
    <row r="443" spans="1:4">
      <c r="A443" s="58" t="s">
        <v>14265</v>
      </c>
      <c r="B443" s="1" t="s">
        <v>16894</v>
      </c>
      <c r="C443" s="58" t="s">
        <v>28</v>
      </c>
      <c r="D443" s="75">
        <v>73.209999999999994</v>
      </c>
    </row>
    <row r="444" spans="1:4">
      <c r="A444" s="58" t="s">
        <v>14266</v>
      </c>
      <c r="B444" s="1" t="s">
        <v>16895</v>
      </c>
      <c r="C444" s="58" t="s">
        <v>28</v>
      </c>
      <c r="D444" s="75">
        <v>78.209999999999994</v>
      </c>
    </row>
    <row r="445" spans="1:4">
      <c r="A445" s="58" t="s">
        <v>14267</v>
      </c>
      <c r="B445" s="1" t="s">
        <v>16896</v>
      </c>
      <c r="C445" s="58" t="s">
        <v>28</v>
      </c>
      <c r="D445" s="75">
        <v>68.599999999999994</v>
      </c>
    </row>
    <row r="446" spans="1:4">
      <c r="A446" s="58" t="s">
        <v>14268</v>
      </c>
      <c r="B446" s="1" t="s">
        <v>16897</v>
      </c>
      <c r="C446" s="58" t="s">
        <v>28</v>
      </c>
      <c r="D446" s="75">
        <v>71.290000000000006</v>
      </c>
    </row>
    <row r="447" spans="1:4">
      <c r="A447" s="58" t="s">
        <v>14269</v>
      </c>
      <c r="B447" s="1" t="s">
        <v>16898</v>
      </c>
      <c r="C447" s="58" t="s">
        <v>28</v>
      </c>
      <c r="D447" s="75">
        <v>80.36</v>
      </c>
    </row>
    <row r="448" spans="1:4">
      <c r="A448" s="58" t="s">
        <v>14270</v>
      </c>
      <c r="B448" s="1" t="s">
        <v>16899</v>
      </c>
      <c r="D448" s="75"/>
    </row>
    <row r="449" spans="1:4">
      <c r="A449" s="58" t="s">
        <v>14271</v>
      </c>
      <c r="B449" s="1" t="s">
        <v>16889</v>
      </c>
      <c r="C449" s="58" t="s">
        <v>28</v>
      </c>
      <c r="D449" s="75">
        <v>59.06</v>
      </c>
    </row>
    <row r="450" spans="1:4">
      <c r="A450" s="58" t="s">
        <v>14272</v>
      </c>
      <c r="B450" s="1" t="s">
        <v>16890</v>
      </c>
      <c r="C450" s="58" t="s">
        <v>28</v>
      </c>
      <c r="D450" s="75">
        <v>62.7</v>
      </c>
    </row>
    <row r="451" spans="1:4">
      <c r="A451" s="58" t="s">
        <v>14273</v>
      </c>
      <c r="B451" s="1" t="s">
        <v>16891</v>
      </c>
      <c r="C451" s="58" t="s">
        <v>28</v>
      </c>
      <c r="D451" s="75">
        <v>86.34</v>
      </c>
    </row>
    <row r="452" spans="1:4">
      <c r="A452" s="58" t="s">
        <v>14274</v>
      </c>
      <c r="B452" s="1" t="s">
        <v>16892</v>
      </c>
      <c r="C452" s="58" t="s">
        <v>28</v>
      </c>
      <c r="D452" s="75">
        <v>63.45</v>
      </c>
    </row>
    <row r="453" spans="1:4">
      <c r="A453" s="58" t="s">
        <v>14275</v>
      </c>
      <c r="B453" s="1" t="s">
        <v>16893</v>
      </c>
      <c r="C453" s="58" t="s">
        <v>28</v>
      </c>
      <c r="D453" s="75">
        <v>67.180000000000007</v>
      </c>
    </row>
    <row r="454" spans="1:4">
      <c r="A454" s="58" t="s">
        <v>14276</v>
      </c>
      <c r="B454" s="1" t="s">
        <v>16894</v>
      </c>
      <c r="C454" s="58" t="s">
        <v>28</v>
      </c>
      <c r="D454" s="75">
        <v>88.29</v>
      </c>
    </row>
    <row r="455" spans="1:4">
      <c r="A455" s="58" t="s">
        <v>14277</v>
      </c>
      <c r="B455" s="1" t="s">
        <v>16896</v>
      </c>
      <c r="C455" s="58" t="s">
        <v>28</v>
      </c>
      <c r="D455" s="75">
        <v>69.31</v>
      </c>
    </row>
    <row r="456" spans="1:4">
      <c r="A456" s="58" t="s">
        <v>14278</v>
      </c>
      <c r="B456" s="1" t="s">
        <v>16897</v>
      </c>
      <c r="C456" s="58" t="s">
        <v>28</v>
      </c>
      <c r="D456" s="75">
        <v>73.63</v>
      </c>
    </row>
    <row r="457" spans="1:4">
      <c r="A457" s="58" t="s">
        <v>14279</v>
      </c>
      <c r="B457" s="1" t="s">
        <v>16898</v>
      </c>
      <c r="C457" s="58" t="s">
        <v>28</v>
      </c>
      <c r="D457" s="75">
        <v>92.54</v>
      </c>
    </row>
    <row r="458" spans="1:4">
      <c r="A458" s="58" t="s">
        <v>21722</v>
      </c>
      <c r="B458" s="1" t="s">
        <v>16900</v>
      </c>
      <c r="D458" s="75"/>
    </row>
    <row r="459" spans="1:4">
      <c r="A459" s="58" t="s">
        <v>14280</v>
      </c>
      <c r="B459" s="1" t="s">
        <v>16901</v>
      </c>
      <c r="D459" s="75"/>
    </row>
    <row r="460" spans="1:4">
      <c r="A460" s="58" t="s">
        <v>14281</v>
      </c>
      <c r="B460" s="1" t="s">
        <v>16902</v>
      </c>
      <c r="C460" s="58" t="s">
        <v>28</v>
      </c>
      <c r="D460" s="75">
        <v>39.75</v>
      </c>
    </row>
    <row r="461" spans="1:4">
      <c r="A461" s="58" t="s">
        <v>14282</v>
      </c>
      <c r="B461" s="1" t="s">
        <v>16903</v>
      </c>
      <c r="C461" s="58" t="s">
        <v>28</v>
      </c>
      <c r="D461" s="75">
        <v>72.900000000000006</v>
      </c>
    </row>
    <row r="462" spans="1:4">
      <c r="A462" s="58" t="s">
        <v>14283</v>
      </c>
      <c r="B462" s="1" t="s">
        <v>16904</v>
      </c>
      <c r="C462" s="58" t="s">
        <v>28</v>
      </c>
      <c r="D462" s="75">
        <v>125.89</v>
      </c>
    </row>
    <row r="463" spans="1:4">
      <c r="A463" s="58" t="s">
        <v>14284</v>
      </c>
      <c r="B463" s="1" t="s">
        <v>16905</v>
      </c>
      <c r="C463" s="58" t="s">
        <v>28</v>
      </c>
      <c r="D463" s="75">
        <v>42.62</v>
      </c>
    </row>
    <row r="464" spans="1:4">
      <c r="A464" s="58" t="s">
        <v>14285</v>
      </c>
      <c r="B464" s="1" t="s">
        <v>16906</v>
      </c>
      <c r="C464" s="58" t="s">
        <v>28</v>
      </c>
      <c r="D464" s="75">
        <v>78.64</v>
      </c>
    </row>
    <row r="465" spans="1:4">
      <c r="A465" s="58" t="s">
        <v>14286</v>
      </c>
      <c r="B465" s="1" t="s">
        <v>16907</v>
      </c>
      <c r="C465" s="58" t="s">
        <v>28</v>
      </c>
      <c r="D465" s="75">
        <v>133.07</v>
      </c>
    </row>
    <row r="466" spans="1:4">
      <c r="A466" s="58" t="s">
        <v>14287</v>
      </c>
      <c r="B466" s="1" t="s">
        <v>16908</v>
      </c>
      <c r="D466" s="75"/>
    </row>
    <row r="467" spans="1:4">
      <c r="A467" s="58" t="s">
        <v>14288</v>
      </c>
      <c r="B467" s="1" t="s">
        <v>16903</v>
      </c>
      <c r="C467" s="58" t="s">
        <v>28</v>
      </c>
      <c r="D467" s="75">
        <v>34.89</v>
      </c>
    </row>
    <row r="468" spans="1:4">
      <c r="A468" s="58" t="s">
        <v>14289</v>
      </c>
      <c r="B468" s="1" t="s">
        <v>16909</v>
      </c>
      <c r="C468" s="58" t="s">
        <v>28</v>
      </c>
      <c r="D468" s="75">
        <v>44.97</v>
      </c>
    </row>
    <row r="469" spans="1:4">
      <c r="A469" s="58" t="s">
        <v>14290</v>
      </c>
      <c r="B469" s="1" t="s">
        <v>16904</v>
      </c>
      <c r="C469" s="58" t="s">
        <v>28</v>
      </c>
      <c r="D469" s="75">
        <v>53.97</v>
      </c>
    </row>
    <row r="470" spans="1:4">
      <c r="A470" s="58" t="s">
        <v>14291</v>
      </c>
      <c r="B470" s="1" t="s">
        <v>16910</v>
      </c>
      <c r="C470" s="58" t="s">
        <v>28</v>
      </c>
      <c r="D470" s="75">
        <v>78.760000000000005</v>
      </c>
    </row>
    <row r="471" spans="1:4">
      <c r="A471" s="58" t="s">
        <v>14292</v>
      </c>
      <c r="B471" s="1" t="s">
        <v>16911</v>
      </c>
      <c r="D471" s="75"/>
    </row>
    <row r="472" spans="1:4">
      <c r="A472" s="58" t="s">
        <v>14293</v>
      </c>
      <c r="B472" s="1" t="s">
        <v>16912</v>
      </c>
      <c r="C472" s="58" t="s">
        <v>28</v>
      </c>
      <c r="D472" s="75">
        <v>37.83</v>
      </c>
    </row>
    <row r="473" spans="1:4">
      <c r="A473" s="58" t="s">
        <v>14294</v>
      </c>
      <c r="B473" s="1" t="s">
        <v>16913</v>
      </c>
      <c r="C473" s="58" t="s">
        <v>28</v>
      </c>
      <c r="D473" s="75">
        <v>41.21</v>
      </c>
    </row>
    <row r="474" spans="1:4">
      <c r="A474" s="58" t="s">
        <v>14295</v>
      </c>
      <c r="B474" s="1" t="s">
        <v>16914</v>
      </c>
      <c r="C474" s="58" t="s">
        <v>28</v>
      </c>
      <c r="D474" s="75">
        <v>48.12</v>
      </c>
    </row>
    <row r="475" spans="1:4">
      <c r="A475" s="58" t="s">
        <v>14296</v>
      </c>
      <c r="B475" s="1" t="s">
        <v>16915</v>
      </c>
      <c r="C475" s="58" t="s">
        <v>28</v>
      </c>
      <c r="D475" s="75">
        <v>41.27</v>
      </c>
    </row>
    <row r="476" spans="1:4">
      <c r="A476" s="58" t="s">
        <v>14297</v>
      </c>
      <c r="B476" s="1" t="s">
        <v>16916</v>
      </c>
      <c r="C476" s="58" t="s">
        <v>28</v>
      </c>
      <c r="D476" s="75">
        <v>45.51</v>
      </c>
    </row>
    <row r="477" spans="1:4">
      <c r="A477" s="58" t="s">
        <v>14298</v>
      </c>
      <c r="B477" s="1" t="s">
        <v>16917</v>
      </c>
      <c r="C477" s="58" t="s">
        <v>28</v>
      </c>
      <c r="D477" s="75">
        <v>52.43</v>
      </c>
    </row>
    <row r="478" spans="1:4">
      <c r="A478" s="58" t="s">
        <v>14299</v>
      </c>
      <c r="B478" s="1" t="s">
        <v>16918</v>
      </c>
      <c r="D478" s="75"/>
    </row>
    <row r="479" spans="1:4">
      <c r="A479" s="58" t="s">
        <v>14300</v>
      </c>
      <c r="B479" s="1" t="s">
        <v>16919</v>
      </c>
      <c r="C479" s="58" t="s">
        <v>28</v>
      </c>
      <c r="D479" s="75">
        <v>193.13</v>
      </c>
    </row>
    <row r="480" spans="1:4">
      <c r="A480" s="58" t="s">
        <v>14301</v>
      </c>
      <c r="B480" s="1" t="s">
        <v>16920</v>
      </c>
      <c r="C480" s="58" t="s">
        <v>28</v>
      </c>
      <c r="D480" s="75">
        <v>48</v>
      </c>
    </row>
    <row r="481" spans="1:4">
      <c r="A481" s="58" t="s">
        <v>14302</v>
      </c>
      <c r="B481" s="1" t="s">
        <v>16921</v>
      </c>
      <c r="C481" s="58" t="s">
        <v>28</v>
      </c>
      <c r="D481" s="75">
        <v>56.63</v>
      </c>
    </row>
    <row r="482" spans="1:4">
      <c r="A482" s="58" t="s">
        <v>14303</v>
      </c>
      <c r="B482" s="1" t="s">
        <v>16922</v>
      </c>
      <c r="D482" s="75"/>
    </row>
    <row r="483" spans="1:4">
      <c r="A483" s="58" t="s">
        <v>14304</v>
      </c>
      <c r="B483" s="1" t="s">
        <v>16923</v>
      </c>
      <c r="C483" s="58" t="s">
        <v>28</v>
      </c>
      <c r="D483" s="75">
        <v>350.9</v>
      </c>
    </row>
    <row r="484" spans="1:4">
      <c r="A484" s="58" t="s">
        <v>14305</v>
      </c>
      <c r="B484" s="1" t="s">
        <v>16924</v>
      </c>
      <c r="D484" s="75"/>
    </row>
    <row r="485" spans="1:4">
      <c r="A485" s="58" t="s">
        <v>14306</v>
      </c>
      <c r="B485" s="1" t="s">
        <v>16925</v>
      </c>
      <c r="C485" s="58" t="s">
        <v>28</v>
      </c>
      <c r="D485" s="75">
        <v>111.03</v>
      </c>
    </row>
    <row r="486" spans="1:4">
      <c r="A486" s="58" t="s">
        <v>14307</v>
      </c>
      <c r="B486" s="1" t="s">
        <v>16926</v>
      </c>
      <c r="D486" s="75"/>
    </row>
    <row r="487" spans="1:4">
      <c r="A487" s="58" t="s">
        <v>14308</v>
      </c>
      <c r="B487" s="1" t="s">
        <v>16927</v>
      </c>
      <c r="C487" s="58" t="s">
        <v>28</v>
      </c>
      <c r="D487" s="75">
        <v>118.11</v>
      </c>
    </row>
    <row r="488" spans="1:4">
      <c r="A488" s="58" t="s">
        <v>14309</v>
      </c>
      <c r="B488" s="1" t="s">
        <v>16928</v>
      </c>
      <c r="D488" s="75"/>
    </row>
    <row r="489" spans="1:4">
      <c r="A489" s="58" t="s">
        <v>14310</v>
      </c>
      <c r="B489" s="1" t="s">
        <v>16929</v>
      </c>
      <c r="C489" s="58" t="s">
        <v>28</v>
      </c>
      <c r="D489" s="75">
        <v>755.48</v>
      </c>
    </row>
    <row r="490" spans="1:4">
      <c r="A490" s="58" t="s">
        <v>14311</v>
      </c>
      <c r="B490" s="1" t="s">
        <v>16930</v>
      </c>
      <c r="C490" s="58" t="s">
        <v>28</v>
      </c>
      <c r="D490" s="75">
        <v>374.54</v>
      </c>
    </row>
    <row r="491" spans="1:4">
      <c r="A491" s="58" t="s">
        <v>14312</v>
      </c>
      <c r="B491" s="1" t="s">
        <v>16931</v>
      </c>
      <c r="C491" s="58" t="s">
        <v>28</v>
      </c>
      <c r="D491" s="75">
        <v>212.77</v>
      </c>
    </row>
    <row r="492" spans="1:4">
      <c r="A492" s="58" t="s">
        <v>14313</v>
      </c>
      <c r="B492" s="1" t="s">
        <v>16932</v>
      </c>
      <c r="C492" s="58" t="s">
        <v>28</v>
      </c>
      <c r="D492" s="75">
        <v>768.56</v>
      </c>
    </row>
    <row r="493" spans="1:4">
      <c r="A493" s="58" t="s">
        <v>14314</v>
      </c>
      <c r="B493" s="1" t="s">
        <v>16933</v>
      </c>
      <c r="D493" s="75"/>
    </row>
    <row r="494" spans="1:4">
      <c r="A494" s="58" t="s">
        <v>14315</v>
      </c>
      <c r="B494" s="1" t="s">
        <v>16934</v>
      </c>
      <c r="C494" s="58" t="s">
        <v>28</v>
      </c>
      <c r="D494" s="75">
        <v>42</v>
      </c>
    </row>
    <row r="495" spans="1:4">
      <c r="A495" s="58" t="s">
        <v>14316</v>
      </c>
      <c r="B495" s="1" t="s">
        <v>16935</v>
      </c>
      <c r="C495" s="58" t="s">
        <v>243</v>
      </c>
      <c r="D495" s="75">
        <v>60</v>
      </c>
    </row>
    <row r="496" spans="1:4">
      <c r="A496" s="58" t="s">
        <v>14317</v>
      </c>
      <c r="B496" s="1" t="s">
        <v>16936</v>
      </c>
      <c r="D496" s="75"/>
    </row>
    <row r="497" spans="1:4">
      <c r="A497" s="58" t="s">
        <v>14318</v>
      </c>
      <c r="B497" s="1" t="s">
        <v>16937</v>
      </c>
      <c r="C497" s="58" t="s">
        <v>32</v>
      </c>
      <c r="D497" s="75">
        <v>29.72</v>
      </c>
    </row>
    <row r="498" spans="1:4">
      <c r="A498" s="58" t="s">
        <v>14319</v>
      </c>
      <c r="B498" s="1" t="s">
        <v>16938</v>
      </c>
      <c r="C498" s="58" t="s">
        <v>32</v>
      </c>
      <c r="D498" s="75">
        <v>35.06</v>
      </c>
    </row>
    <row r="499" spans="1:4">
      <c r="A499" s="58" t="s">
        <v>14320</v>
      </c>
      <c r="B499" s="1" t="s">
        <v>16939</v>
      </c>
      <c r="C499" s="58" t="s">
        <v>32</v>
      </c>
      <c r="D499" s="75">
        <v>40.119999999999997</v>
      </c>
    </row>
    <row r="500" spans="1:4">
      <c r="A500" s="58" t="s">
        <v>21723</v>
      </c>
      <c r="B500" s="1" t="s">
        <v>16940</v>
      </c>
      <c r="D500" s="75"/>
    </row>
    <row r="501" spans="1:4">
      <c r="A501" s="58" t="s">
        <v>14321</v>
      </c>
      <c r="B501" s="1" t="s">
        <v>16941</v>
      </c>
      <c r="D501" s="75"/>
    </row>
    <row r="502" spans="1:4">
      <c r="A502" s="58" t="s">
        <v>14322</v>
      </c>
      <c r="B502" s="1" t="s">
        <v>16942</v>
      </c>
      <c r="C502" s="58" t="s">
        <v>28</v>
      </c>
      <c r="D502" s="75">
        <v>90.66</v>
      </c>
    </row>
    <row r="503" spans="1:4">
      <c r="A503" s="58" t="s">
        <v>14323</v>
      </c>
      <c r="B503" s="1" t="s">
        <v>16943</v>
      </c>
      <c r="C503" s="58" t="s">
        <v>28</v>
      </c>
      <c r="D503" s="75">
        <v>46.52</v>
      </c>
    </row>
    <row r="504" spans="1:4">
      <c r="A504" s="58" t="s">
        <v>14324</v>
      </c>
      <c r="B504" s="1" t="s">
        <v>16944</v>
      </c>
      <c r="C504" s="58" t="s">
        <v>28</v>
      </c>
      <c r="D504" s="75">
        <v>38.619999999999997</v>
      </c>
    </row>
    <row r="505" spans="1:4">
      <c r="A505" s="58" t="s">
        <v>14325</v>
      </c>
      <c r="B505" s="1" t="s">
        <v>16945</v>
      </c>
      <c r="C505" s="58" t="s">
        <v>28</v>
      </c>
      <c r="D505" s="75">
        <v>18.399999999999999</v>
      </c>
    </row>
    <row r="506" spans="1:4">
      <c r="A506" s="58" t="s">
        <v>14326</v>
      </c>
      <c r="B506" s="1" t="s">
        <v>16946</v>
      </c>
      <c r="C506" s="58" t="s">
        <v>28</v>
      </c>
      <c r="D506" s="75">
        <v>16.12</v>
      </c>
    </row>
    <row r="507" spans="1:4">
      <c r="A507" s="58" t="s">
        <v>14327</v>
      </c>
      <c r="B507" s="1" t="s">
        <v>16947</v>
      </c>
      <c r="D507" s="75"/>
    </row>
    <row r="508" spans="1:4">
      <c r="A508" s="58" t="s">
        <v>14328</v>
      </c>
      <c r="B508" s="1" t="s">
        <v>16948</v>
      </c>
      <c r="C508" s="58" t="s">
        <v>32</v>
      </c>
      <c r="D508" s="75">
        <v>33.409999999999997</v>
      </c>
    </row>
    <row r="509" spans="1:4">
      <c r="A509" s="58" t="s">
        <v>14329</v>
      </c>
      <c r="B509" s="1" t="s">
        <v>16949</v>
      </c>
      <c r="C509" s="58" t="s">
        <v>32</v>
      </c>
      <c r="D509" s="75">
        <v>27.41</v>
      </c>
    </row>
    <row r="510" spans="1:4">
      <c r="A510" s="58" t="s">
        <v>14330</v>
      </c>
      <c r="B510" s="1" t="s">
        <v>16950</v>
      </c>
      <c r="C510" s="58" t="s">
        <v>32</v>
      </c>
      <c r="D510" s="75">
        <v>19.14</v>
      </c>
    </row>
    <row r="511" spans="1:4">
      <c r="A511" s="58" t="s">
        <v>14331</v>
      </c>
      <c r="B511" s="1" t="s">
        <v>16951</v>
      </c>
      <c r="C511" s="58" t="s">
        <v>32</v>
      </c>
      <c r="D511" s="75">
        <v>13.43</v>
      </c>
    </row>
    <row r="512" spans="1:4">
      <c r="A512" s="58" t="s">
        <v>14332</v>
      </c>
      <c r="B512" s="1" t="s">
        <v>16952</v>
      </c>
      <c r="C512" s="58" t="s">
        <v>32</v>
      </c>
      <c r="D512" s="75">
        <v>3.76</v>
      </c>
    </row>
    <row r="513" spans="1:4">
      <c r="A513" s="58" t="s">
        <v>14333</v>
      </c>
      <c r="B513" s="1" t="s">
        <v>16953</v>
      </c>
      <c r="D513" s="75"/>
    </row>
    <row r="514" spans="1:4">
      <c r="A514" s="58" t="s">
        <v>14334</v>
      </c>
      <c r="B514" s="1" t="s">
        <v>16954</v>
      </c>
      <c r="C514" s="58" t="s">
        <v>28</v>
      </c>
      <c r="D514" s="75">
        <v>40.08</v>
      </c>
    </row>
    <row r="515" spans="1:4">
      <c r="A515" s="58" t="s">
        <v>14335</v>
      </c>
      <c r="B515" s="1" t="s">
        <v>16955</v>
      </c>
      <c r="C515" s="58" t="s">
        <v>28</v>
      </c>
      <c r="D515" s="75">
        <v>41.72</v>
      </c>
    </row>
    <row r="516" spans="1:4">
      <c r="A516" s="58" t="s">
        <v>14336</v>
      </c>
      <c r="B516" s="1" t="s">
        <v>16956</v>
      </c>
      <c r="C516" s="58" t="s">
        <v>28</v>
      </c>
      <c r="D516" s="75">
        <v>37.18</v>
      </c>
    </row>
    <row r="517" spans="1:4">
      <c r="A517" s="58" t="s">
        <v>14337</v>
      </c>
      <c r="B517" s="1" t="s">
        <v>16957</v>
      </c>
      <c r="D517" s="75"/>
    </row>
    <row r="518" spans="1:4">
      <c r="A518" s="58" t="s">
        <v>14338</v>
      </c>
      <c r="B518" s="1" t="s">
        <v>16958</v>
      </c>
      <c r="C518" s="58" t="s">
        <v>28</v>
      </c>
      <c r="D518" s="75">
        <v>42.89</v>
      </c>
    </row>
    <row r="519" spans="1:4">
      <c r="A519" s="58" t="s">
        <v>14339</v>
      </c>
      <c r="B519" s="1" t="s">
        <v>16959</v>
      </c>
      <c r="C519" s="58" t="s">
        <v>28</v>
      </c>
      <c r="D519" s="75">
        <v>48.35</v>
      </c>
    </row>
    <row r="520" spans="1:4">
      <c r="A520" s="58" t="s">
        <v>14340</v>
      </c>
      <c r="B520" s="1" t="s">
        <v>16960</v>
      </c>
      <c r="C520" s="58" t="s">
        <v>28</v>
      </c>
      <c r="D520" s="75">
        <v>53.64</v>
      </c>
    </row>
    <row r="521" spans="1:4">
      <c r="A521" s="58" t="s">
        <v>14341</v>
      </c>
      <c r="B521" s="1" t="s">
        <v>16961</v>
      </c>
      <c r="D521" s="75"/>
    </row>
    <row r="522" spans="1:4">
      <c r="A522" s="58" t="s">
        <v>14342</v>
      </c>
      <c r="B522" s="1" t="s">
        <v>16962</v>
      </c>
      <c r="C522" s="58" t="s">
        <v>28</v>
      </c>
      <c r="D522" s="75">
        <v>35</v>
      </c>
    </row>
    <row r="523" spans="1:4">
      <c r="A523" s="58" t="s">
        <v>14343</v>
      </c>
      <c r="B523" s="1" t="s">
        <v>16963</v>
      </c>
      <c r="D523" s="75"/>
    </row>
    <row r="524" spans="1:4">
      <c r="A524" s="58" t="s">
        <v>14344</v>
      </c>
      <c r="B524" s="1" t="s">
        <v>16964</v>
      </c>
      <c r="C524" s="58" t="s">
        <v>32</v>
      </c>
      <c r="D524" s="75">
        <v>19.440000000000001</v>
      </c>
    </row>
    <row r="525" spans="1:4">
      <c r="A525" s="58" t="s">
        <v>14345</v>
      </c>
      <c r="B525" s="1" t="s">
        <v>16573</v>
      </c>
      <c r="C525" s="58" t="s">
        <v>32</v>
      </c>
      <c r="D525" s="75">
        <v>30.26</v>
      </c>
    </row>
    <row r="526" spans="1:4">
      <c r="A526" s="58" t="s">
        <v>14346</v>
      </c>
      <c r="B526" s="1" t="s">
        <v>16965</v>
      </c>
      <c r="C526" s="58" t="s">
        <v>32</v>
      </c>
      <c r="D526" s="75">
        <v>29.84</v>
      </c>
    </row>
    <row r="527" spans="1:4">
      <c r="A527" s="58" t="s">
        <v>14347</v>
      </c>
      <c r="B527" s="1" t="s">
        <v>16966</v>
      </c>
      <c r="C527" s="58" t="s">
        <v>32</v>
      </c>
      <c r="D527" s="75">
        <v>56.79</v>
      </c>
    </row>
    <row r="528" spans="1:4">
      <c r="A528" s="58" t="s">
        <v>14348</v>
      </c>
      <c r="B528" s="1" t="s">
        <v>16967</v>
      </c>
      <c r="D528" s="75"/>
    </row>
    <row r="529" spans="1:4">
      <c r="A529" s="58" t="s">
        <v>14349</v>
      </c>
      <c r="B529" s="1" t="s">
        <v>16968</v>
      </c>
      <c r="C529" s="58" t="s">
        <v>28</v>
      </c>
      <c r="D529" s="75">
        <v>90.19</v>
      </c>
    </row>
    <row r="530" spans="1:4">
      <c r="A530" s="58" t="s">
        <v>14350</v>
      </c>
      <c r="B530" s="1" t="s">
        <v>16969</v>
      </c>
      <c r="C530" s="58" t="s">
        <v>28</v>
      </c>
      <c r="D530" s="75">
        <v>56.38</v>
      </c>
    </row>
    <row r="531" spans="1:4">
      <c r="A531" s="58" t="s">
        <v>14351</v>
      </c>
      <c r="B531" s="1" t="s">
        <v>16970</v>
      </c>
      <c r="D531" s="75"/>
    </row>
    <row r="532" spans="1:4">
      <c r="A532" s="58" t="s">
        <v>14352</v>
      </c>
      <c r="B532" s="1" t="s">
        <v>16971</v>
      </c>
      <c r="C532" s="58" t="s">
        <v>28</v>
      </c>
      <c r="D532" s="75">
        <v>26.78</v>
      </c>
    </row>
    <row r="533" spans="1:4">
      <c r="A533" s="58" t="s">
        <v>14353</v>
      </c>
      <c r="B533" s="1" t="s">
        <v>16972</v>
      </c>
      <c r="C533" s="58" t="s">
        <v>28</v>
      </c>
      <c r="D533" s="75">
        <v>45</v>
      </c>
    </row>
    <row r="534" spans="1:4">
      <c r="A534" s="58" t="s">
        <v>14354</v>
      </c>
      <c r="B534" s="1" t="s">
        <v>16973</v>
      </c>
      <c r="D534" s="75"/>
    </row>
    <row r="535" spans="1:4">
      <c r="A535" s="58" t="s">
        <v>14355</v>
      </c>
      <c r="B535" s="1" t="s">
        <v>16974</v>
      </c>
      <c r="C535" s="58" t="s">
        <v>28</v>
      </c>
      <c r="D535" s="75">
        <v>41</v>
      </c>
    </row>
    <row r="536" spans="1:4">
      <c r="A536" s="58" t="s">
        <v>14356</v>
      </c>
      <c r="B536" s="1" t="s">
        <v>16975</v>
      </c>
      <c r="D536" s="75"/>
    </row>
    <row r="537" spans="1:4">
      <c r="A537" s="58" t="s">
        <v>14357</v>
      </c>
      <c r="B537" s="1" t="s">
        <v>16976</v>
      </c>
      <c r="C537" s="58" t="s">
        <v>32</v>
      </c>
      <c r="D537" s="75">
        <v>37.54</v>
      </c>
    </row>
    <row r="538" spans="1:4">
      <c r="A538" s="58" t="s">
        <v>14358</v>
      </c>
      <c r="B538" s="1" t="s">
        <v>16977</v>
      </c>
      <c r="C538" s="58" t="s">
        <v>32</v>
      </c>
      <c r="D538" s="75">
        <v>50.66</v>
      </c>
    </row>
    <row r="539" spans="1:4">
      <c r="A539" s="58" t="s">
        <v>14359</v>
      </c>
      <c r="B539" s="1" t="s">
        <v>16978</v>
      </c>
      <c r="C539" s="58" t="s">
        <v>32</v>
      </c>
      <c r="D539" s="75">
        <v>61.85</v>
      </c>
    </row>
    <row r="540" spans="1:4">
      <c r="A540" s="58" t="s">
        <v>14360</v>
      </c>
      <c r="B540" s="1" t="s">
        <v>16979</v>
      </c>
      <c r="C540" s="58" t="s">
        <v>32</v>
      </c>
      <c r="D540" s="75">
        <v>68.78</v>
      </c>
    </row>
    <row r="541" spans="1:4">
      <c r="A541" s="58" t="s">
        <v>14361</v>
      </c>
      <c r="B541" s="1" t="s">
        <v>16980</v>
      </c>
      <c r="C541" s="58" t="s">
        <v>32</v>
      </c>
      <c r="D541" s="75">
        <v>86.85</v>
      </c>
    </row>
    <row r="542" spans="1:4">
      <c r="A542" s="58" t="s">
        <v>14362</v>
      </c>
      <c r="B542" s="1" t="s">
        <v>16981</v>
      </c>
      <c r="C542" s="58" t="s">
        <v>32</v>
      </c>
      <c r="D542" s="75">
        <v>40.32</v>
      </c>
    </row>
    <row r="543" spans="1:4">
      <c r="A543" s="58" t="s">
        <v>14363</v>
      </c>
      <c r="B543" s="1" t="s">
        <v>16982</v>
      </c>
      <c r="C543" s="58" t="s">
        <v>32</v>
      </c>
      <c r="D543" s="75">
        <v>54.86</v>
      </c>
    </row>
    <row r="544" spans="1:4">
      <c r="A544" s="58" t="s">
        <v>14364</v>
      </c>
      <c r="B544" s="1" t="s">
        <v>16983</v>
      </c>
      <c r="C544" s="58" t="s">
        <v>32</v>
      </c>
      <c r="D544" s="75">
        <v>67.39</v>
      </c>
    </row>
    <row r="545" spans="1:4">
      <c r="A545" s="58" t="s">
        <v>14365</v>
      </c>
      <c r="B545" s="1" t="s">
        <v>16984</v>
      </c>
      <c r="C545" s="58" t="s">
        <v>32</v>
      </c>
      <c r="D545" s="75">
        <v>75.08</v>
      </c>
    </row>
    <row r="546" spans="1:4">
      <c r="A546" s="58" t="s">
        <v>14366</v>
      </c>
      <c r="B546" s="1" t="s">
        <v>16985</v>
      </c>
      <c r="C546" s="58" t="s">
        <v>32</v>
      </c>
      <c r="D546" s="75">
        <v>95.25</v>
      </c>
    </row>
    <row r="547" spans="1:4">
      <c r="A547" s="58" t="s">
        <v>14367</v>
      </c>
      <c r="B547" s="1" t="s">
        <v>16986</v>
      </c>
      <c r="C547" s="58" t="s">
        <v>32</v>
      </c>
      <c r="D547" s="75">
        <v>36.85</v>
      </c>
    </row>
    <row r="548" spans="1:4">
      <c r="A548" s="58" t="s">
        <v>14368</v>
      </c>
      <c r="B548" s="1" t="s">
        <v>16987</v>
      </c>
      <c r="C548" s="58" t="s">
        <v>32</v>
      </c>
      <c r="D548" s="75">
        <v>49.61</v>
      </c>
    </row>
    <row r="549" spans="1:4">
      <c r="A549" s="58" t="s">
        <v>14369</v>
      </c>
      <c r="B549" s="1" t="s">
        <v>16988</v>
      </c>
      <c r="C549" s="58" t="s">
        <v>32</v>
      </c>
      <c r="D549" s="75">
        <v>60.46</v>
      </c>
    </row>
    <row r="550" spans="1:4">
      <c r="A550" s="58" t="s">
        <v>14370</v>
      </c>
      <c r="B550" s="1" t="s">
        <v>16989</v>
      </c>
      <c r="C550" s="58" t="s">
        <v>32</v>
      </c>
      <c r="D550" s="75">
        <v>67.2</v>
      </c>
    </row>
    <row r="551" spans="1:4">
      <c r="A551" s="58" t="s">
        <v>14371</v>
      </c>
      <c r="B551" s="1" t="s">
        <v>16990</v>
      </c>
      <c r="C551" s="58" t="s">
        <v>32</v>
      </c>
      <c r="D551" s="75">
        <v>84.75</v>
      </c>
    </row>
    <row r="552" spans="1:4">
      <c r="A552" s="58" t="s">
        <v>14372</v>
      </c>
      <c r="B552" s="1" t="s">
        <v>16991</v>
      </c>
      <c r="D552" s="75"/>
    </row>
    <row r="553" spans="1:4">
      <c r="A553" s="58" t="s">
        <v>14373</v>
      </c>
      <c r="B553" s="1" t="s">
        <v>16992</v>
      </c>
      <c r="C553" s="58" t="s">
        <v>32</v>
      </c>
      <c r="D553" s="75">
        <v>18.41</v>
      </c>
    </row>
    <row r="554" spans="1:4">
      <c r="A554" s="58" t="s">
        <v>14374</v>
      </c>
      <c r="B554" s="1" t="s">
        <v>16993</v>
      </c>
      <c r="C554" s="58" t="s">
        <v>32</v>
      </c>
      <c r="D554" s="75">
        <v>21.43</v>
      </c>
    </row>
    <row r="555" spans="1:4">
      <c r="A555" s="58" t="s">
        <v>14375</v>
      </c>
      <c r="B555" s="1" t="s">
        <v>16994</v>
      </c>
      <c r="C555" s="58" t="s">
        <v>32</v>
      </c>
      <c r="D555" s="75">
        <v>24.5</v>
      </c>
    </row>
    <row r="556" spans="1:4">
      <c r="A556" s="58" t="s">
        <v>14376</v>
      </c>
      <c r="B556" s="1" t="s">
        <v>16981</v>
      </c>
      <c r="C556" s="58" t="s">
        <v>32</v>
      </c>
      <c r="D556" s="75">
        <v>29.38</v>
      </c>
    </row>
    <row r="557" spans="1:4">
      <c r="A557" s="58" t="s">
        <v>14377</v>
      </c>
      <c r="B557" s="1" t="s">
        <v>16995</v>
      </c>
      <c r="C557" s="58" t="s">
        <v>32</v>
      </c>
      <c r="D557" s="75">
        <v>16.829999999999998</v>
      </c>
    </row>
    <row r="558" spans="1:4">
      <c r="A558" s="58" t="s">
        <v>14378</v>
      </c>
      <c r="B558" s="1" t="s">
        <v>16996</v>
      </c>
      <c r="C558" s="58" t="s">
        <v>32</v>
      </c>
      <c r="D558" s="75">
        <v>19.329999999999998</v>
      </c>
    </row>
    <row r="559" spans="1:4">
      <c r="A559" s="58" t="s">
        <v>14379</v>
      </c>
      <c r="B559" s="1" t="s">
        <v>16997</v>
      </c>
      <c r="C559" s="58" t="s">
        <v>32</v>
      </c>
      <c r="D559" s="75">
        <v>21.87</v>
      </c>
    </row>
    <row r="560" spans="1:4">
      <c r="A560" s="58" t="s">
        <v>14380</v>
      </c>
      <c r="B560" s="1" t="s">
        <v>16986</v>
      </c>
      <c r="C560" s="58" t="s">
        <v>32</v>
      </c>
      <c r="D560" s="75">
        <v>25.91</v>
      </c>
    </row>
    <row r="561" spans="1:4">
      <c r="A561" s="58" t="s">
        <v>21724</v>
      </c>
      <c r="B561" s="1" t="s">
        <v>16998</v>
      </c>
      <c r="D561" s="75"/>
    </row>
    <row r="562" spans="1:4">
      <c r="A562" s="58" t="s">
        <v>14381</v>
      </c>
      <c r="B562" s="1" t="s">
        <v>16999</v>
      </c>
      <c r="D562" s="75"/>
    </row>
    <row r="563" spans="1:4">
      <c r="A563" s="58" t="s">
        <v>14382</v>
      </c>
      <c r="B563" s="1" t="s">
        <v>17000</v>
      </c>
      <c r="C563" s="58" t="s">
        <v>28</v>
      </c>
      <c r="D563" s="75">
        <v>30.38</v>
      </c>
    </row>
    <row r="564" spans="1:4">
      <c r="A564" s="58" t="s">
        <v>14383</v>
      </c>
      <c r="B564" s="1" t="s">
        <v>17001</v>
      </c>
      <c r="D564" s="75"/>
    </row>
    <row r="565" spans="1:4">
      <c r="A565" s="58" t="s">
        <v>14384</v>
      </c>
      <c r="B565" s="1" t="s">
        <v>17002</v>
      </c>
      <c r="C565" s="58" t="s">
        <v>28</v>
      </c>
      <c r="D565" s="75">
        <v>34.67</v>
      </c>
    </row>
    <row r="566" spans="1:4">
      <c r="A566" s="58" t="s">
        <v>14385</v>
      </c>
      <c r="B566" s="1" t="s">
        <v>17003</v>
      </c>
      <c r="D566" s="75"/>
    </row>
    <row r="567" spans="1:4">
      <c r="A567" s="58" t="s">
        <v>14386</v>
      </c>
      <c r="B567" s="1" t="s">
        <v>17004</v>
      </c>
      <c r="C567" s="58" t="s">
        <v>28</v>
      </c>
      <c r="D567" s="75">
        <v>32.659999999999997</v>
      </c>
    </row>
    <row r="568" spans="1:4">
      <c r="A568" s="58" t="s">
        <v>14387</v>
      </c>
      <c r="B568" s="1" t="s">
        <v>17005</v>
      </c>
      <c r="D568" s="75"/>
    </row>
    <row r="569" spans="1:4">
      <c r="A569" s="58" t="s">
        <v>14388</v>
      </c>
      <c r="B569" s="1" t="s">
        <v>17006</v>
      </c>
      <c r="C569" s="58" t="s">
        <v>28</v>
      </c>
      <c r="D569" s="75">
        <v>38</v>
      </c>
    </row>
    <row r="570" spans="1:4">
      <c r="A570" s="58" t="s">
        <v>14389</v>
      </c>
      <c r="B570" s="1" t="s">
        <v>17007</v>
      </c>
      <c r="D570" s="75"/>
    </row>
    <row r="571" spans="1:4">
      <c r="A571" s="58" t="s">
        <v>14390</v>
      </c>
      <c r="B571" s="1" t="s">
        <v>17008</v>
      </c>
      <c r="C571" s="58" t="s">
        <v>28</v>
      </c>
      <c r="D571" s="75">
        <v>52</v>
      </c>
    </row>
    <row r="572" spans="1:4">
      <c r="A572" s="58" t="s">
        <v>14391</v>
      </c>
      <c r="B572" s="1" t="s">
        <v>17009</v>
      </c>
      <c r="D572" s="75"/>
    </row>
    <row r="573" spans="1:4">
      <c r="A573" s="58" t="s">
        <v>14392</v>
      </c>
      <c r="B573" s="1" t="s">
        <v>29542</v>
      </c>
      <c r="C573" s="58" t="s">
        <v>28</v>
      </c>
      <c r="D573" s="75">
        <v>12.22</v>
      </c>
    </row>
    <row r="574" spans="1:4">
      <c r="A574" s="58"/>
      <c r="B574" s="1"/>
      <c r="D574" s="75"/>
    </row>
    <row r="575" spans="1:4">
      <c r="A575" s="58" t="s">
        <v>21725</v>
      </c>
      <c r="B575" s="1" t="s">
        <v>17010</v>
      </c>
      <c r="D575" s="75"/>
    </row>
    <row r="576" spans="1:4">
      <c r="A576" s="58" t="s">
        <v>14393</v>
      </c>
      <c r="B576" s="1" t="s">
        <v>17011</v>
      </c>
      <c r="D576" s="75"/>
    </row>
    <row r="577" spans="1:4">
      <c r="A577" s="58" t="s">
        <v>14394</v>
      </c>
      <c r="B577" s="1" t="s">
        <v>17012</v>
      </c>
      <c r="C577" s="58" t="s">
        <v>32</v>
      </c>
      <c r="D577" s="75">
        <v>4.42</v>
      </c>
    </row>
    <row r="578" spans="1:4">
      <c r="A578" s="58" t="s">
        <v>14395</v>
      </c>
      <c r="B578" s="1" t="s">
        <v>17013</v>
      </c>
      <c r="C578" s="58" t="s">
        <v>32</v>
      </c>
      <c r="D578" s="75">
        <v>5.12</v>
      </c>
    </row>
    <row r="579" spans="1:4">
      <c r="A579" s="58" t="s">
        <v>14396</v>
      </c>
      <c r="B579" s="1" t="s">
        <v>17014</v>
      </c>
      <c r="C579" s="58" t="s">
        <v>32</v>
      </c>
      <c r="D579" s="75">
        <v>8.94</v>
      </c>
    </row>
    <row r="580" spans="1:4">
      <c r="A580" s="58" t="s">
        <v>14397</v>
      </c>
      <c r="B580" s="1" t="s">
        <v>17015</v>
      </c>
      <c r="C580" s="58" t="s">
        <v>32</v>
      </c>
      <c r="D580" s="75">
        <v>12.95</v>
      </c>
    </row>
    <row r="581" spans="1:4">
      <c r="A581" s="58" t="s">
        <v>14398</v>
      </c>
      <c r="B581" s="1" t="s">
        <v>17016</v>
      </c>
      <c r="C581" s="58" t="s">
        <v>32</v>
      </c>
      <c r="D581" s="75">
        <v>16.12</v>
      </c>
    </row>
    <row r="582" spans="1:4">
      <c r="A582" s="58" t="s">
        <v>14399</v>
      </c>
      <c r="B582" s="1" t="s">
        <v>17017</v>
      </c>
      <c r="C582" s="58" t="s">
        <v>32</v>
      </c>
      <c r="D582" s="75">
        <v>23.37</v>
      </c>
    </row>
    <row r="583" spans="1:4">
      <c r="A583" s="58" t="s">
        <v>14400</v>
      </c>
      <c r="B583" s="1" t="s">
        <v>17018</v>
      </c>
      <c r="C583" s="58" t="s">
        <v>32</v>
      </c>
      <c r="D583" s="75">
        <v>39.54</v>
      </c>
    </row>
    <row r="584" spans="1:4">
      <c r="A584" s="58" t="s">
        <v>14401</v>
      </c>
      <c r="B584" s="1" t="s">
        <v>17019</v>
      </c>
      <c r="C584" s="58" t="s">
        <v>32</v>
      </c>
      <c r="D584" s="75">
        <v>49.16</v>
      </c>
    </row>
    <row r="585" spans="1:4">
      <c r="A585" s="58" t="s">
        <v>14402</v>
      </c>
      <c r="B585" s="1" t="s">
        <v>17020</v>
      </c>
      <c r="C585" s="58" t="s">
        <v>32</v>
      </c>
      <c r="D585" s="75">
        <v>73.28</v>
      </c>
    </row>
    <row r="586" spans="1:4">
      <c r="A586" s="58" t="s">
        <v>14403</v>
      </c>
      <c r="B586" s="1" t="s">
        <v>17021</v>
      </c>
      <c r="D586" s="75"/>
    </row>
    <row r="587" spans="1:4">
      <c r="A587" s="58" t="s">
        <v>14404</v>
      </c>
      <c r="B587" s="1" t="s">
        <v>17022</v>
      </c>
      <c r="C587" s="58" t="s">
        <v>32</v>
      </c>
      <c r="D587" s="75">
        <v>23.92</v>
      </c>
    </row>
    <row r="588" spans="1:4">
      <c r="A588" s="58" t="s">
        <v>14405</v>
      </c>
      <c r="B588" s="1" t="s">
        <v>17023</v>
      </c>
      <c r="C588" s="58" t="s">
        <v>32</v>
      </c>
      <c r="D588" s="75">
        <v>28.53</v>
      </c>
    </row>
    <row r="589" spans="1:4">
      <c r="A589" s="58" t="s">
        <v>14406</v>
      </c>
      <c r="B589" s="1" t="s">
        <v>17024</v>
      </c>
      <c r="C589" s="58" t="s">
        <v>32</v>
      </c>
      <c r="D589" s="75">
        <v>35.5</v>
      </c>
    </row>
    <row r="590" spans="1:4">
      <c r="A590" s="58" t="s">
        <v>14407</v>
      </c>
      <c r="B590" s="1" t="s">
        <v>17025</v>
      </c>
      <c r="C590" s="58" t="s">
        <v>32</v>
      </c>
      <c r="D590" s="75">
        <v>45.78</v>
      </c>
    </row>
    <row r="591" spans="1:4">
      <c r="A591" s="58" t="s">
        <v>14408</v>
      </c>
      <c r="B591" s="1" t="s">
        <v>17026</v>
      </c>
      <c r="C591" s="58" t="s">
        <v>32</v>
      </c>
      <c r="D591" s="75">
        <v>54.34</v>
      </c>
    </row>
    <row r="592" spans="1:4">
      <c r="A592" s="58" t="s">
        <v>14409</v>
      </c>
      <c r="B592" s="1" t="s">
        <v>17027</v>
      </c>
      <c r="C592" s="58" t="s">
        <v>32</v>
      </c>
      <c r="D592" s="75">
        <v>74.209999999999994</v>
      </c>
    </row>
    <row r="593" spans="1:4">
      <c r="A593" s="58" t="s">
        <v>14410</v>
      </c>
      <c r="B593" s="1" t="s">
        <v>17028</v>
      </c>
      <c r="C593" s="58" t="s">
        <v>32</v>
      </c>
      <c r="D593" s="75">
        <v>91.2</v>
      </c>
    </row>
    <row r="594" spans="1:4">
      <c r="A594" s="58" t="s">
        <v>14411</v>
      </c>
      <c r="B594" s="1" t="s">
        <v>17029</v>
      </c>
      <c r="C594" s="58" t="s">
        <v>32</v>
      </c>
      <c r="D594" s="75">
        <v>114.24</v>
      </c>
    </row>
    <row r="595" spans="1:4">
      <c r="A595" s="58" t="s">
        <v>14412</v>
      </c>
      <c r="B595" s="1" t="s">
        <v>17030</v>
      </c>
      <c r="C595" s="58" t="s">
        <v>32</v>
      </c>
      <c r="D595" s="75">
        <v>148.1</v>
      </c>
    </row>
    <row r="596" spans="1:4">
      <c r="A596" s="58" t="s">
        <v>14413</v>
      </c>
      <c r="B596" s="1" t="s">
        <v>17031</v>
      </c>
      <c r="D596" s="75"/>
    </row>
    <row r="597" spans="1:4">
      <c r="A597" s="58" t="s">
        <v>14414</v>
      </c>
      <c r="B597" s="1" t="s">
        <v>17032</v>
      </c>
      <c r="C597" s="58" t="s">
        <v>32</v>
      </c>
      <c r="D597" s="75">
        <v>31.08</v>
      </c>
    </row>
    <row r="598" spans="1:4">
      <c r="A598" s="58" t="s">
        <v>14415</v>
      </c>
      <c r="B598" s="1" t="s">
        <v>17033</v>
      </c>
      <c r="C598" s="58" t="s">
        <v>32</v>
      </c>
      <c r="D598" s="75">
        <v>48.26</v>
      </c>
    </row>
    <row r="599" spans="1:4">
      <c r="A599" s="58" t="s">
        <v>14416</v>
      </c>
      <c r="B599" s="1" t="s">
        <v>17034</v>
      </c>
      <c r="C599" s="58" t="s">
        <v>32</v>
      </c>
      <c r="D599" s="75">
        <v>60.5</v>
      </c>
    </row>
    <row r="600" spans="1:4">
      <c r="A600" s="58" t="s">
        <v>14417</v>
      </c>
      <c r="B600" s="1" t="s">
        <v>17035</v>
      </c>
      <c r="D600" s="75"/>
    </row>
    <row r="601" spans="1:4">
      <c r="A601" s="58" t="s">
        <v>14418</v>
      </c>
      <c r="B601" s="1" t="s">
        <v>17032</v>
      </c>
      <c r="C601" s="58" t="s">
        <v>32</v>
      </c>
      <c r="D601" s="75">
        <v>21.49</v>
      </c>
    </row>
    <row r="602" spans="1:4">
      <c r="A602" s="58" t="s">
        <v>14419</v>
      </c>
      <c r="B602" s="1" t="s">
        <v>17033</v>
      </c>
      <c r="C602" s="58" t="s">
        <v>32</v>
      </c>
      <c r="D602" s="75">
        <v>34.53</v>
      </c>
    </row>
    <row r="603" spans="1:4">
      <c r="A603" s="58" t="s">
        <v>14420</v>
      </c>
      <c r="B603" s="1" t="s">
        <v>17034</v>
      </c>
      <c r="C603" s="58" t="s">
        <v>32</v>
      </c>
      <c r="D603" s="75">
        <v>42.93</v>
      </c>
    </row>
    <row r="604" spans="1:4">
      <c r="A604" s="58" t="s">
        <v>14421</v>
      </c>
      <c r="B604" s="1" t="s">
        <v>17036</v>
      </c>
      <c r="C604" s="58" t="s">
        <v>32</v>
      </c>
      <c r="D604" s="75">
        <v>60.21</v>
      </c>
    </row>
    <row r="605" spans="1:4">
      <c r="A605" s="58" t="s">
        <v>14422</v>
      </c>
      <c r="B605" s="1" t="s">
        <v>17037</v>
      </c>
      <c r="C605" s="58" t="s">
        <v>32</v>
      </c>
      <c r="D605" s="75">
        <v>79.650000000000006</v>
      </c>
    </row>
    <row r="606" spans="1:4">
      <c r="A606" s="58" t="s">
        <v>14423</v>
      </c>
      <c r="B606" s="1" t="s">
        <v>17038</v>
      </c>
      <c r="D606" s="75"/>
    </row>
    <row r="607" spans="1:4">
      <c r="A607" s="58" t="s">
        <v>14424</v>
      </c>
      <c r="B607" s="1" t="s">
        <v>17039</v>
      </c>
      <c r="C607" s="58" t="s">
        <v>32</v>
      </c>
      <c r="D607" s="75">
        <v>18.899999999999999</v>
      </c>
    </row>
    <row r="608" spans="1:4">
      <c r="A608" s="58" t="s">
        <v>14425</v>
      </c>
      <c r="B608" s="1" t="s">
        <v>17040</v>
      </c>
      <c r="C608" s="58" t="s">
        <v>32</v>
      </c>
      <c r="D608" s="75">
        <v>24.15</v>
      </c>
    </row>
    <row r="609" spans="1:4">
      <c r="A609" s="58" t="s">
        <v>14426</v>
      </c>
      <c r="B609" s="1" t="s">
        <v>16838</v>
      </c>
      <c r="C609" s="58" t="s">
        <v>32</v>
      </c>
      <c r="D609" s="75">
        <v>23.54</v>
      </c>
    </row>
    <row r="610" spans="1:4">
      <c r="A610" s="58" t="s">
        <v>14427</v>
      </c>
      <c r="B610" s="1" t="s">
        <v>17041</v>
      </c>
      <c r="C610" s="58" t="s">
        <v>32</v>
      </c>
      <c r="D610" s="75">
        <v>35.94</v>
      </c>
    </row>
    <row r="611" spans="1:4">
      <c r="A611" s="58" t="s">
        <v>199</v>
      </c>
      <c r="B611" s="1" t="s">
        <v>17042</v>
      </c>
      <c r="C611" s="58" t="s">
        <v>32</v>
      </c>
      <c r="D611" s="75">
        <v>52.63</v>
      </c>
    </row>
    <row r="612" spans="1:4">
      <c r="A612" s="58" t="s">
        <v>14428</v>
      </c>
      <c r="B612" s="1" t="s">
        <v>16737</v>
      </c>
      <c r="C612" s="58" t="s">
        <v>32</v>
      </c>
      <c r="D612" s="75">
        <v>61.78</v>
      </c>
    </row>
    <row r="613" spans="1:4">
      <c r="A613" s="58" t="s">
        <v>14429</v>
      </c>
      <c r="B613" s="1" t="s">
        <v>17043</v>
      </c>
      <c r="D613" s="75"/>
    </row>
    <row r="614" spans="1:4">
      <c r="A614" s="58" t="s">
        <v>14430</v>
      </c>
      <c r="B614" s="1" t="s">
        <v>17044</v>
      </c>
      <c r="C614" s="58" t="s">
        <v>32</v>
      </c>
      <c r="D614" s="75">
        <v>14.45</v>
      </c>
    </row>
    <row r="615" spans="1:4">
      <c r="A615" s="58" t="s">
        <v>14431</v>
      </c>
      <c r="B615" s="1" t="s">
        <v>17045</v>
      </c>
      <c r="D615" s="75"/>
    </row>
    <row r="616" spans="1:4">
      <c r="A616" s="58" t="s">
        <v>14432</v>
      </c>
      <c r="B616" s="1" t="s">
        <v>17040</v>
      </c>
      <c r="C616" s="58" t="s">
        <v>32</v>
      </c>
      <c r="D616" s="75">
        <v>29.27</v>
      </c>
    </row>
    <row r="617" spans="1:4">
      <c r="A617" s="58" t="s">
        <v>14433</v>
      </c>
      <c r="B617" s="1" t="s">
        <v>16838</v>
      </c>
      <c r="C617" s="58" t="s">
        <v>32</v>
      </c>
      <c r="D617" s="75">
        <v>48.27</v>
      </c>
    </row>
    <row r="618" spans="1:4">
      <c r="A618" s="58" t="s">
        <v>14434</v>
      </c>
      <c r="B618" s="1" t="s">
        <v>17041</v>
      </c>
      <c r="C618" s="58" t="s">
        <v>32</v>
      </c>
      <c r="D618" s="75">
        <v>73.209999999999994</v>
      </c>
    </row>
    <row r="619" spans="1:4">
      <c r="A619" s="58" t="s">
        <v>14435</v>
      </c>
      <c r="B619" s="1" t="s">
        <v>17046</v>
      </c>
      <c r="D619" s="75"/>
    </row>
    <row r="620" spans="1:4">
      <c r="A620" s="58" t="s">
        <v>14436</v>
      </c>
      <c r="B620" s="1" t="s">
        <v>17047</v>
      </c>
      <c r="C620" s="58" t="s">
        <v>243</v>
      </c>
      <c r="D620" s="75">
        <v>12.26</v>
      </c>
    </row>
    <row r="621" spans="1:4">
      <c r="A621" s="58" t="s">
        <v>14437</v>
      </c>
      <c r="B621" s="1" t="s">
        <v>17048</v>
      </c>
      <c r="C621" s="58" t="s">
        <v>243</v>
      </c>
      <c r="D621" s="75">
        <v>15.01</v>
      </c>
    </row>
    <row r="622" spans="1:4">
      <c r="A622" s="58" t="s">
        <v>14438</v>
      </c>
      <c r="B622" s="1" t="s">
        <v>17049</v>
      </c>
      <c r="C622" s="58" t="s">
        <v>243</v>
      </c>
      <c r="D622" s="75">
        <v>18.73</v>
      </c>
    </row>
    <row r="623" spans="1:4">
      <c r="A623" s="58" t="s">
        <v>14439</v>
      </c>
      <c r="B623" s="1" t="s">
        <v>17050</v>
      </c>
      <c r="C623" s="58" t="s">
        <v>243</v>
      </c>
      <c r="D623" s="75">
        <v>24.96</v>
      </c>
    </row>
    <row r="624" spans="1:4">
      <c r="A624" s="58" t="s">
        <v>14440</v>
      </c>
      <c r="B624" s="1" t="s">
        <v>17051</v>
      </c>
      <c r="C624" s="58" t="s">
        <v>243</v>
      </c>
      <c r="D624" s="75">
        <v>29.29</v>
      </c>
    </row>
    <row r="625" spans="1:4">
      <c r="A625" s="58" t="s">
        <v>14441</v>
      </c>
      <c r="B625" s="1" t="s">
        <v>17052</v>
      </c>
      <c r="C625" s="58" t="s">
        <v>243</v>
      </c>
      <c r="D625" s="75">
        <v>35.93</v>
      </c>
    </row>
    <row r="626" spans="1:4">
      <c r="A626" s="58" t="s">
        <v>14442</v>
      </c>
      <c r="B626" s="1" t="s">
        <v>17053</v>
      </c>
      <c r="C626" s="58" t="s">
        <v>243</v>
      </c>
      <c r="D626" s="75">
        <v>155.38</v>
      </c>
    </row>
    <row r="627" spans="1:4">
      <c r="A627" s="58" t="s">
        <v>14443</v>
      </c>
      <c r="B627" s="1" t="s">
        <v>17054</v>
      </c>
      <c r="D627" s="75"/>
    </row>
    <row r="628" spans="1:4">
      <c r="A628" s="58" t="s">
        <v>14444</v>
      </c>
      <c r="B628" s="1" t="s">
        <v>17055</v>
      </c>
      <c r="C628" s="58" t="s">
        <v>243</v>
      </c>
      <c r="D628" s="75">
        <v>62.71</v>
      </c>
    </row>
    <row r="629" spans="1:4">
      <c r="A629" s="58" t="s">
        <v>14445</v>
      </c>
      <c r="B629" s="1" t="s">
        <v>17056</v>
      </c>
      <c r="C629" s="58" t="s">
        <v>243</v>
      </c>
      <c r="D629" s="75">
        <v>64.239999999999995</v>
      </c>
    </row>
    <row r="630" spans="1:4">
      <c r="A630" s="58" t="s">
        <v>14446</v>
      </c>
      <c r="B630" s="1" t="s">
        <v>17057</v>
      </c>
      <c r="D630" s="75"/>
    </row>
    <row r="631" spans="1:4">
      <c r="A631" s="58" t="s">
        <v>14447</v>
      </c>
      <c r="B631" s="1" t="s">
        <v>17058</v>
      </c>
      <c r="C631" s="58" t="s">
        <v>243</v>
      </c>
      <c r="D631" s="75">
        <v>36.020000000000003</v>
      </c>
    </row>
    <row r="632" spans="1:4">
      <c r="A632" s="58" t="s">
        <v>14448</v>
      </c>
      <c r="B632" s="1" t="s">
        <v>17059</v>
      </c>
      <c r="C632" s="58" t="s">
        <v>243</v>
      </c>
      <c r="D632" s="75">
        <v>37.090000000000003</v>
      </c>
    </row>
    <row r="633" spans="1:4">
      <c r="A633" s="58" t="s">
        <v>14449</v>
      </c>
      <c r="B633" s="1" t="s">
        <v>17060</v>
      </c>
      <c r="C633" s="58" t="s">
        <v>243</v>
      </c>
      <c r="D633" s="75">
        <v>48.55</v>
      </c>
    </row>
    <row r="634" spans="1:4">
      <c r="A634" s="58" t="s">
        <v>14450</v>
      </c>
      <c r="B634" s="1" t="s">
        <v>17061</v>
      </c>
      <c r="C634" s="58" t="s">
        <v>243</v>
      </c>
      <c r="D634" s="75">
        <v>64.23</v>
      </c>
    </row>
    <row r="635" spans="1:4">
      <c r="A635" s="58" t="s">
        <v>14451</v>
      </c>
      <c r="B635" s="1" t="s">
        <v>17062</v>
      </c>
      <c r="C635" s="58" t="s">
        <v>243</v>
      </c>
      <c r="D635" s="75">
        <v>81.16</v>
      </c>
    </row>
    <row r="636" spans="1:4">
      <c r="A636" s="58" t="s">
        <v>14452</v>
      </c>
      <c r="B636" s="1" t="s">
        <v>17063</v>
      </c>
      <c r="C636" s="58" t="s">
        <v>243</v>
      </c>
      <c r="D636" s="75">
        <v>102.33</v>
      </c>
    </row>
    <row r="637" spans="1:4">
      <c r="A637" s="58" t="s">
        <v>14453</v>
      </c>
      <c r="B637" s="1" t="s">
        <v>17064</v>
      </c>
      <c r="C637" s="58" t="s">
        <v>243</v>
      </c>
      <c r="D637" s="75">
        <v>182.61</v>
      </c>
    </row>
    <row r="638" spans="1:4">
      <c r="A638" s="58" t="s">
        <v>14454</v>
      </c>
      <c r="B638" s="1" t="s">
        <v>17065</v>
      </c>
      <c r="C638" s="58" t="s">
        <v>243</v>
      </c>
      <c r="D638" s="75">
        <v>215.3</v>
      </c>
    </row>
    <row r="639" spans="1:4">
      <c r="A639" s="58" t="s">
        <v>14455</v>
      </c>
      <c r="B639" s="1" t="s">
        <v>17066</v>
      </c>
      <c r="C639" s="58" t="s">
        <v>243</v>
      </c>
      <c r="D639" s="75">
        <v>418.71</v>
      </c>
    </row>
    <row r="640" spans="1:4">
      <c r="A640" s="58" t="s">
        <v>14456</v>
      </c>
      <c r="B640" s="1" t="s">
        <v>17067</v>
      </c>
      <c r="C640" s="58" t="s">
        <v>243</v>
      </c>
      <c r="D640" s="75">
        <v>61.45</v>
      </c>
    </row>
    <row r="641" spans="1:4">
      <c r="A641" s="58" t="s">
        <v>14457</v>
      </c>
      <c r="B641" s="1" t="s">
        <v>17068</v>
      </c>
      <c r="C641" s="58" t="s">
        <v>243</v>
      </c>
      <c r="D641" s="75">
        <v>66.98</v>
      </c>
    </row>
    <row r="642" spans="1:4">
      <c r="A642" s="58" t="s">
        <v>14458</v>
      </c>
      <c r="B642" s="1" t="s">
        <v>17069</v>
      </c>
      <c r="C642" s="58" t="s">
        <v>243</v>
      </c>
      <c r="D642" s="75">
        <v>77.81</v>
      </c>
    </row>
    <row r="643" spans="1:4">
      <c r="A643" s="58" t="s">
        <v>14459</v>
      </c>
      <c r="B643" s="1" t="s">
        <v>17070</v>
      </c>
      <c r="C643" s="58" t="s">
        <v>243</v>
      </c>
      <c r="D643" s="75">
        <v>104.69</v>
      </c>
    </row>
    <row r="644" spans="1:4">
      <c r="A644" s="58" t="s">
        <v>14460</v>
      </c>
      <c r="B644" s="1" t="s">
        <v>17071</v>
      </c>
      <c r="D644" s="75"/>
    </row>
    <row r="645" spans="1:4">
      <c r="A645" s="58" t="s">
        <v>14461</v>
      </c>
      <c r="B645" s="1" t="s">
        <v>17072</v>
      </c>
      <c r="C645" s="58" t="s">
        <v>243</v>
      </c>
      <c r="D645" s="75">
        <v>82.02</v>
      </c>
    </row>
    <row r="646" spans="1:4">
      <c r="A646" s="58" t="s">
        <v>14462</v>
      </c>
      <c r="B646" s="1" t="s">
        <v>17073</v>
      </c>
      <c r="C646" s="58" t="s">
        <v>243</v>
      </c>
      <c r="D646" s="75">
        <v>262.43</v>
      </c>
    </row>
    <row r="647" spans="1:4">
      <c r="A647" s="58" t="s">
        <v>14463</v>
      </c>
      <c r="B647" s="1" t="s">
        <v>17074</v>
      </c>
      <c r="C647" s="58" t="s">
        <v>243</v>
      </c>
      <c r="D647" s="75">
        <v>81.8</v>
      </c>
    </row>
    <row r="648" spans="1:4">
      <c r="A648" s="58" t="s">
        <v>14464</v>
      </c>
      <c r="B648" s="1" t="s">
        <v>17075</v>
      </c>
      <c r="C648" s="58" t="s">
        <v>243</v>
      </c>
      <c r="D648" s="75">
        <v>593.04</v>
      </c>
    </row>
    <row r="649" spans="1:4">
      <c r="A649" s="58" t="s">
        <v>14465</v>
      </c>
      <c r="B649" s="1" t="s">
        <v>17076</v>
      </c>
      <c r="C649" s="58" t="s">
        <v>243</v>
      </c>
      <c r="D649" s="75">
        <v>78.739999999999995</v>
      </c>
    </row>
    <row r="650" spans="1:4">
      <c r="A650" s="58" t="s">
        <v>14466</v>
      </c>
      <c r="B650" s="1" t="s">
        <v>17077</v>
      </c>
      <c r="C650" s="58" t="s">
        <v>243</v>
      </c>
      <c r="D650" s="75">
        <v>82.02</v>
      </c>
    </row>
    <row r="651" spans="1:4">
      <c r="A651" s="58" t="s">
        <v>14467</v>
      </c>
      <c r="B651" s="1" t="s">
        <v>17078</v>
      </c>
      <c r="C651" s="58" t="s">
        <v>243</v>
      </c>
      <c r="D651" s="75">
        <v>78.739999999999995</v>
      </c>
    </row>
    <row r="652" spans="1:4">
      <c r="A652" s="58" t="s">
        <v>14468</v>
      </c>
      <c r="B652" s="1" t="s">
        <v>17079</v>
      </c>
      <c r="C652" s="58" t="s">
        <v>243</v>
      </c>
      <c r="D652" s="75">
        <v>35.799999999999997</v>
      </c>
    </row>
    <row r="653" spans="1:4">
      <c r="A653" s="58" t="s">
        <v>14469</v>
      </c>
      <c r="B653" s="1" t="s">
        <v>17080</v>
      </c>
      <c r="C653" s="58" t="s">
        <v>243</v>
      </c>
      <c r="D653" s="75">
        <v>124.44</v>
      </c>
    </row>
    <row r="654" spans="1:4">
      <c r="A654" s="58" t="s">
        <v>14470</v>
      </c>
      <c r="B654" s="1" t="s">
        <v>17081</v>
      </c>
      <c r="C654" s="58" t="s">
        <v>243</v>
      </c>
      <c r="D654" s="75">
        <v>306.02999999999997</v>
      </c>
    </row>
    <row r="655" spans="1:4">
      <c r="A655" s="58" t="s">
        <v>14471</v>
      </c>
      <c r="B655" s="1" t="s">
        <v>17082</v>
      </c>
      <c r="C655" s="58" t="s">
        <v>243</v>
      </c>
      <c r="D655" s="75">
        <v>36.770000000000003</v>
      </c>
    </row>
    <row r="656" spans="1:4">
      <c r="A656" s="58" t="s">
        <v>14472</v>
      </c>
      <c r="B656" s="1" t="s">
        <v>17083</v>
      </c>
      <c r="C656" s="58" t="s">
        <v>243</v>
      </c>
      <c r="D656" s="75">
        <v>36.82</v>
      </c>
    </row>
    <row r="657" spans="1:4">
      <c r="A657" s="58" t="s">
        <v>14473</v>
      </c>
      <c r="B657" s="1" t="s">
        <v>17084</v>
      </c>
      <c r="C657" s="58" t="s">
        <v>243</v>
      </c>
      <c r="D657" s="75">
        <v>129.57</v>
      </c>
    </row>
    <row r="658" spans="1:4">
      <c r="A658" s="58" t="s">
        <v>14474</v>
      </c>
      <c r="B658" s="1" t="s">
        <v>17085</v>
      </c>
      <c r="C658" s="58" t="s">
        <v>243</v>
      </c>
      <c r="D658" s="75">
        <v>91.73</v>
      </c>
    </row>
    <row r="659" spans="1:4">
      <c r="A659" s="58" t="s">
        <v>14475</v>
      </c>
      <c r="B659" s="1" t="s">
        <v>17086</v>
      </c>
      <c r="C659" s="58" t="s">
        <v>243</v>
      </c>
      <c r="D659" s="75">
        <v>45.49</v>
      </c>
    </row>
    <row r="660" spans="1:4">
      <c r="A660" s="58" t="s">
        <v>14476</v>
      </c>
      <c r="B660" s="1" t="s">
        <v>17087</v>
      </c>
      <c r="C660" s="58" t="s">
        <v>243</v>
      </c>
      <c r="D660" s="75">
        <v>196.44</v>
      </c>
    </row>
    <row r="661" spans="1:4">
      <c r="A661" s="58" t="s">
        <v>14477</v>
      </c>
      <c r="B661" s="1" t="s">
        <v>17088</v>
      </c>
      <c r="C661" s="58" t="s">
        <v>243</v>
      </c>
      <c r="D661" s="75">
        <v>21.34</v>
      </c>
    </row>
    <row r="662" spans="1:4">
      <c r="A662" s="58" t="s">
        <v>14478</v>
      </c>
      <c r="B662" s="1" t="s">
        <v>17089</v>
      </c>
      <c r="C662" s="58" t="s">
        <v>243</v>
      </c>
      <c r="D662" s="75">
        <v>22.34</v>
      </c>
    </row>
    <row r="663" spans="1:4">
      <c r="A663" s="58" t="s">
        <v>14479</v>
      </c>
      <c r="B663" s="1" t="s">
        <v>17090</v>
      </c>
      <c r="C663" s="58" t="s">
        <v>243</v>
      </c>
      <c r="D663" s="75">
        <v>30.06</v>
      </c>
    </row>
    <row r="664" spans="1:4">
      <c r="A664" s="58" t="s">
        <v>14480</v>
      </c>
      <c r="B664" s="1" t="s">
        <v>17091</v>
      </c>
      <c r="C664" s="58" t="s">
        <v>243</v>
      </c>
      <c r="D664" s="75">
        <v>30.01</v>
      </c>
    </row>
    <row r="665" spans="1:4">
      <c r="A665" s="58" t="s">
        <v>14481</v>
      </c>
      <c r="B665" s="1" t="s">
        <v>17092</v>
      </c>
      <c r="C665" s="58" t="s">
        <v>243</v>
      </c>
      <c r="D665" s="75">
        <v>51.95</v>
      </c>
    </row>
    <row r="666" spans="1:4">
      <c r="A666" s="58" t="s">
        <v>14482</v>
      </c>
      <c r="B666" s="1" t="s">
        <v>17093</v>
      </c>
      <c r="C666" s="58" t="s">
        <v>243</v>
      </c>
      <c r="D666" s="75">
        <v>48.54</v>
      </c>
    </row>
    <row r="667" spans="1:4">
      <c r="A667" s="58" t="s">
        <v>14483</v>
      </c>
      <c r="B667" s="1" t="s">
        <v>17094</v>
      </c>
      <c r="C667" s="58" t="s">
        <v>243</v>
      </c>
      <c r="D667" s="75">
        <v>39.32</v>
      </c>
    </row>
    <row r="668" spans="1:4">
      <c r="A668" s="58" t="s">
        <v>14484</v>
      </c>
      <c r="B668" s="1" t="s">
        <v>17095</v>
      </c>
      <c r="C668" s="58" t="s">
        <v>243</v>
      </c>
      <c r="D668" s="75">
        <v>167.63</v>
      </c>
    </row>
    <row r="669" spans="1:4">
      <c r="A669" s="58" t="s">
        <v>14485</v>
      </c>
      <c r="B669" s="1" t="s">
        <v>17096</v>
      </c>
      <c r="C669" s="58" t="s">
        <v>243</v>
      </c>
      <c r="D669" s="75">
        <v>46.46</v>
      </c>
    </row>
    <row r="670" spans="1:4">
      <c r="A670" s="58" t="s">
        <v>14486</v>
      </c>
      <c r="B670" s="1" t="s">
        <v>17097</v>
      </c>
      <c r="D670" s="75"/>
    </row>
    <row r="671" spans="1:4">
      <c r="A671" s="58" t="s">
        <v>14487</v>
      </c>
      <c r="B671" s="1" t="s">
        <v>17098</v>
      </c>
      <c r="C671" s="58" t="s">
        <v>243</v>
      </c>
      <c r="D671" s="75">
        <v>41.2</v>
      </c>
    </row>
    <row r="672" spans="1:4">
      <c r="A672" s="58" t="s">
        <v>14488</v>
      </c>
      <c r="B672" s="1" t="s">
        <v>17099</v>
      </c>
      <c r="C672" s="58" t="s">
        <v>243</v>
      </c>
      <c r="D672" s="75">
        <v>13.17</v>
      </c>
    </row>
    <row r="673" spans="1:4">
      <c r="A673" s="58" t="s">
        <v>14489</v>
      </c>
      <c r="B673" s="1" t="s">
        <v>17100</v>
      </c>
      <c r="C673" s="58" t="s">
        <v>243</v>
      </c>
      <c r="D673" s="75">
        <v>8.56</v>
      </c>
    </row>
    <row r="674" spans="1:4">
      <c r="A674" s="58" t="s">
        <v>14490</v>
      </c>
      <c r="B674" s="1" t="s">
        <v>17101</v>
      </c>
      <c r="C674" s="58" t="s">
        <v>243</v>
      </c>
      <c r="D674" s="75">
        <v>53.32</v>
      </c>
    </row>
    <row r="675" spans="1:4">
      <c r="A675" s="58" t="s">
        <v>169</v>
      </c>
      <c r="B675" s="1" t="s">
        <v>17102</v>
      </c>
      <c r="C675" s="58" t="s">
        <v>243</v>
      </c>
      <c r="D675" s="75">
        <v>166.2</v>
      </c>
    </row>
    <row r="676" spans="1:4">
      <c r="A676" s="58" t="s">
        <v>14491</v>
      </c>
      <c r="B676" s="1" t="s">
        <v>17103</v>
      </c>
      <c r="C676" s="58" t="s">
        <v>243</v>
      </c>
      <c r="D676" s="75">
        <v>702.47</v>
      </c>
    </row>
    <row r="677" spans="1:4">
      <c r="A677" s="58" t="s">
        <v>14492</v>
      </c>
      <c r="B677" s="1" t="s">
        <v>17104</v>
      </c>
      <c r="C677" s="58" t="s">
        <v>243</v>
      </c>
      <c r="D677" s="75">
        <v>239.55</v>
      </c>
    </row>
    <row r="678" spans="1:4">
      <c r="A678" s="58" t="s">
        <v>14493</v>
      </c>
      <c r="B678" s="1" t="s">
        <v>17105</v>
      </c>
      <c r="C678" s="58" t="s">
        <v>243</v>
      </c>
      <c r="D678" s="75">
        <v>433.44</v>
      </c>
    </row>
    <row r="679" spans="1:4">
      <c r="A679" s="58" t="s">
        <v>14494</v>
      </c>
      <c r="B679" s="1" t="s">
        <v>17106</v>
      </c>
      <c r="C679" s="58" t="s">
        <v>243</v>
      </c>
      <c r="D679" s="75">
        <v>9.36</v>
      </c>
    </row>
    <row r="680" spans="1:4">
      <c r="A680" s="58" t="s">
        <v>14495</v>
      </c>
      <c r="B680" s="1" t="s">
        <v>17107</v>
      </c>
      <c r="C680" s="58" t="s">
        <v>243</v>
      </c>
      <c r="D680" s="75">
        <v>84.29</v>
      </c>
    </row>
    <row r="681" spans="1:4">
      <c r="A681" s="58" t="s">
        <v>14496</v>
      </c>
      <c r="B681" s="1" t="s">
        <v>17108</v>
      </c>
      <c r="C681" s="58" t="s">
        <v>243</v>
      </c>
      <c r="D681" s="75">
        <v>90.17</v>
      </c>
    </row>
    <row r="682" spans="1:4">
      <c r="A682" s="58" t="s">
        <v>14497</v>
      </c>
      <c r="B682" s="1" t="s">
        <v>17109</v>
      </c>
      <c r="C682" s="58" t="s">
        <v>243</v>
      </c>
      <c r="D682" s="75">
        <v>132.83000000000001</v>
      </c>
    </row>
    <row r="683" spans="1:4">
      <c r="A683" s="58" t="s">
        <v>14498</v>
      </c>
      <c r="B683" s="1" t="s">
        <v>17110</v>
      </c>
      <c r="C683" s="58" t="s">
        <v>243</v>
      </c>
      <c r="D683" s="75">
        <v>186.43</v>
      </c>
    </row>
    <row r="684" spans="1:4">
      <c r="A684" s="58" t="s">
        <v>14499</v>
      </c>
      <c r="B684" s="1" t="s">
        <v>17111</v>
      </c>
      <c r="C684" s="58" t="s">
        <v>243</v>
      </c>
      <c r="D684" s="75">
        <v>84.29</v>
      </c>
    </row>
    <row r="685" spans="1:4">
      <c r="A685" s="58" t="s">
        <v>14500</v>
      </c>
      <c r="B685" s="1" t="s">
        <v>17112</v>
      </c>
      <c r="C685" s="58" t="s">
        <v>243</v>
      </c>
      <c r="D685" s="75">
        <v>90.17</v>
      </c>
    </row>
    <row r="686" spans="1:4">
      <c r="A686" s="58" t="s">
        <v>14501</v>
      </c>
      <c r="B686" s="1" t="s">
        <v>17113</v>
      </c>
      <c r="C686" s="58" t="s">
        <v>243</v>
      </c>
      <c r="D686" s="75">
        <v>132.83000000000001</v>
      </c>
    </row>
    <row r="687" spans="1:4">
      <c r="A687" s="58" t="s">
        <v>14502</v>
      </c>
      <c r="B687" s="1" t="s">
        <v>17114</v>
      </c>
      <c r="C687" s="58" t="s">
        <v>243</v>
      </c>
      <c r="D687" s="75">
        <v>186.43</v>
      </c>
    </row>
    <row r="688" spans="1:4">
      <c r="A688" s="58" t="s">
        <v>14503</v>
      </c>
      <c r="B688" s="1" t="s">
        <v>17115</v>
      </c>
      <c r="D688" s="75"/>
    </row>
    <row r="689" spans="1:4">
      <c r="A689" s="58" t="s">
        <v>14504</v>
      </c>
      <c r="B689" s="1" t="s">
        <v>17116</v>
      </c>
      <c r="C689" s="58" t="s">
        <v>243</v>
      </c>
      <c r="D689" s="75">
        <v>17.14</v>
      </c>
    </row>
    <row r="690" spans="1:4">
      <c r="A690" s="58" t="s">
        <v>14505</v>
      </c>
      <c r="B690" s="1" t="s">
        <v>17117</v>
      </c>
      <c r="C690" s="58" t="s">
        <v>243</v>
      </c>
      <c r="D690" s="75">
        <v>28.44</v>
      </c>
    </row>
    <row r="691" spans="1:4">
      <c r="A691" s="58" t="s">
        <v>14506</v>
      </c>
      <c r="B691" s="1" t="s">
        <v>17118</v>
      </c>
      <c r="C691" s="58" t="s">
        <v>243</v>
      </c>
      <c r="D691" s="75">
        <v>47.37</v>
      </c>
    </row>
    <row r="692" spans="1:4">
      <c r="A692" s="58" t="s">
        <v>14507</v>
      </c>
      <c r="B692" s="1" t="s">
        <v>17119</v>
      </c>
      <c r="C692" s="58" t="s">
        <v>243</v>
      </c>
      <c r="D692" s="75">
        <v>77.56</v>
      </c>
    </row>
    <row r="693" spans="1:4">
      <c r="A693" s="58" t="s">
        <v>14508</v>
      </c>
      <c r="B693" s="1" t="s">
        <v>17120</v>
      </c>
      <c r="C693" s="58" t="s">
        <v>243</v>
      </c>
      <c r="D693" s="75">
        <v>36.96</v>
      </c>
    </row>
    <row r="694" spans="1:4">
      <c r="A694" s="58" t="s">
        <v>14509</v>
      </c>
      <c r="B694" s="1" t="s">
        <v>17121</v>
      </c>
      <c r="D694" s="75"/>
    </row>
    <row r="695" spans="1:4">
      <c r="A695" s="58" t="s">
        <v>14510</v>
      </c>
      <c r="B695" s="1" t="s">
        <v>17122</v>
      </c>
      <c r="C695" s="58" t="s">
        <v>243</v>
      </c>
      <c r="D695" s="75">
        <v>26.23</v>
      </c>
    </row>
    <row r="696" spans="1:4">
      <c r="A696" s="58" t="s">
        <v>14511</v>
      </c>
      <c r="B696" s="1" t="s">
        <v>17123</v>
      </c>
      <c r="C696" s="58" t="s">
        <v>243</v>
      </c>
      <c r="D696" s="75">
        <v>15</v>
      </c>
    </row>
    <row r="697" spans="1:4">
      <c r="A697" s="58" t="s">
        <v>14512</v>
      </c>
      <c r="B697" s="1" t="s">
        <v>17124</v>
      </c>
      <c r="C697" s="58" t="s">
        <v>243</v>
      </c>
      <c r="D697" s="75">
        <v>178.84</v>
      </c>
    </row>
    <row r="698" spans="1:4">
      <c r="A698" s="58" t="s">
        <v>14513</v>
      </c>
      <c r="B698" s="1" t="s">
        <v>17125</v>
      </c>
      <c r="C698" s="58" t="s">
        <v>243</v>
      </c>
      <c r="D698" s="75">
        <v>186.6</v>
      </c>
    </row>
    <row r="699" spans="1:4">
      <c r="A699" s="58" t="s">
        <v>14514</v>
      </c>
      <c r="B699" s="1" t="s">
        <v>17126</v>
      </c>
      <c r="C699" s="58" t="s">
        <v>243</v>
      </c>
      <c r="D699" s="75">
        <v>153.88</v>
      </c>
    </row>
    <row r="700" spans="1:4">
      <c r="A700" s="58" t="s">
        <v>14515</v>
      </c>
      <c r="B700" s="1" t="s">
        <v>17127</v>
      </c>
      <c r="C700" s="58" t="s">
        <v>243</v>
      </c>
      <c r="D700" s="75">
        <v>40.28</v>
      </c>
    </row>
    <row r="701" spans="1:4">
      <c r="A701" s="58" t="s">
        <v>14516</v>
      </c>
      <c r="B701" s="1" t="s">
        <v>17128</v>
      </c>
      <c r="C701" s="58" t="s">
        <v>243</v>
      </c>
      <c r="D701" s="75">
        <v>30.94</v>
      </c>
    </row>
    <row r="702" spans="1:4">
      <c r="A702" s="58" t="s">
        <v>14517</v>
      </c>
      <c r="B702" s="1" t="s">
        <v>17129</v>
      </c>
      <c r="C702" s="58" t="s">
        <v>243</v>
      </c>
      <c r="D702" s="75">
        <v>26.64</v>
      </c>
    </row>
    <row r="703" spans="1:4">
      <c r="A703" s="58" t="s">
        <v>166</v>
      </c>
      <c r="B703" s="1" t="s">
        <v>17130</v>
      </c>
      <c r="C703" s="58" t="s">
        <v>243</v>
      </c>
      <c r="D703" s="75">
        <v>34.25</v>
      </c>
    </row>
    <row r="704" spans="1:4">
      <c r="A704" s="58" t="s">
        <v>14518</v>
      </c>
      <c r="B704" s="1" t="s">
        <v>17131</v>
      </c>
      <c r="C704" s="58" t="s">
        <v>243</v>
      </c>
      <c r="D704" s="75">
        <v>31.94</v>
      </c>
    </row>
    <row r="705" spans="1:4">
      <c r="A705" s="58" t="s">
        <v>14519</v>
      </c>
      <c r="B705" s="1" t="s">
        <v>17132</v>
      </c>
      <c r="C705" s="58" t="s">
        <v>243</v>
      </c>
      <c r="D705" s="75">
        <v>7.65</v>
      </c>
    </row>
    <row r="706" spans="1:4">
      <c r="A706" s="58" t="s">
        <v>14520</v>
      </c>
      <c r="B706" s="1" t="s">
        <v>17133</v>
      </c>
      <c r="C706" s="58" t="s">
        <v>243</v>
      </c>
      <c r="D706" s="75">
        <v>144.13</v>
      </c>
    </row>
    <row r="707" spans="1:4">
      <c r="A707" s="58" t="s">
        <v>14521</v>
      </c>
      <c r="B707" s="1" t="s">
        <v>17134</v>
      </c>
      <c r="C707" s="58" t="s">
        <v>243</v>
      </c>
      <c r="D707" s="75">
        <v>144.07</v>
      </c>
    </row>
    <row r="708" spans="1:4">
      <c r="A708" s="58" t="s">
        <v>29520</v>
      </c>
      <c r="B708" s="1" t="s">
        <v>29543</v>
      </c>
      <c r="C708" s="58" t="s">
        <v>243</v>
      </c>
      <c r="D708" s="75">
        <v>8.3699999999999992</v>
      </c>
    </row>
    <row r="709" spans="1:4">
      <c r="A709" s="58" t="s">
        <v>14522</v>
      </c>
      <c r="B709" s="1" t="s">
        <v>17135</v>
      </c>
      <c r="D709" s="75"/>
    </row>
    <row r="710" spans="1:4">
      <c r="A710" s="58" t="s">
        <v>14523</v>
      </c>
      <c r="B710" s="1" t="s">
        <v>17136</v>
      </c>
      <c r="C710" s="58" t="s">
        <v>243</v>
      </c>
      <c r="D710" s="75">
        <v>110.49</v>
      </c>
    </row>
    <row r="711" spans="1:4">
      <c r="A711" s="58" t="s">
        <v>14524</v>
      </c>
      <c r="B711" s="1" t="s">
        <v>17137</v>
      </c>
      <c r="C711" s="58" t="s">
        <v>243</v>
      </c>
      <c r="D711" s="75">
        <v>172.61</v>
      </c>
    </row>
    <row r="712" spans="1:4">
      <c r="A712" s="58" t="s">
        <v>14525</v>
      </c>
      <c r="B712" s="1" t="s">
        <v>17138</v>
      </c>
      <c r="C712" s="58" t="s">
        <v>243</v>
      </c>
      <c r="D712" s="75">
        <v>389</v>
      </c>
    </row>
    <row r="713" spans="1:4">
      <c r="A713" s="58" t="s">
        <v>14526</v>
      </c>
      <c r="B713" s="1" t="s">
        <v>17139</v>
      </c>
      <c r="D713" s="75"/>
    </row>
    <row r="714" spans="1:4">
      <c r="A714" s="58" t="s">
        <v>14527</v>
      </c>
      <c r="B714" s="1" t="s">
        <v>17140</v>
      </c>
      <c r="C714" s="58" t="s">
        <v>243</v>
      </c>
      <c r="D714" s="75">
        <v>6.38</v>
      </c>
    </row>
    <row r="715" spans="1:4">
      <c r="A715" s="58" t="s">
        <v>14528</v>
      </c>
      <c r="B715" s="1" t="s">
        <v>17141</v>
      </c>
      <c r="D715" s="75"/>
    </row>
    <row r="716" spans="1:4">
      <c r="A716" s="58" t="s">
        <v>14529</v>
      </c>
      <c r="B716" s="1" t="s">
        <v>17142</v>
      </c>
      <c r="C716" s="58" t="s">
        <v>243</v>
      </c>
      <c r="D716" s="75">
        <v>185.87</v>
      </c>
    </row>
    <row r="717" spans="1:4">
      <c r="A717" s="58" t="s">
        <v>14530</v>
      </c>
      <c r="B717" s="1" t="s">
        <v>17143</v>
      </c>
      <c r="C717" s="58" t="s">
        <v>243</v>
      </c>
      <c r="D717" s="75">
        <v>237.83</v>
      </c>
    </row>
    <row r="718" spans="1:4">
      <c r="A718" s="58" t="s">
        <v>14531</v>
      </c>
      <c r="B718" s="1" t="s">
        <v>17144</v>
      </c>
      <c r="C718" s="58" t="s">
        <v>243</v>
      </c>
      <c r="D718" s="75">
        <v>39.72</v>
      </c>
    </row>
    <row r="719" spans="1:4">
      <c r="A719" s="58" t="s">
        <v>14532</v>
      </c>
      <c r="B719" s="1" t="s">
        <v>17145</v>
      </c>
      <c r="C719" s="58" t="s">
        <v>243</v>
      </c>
      <c r="D719" s="75">
        <v>52.22</v>
      </c>
    </row>
    <row r="720" spans="1:4">
      <c r="A720" s="58" t="s">
        <v>14533</v>
      </c>
      <c r="B720" s="1" t="s">
        <v>17146</v>
      </c>
      <c r="C720" s="58" t="s">
        <v>243</v>
      </c>
      <c r="D720" s="75">
        <v>26.88</v>
      </c>
    </row>
    <row r="721" spans="1:4">
      <c r="A721" s="58" t="s">
        <v>14534</v>
      </c>
      <c r="B721" s="1" t="s">
        <v>17147</v>
      </c>
      <c r="C721" s="58" t="s">
        <v>243</v>
      </c>
      <c r="D721" s="75">
        <v>51.82</v>
      </c>
    </row>
    <row r="722" spans="1:4">
      <c r="A722" s="58" t="s">
        <v>14535</v>
      </c>
      <c r="B722" s="1" t="s">
        <v>17148</v>
      </c>
      <c r="C722" s="58" t="s">
        <v>243</v>
      </c>
      <c r="D722" s="75">
        <v>80.13</v>
      </c>
    </row>
    <row r="723" spans="1:4">
      <c r="A723" s="58" t="s">
        <v>14536</v>
      </c>
      <c r="B723" s="1" t="s">
        <v>17149</v>
      </c>
      <c r="C723" s="58" t="s">
        <v>243</v>
      </c>
      <c r="D723" s="75">
        <v>27.17</v>
      </c>
    </row>
    <row r="724" spans="1:4">
      <c r="A724" s="58" t="s">
        <v>14537</v>
      </c>
      <c r="B724" s="1" t="s">
        <v>17150</v>
      </c>
      <c r="C724" s="58" t="s">
        <v>243</v>
      </c>
      <c r="D724" s="75">
        <v>20.78</v>
      </c>
    </row>
    <row r="725" spans="1:4">
      <c r="A725" s="58" t="s">
        <v>14538</v>
      </c>
      <c r="B725" s="1" t="s">
        <v>17151</v>
      </c>
      <c r="C725" s="58" t="s">
        <v>243</v>
      </c>
      <c r="D725" s="75">
        <v>19.190000000000001</v>
      </c>
    </row>
    <row r="726" spans="1:4">
      <c r="A726" s="58" t="s">
        <v>14539</v>
      </c>
      <c r="B726" s="1" t="s">
        <v>17152</v>
      </c>
      <c r="C726" s="58" t="s">
        <v>243</v>
      </c>
      <c r="D726" s="75">
        <v>47.9</v>
      </c>
    </row>
    <row r="727" spans="1:4">
      <c r="A727" s="58" t="s">
        <v>14540</v>
      </c>
      <c r="B727" s="1" t="s">
        <v>17153</v>
      </c>
      <c r="C727" s="58" t="s">
        <v>243</v>
      </c>
      <c r="D727" s="75">
        <v>247.3</v>
      </c>
    </row>
    <row r="728" spans="1:4">
      <c r="A728" s="58" t="s">
        <v>14541</v>
      </c>
      <c r="B728" s="1" t="s">
        <v>17154</v>
      </c>
      <c r="C728" s="58" t="s">
        <v>243</v>
      </c>
      <c r="D728" s="75">
        <v>247.81</v>
      </c>
    </row>
    <row r="729" spans="1:4">
      <c r="A729" s="58" t="s">
        <v>14542</v>
      </c>
      <c r="B729" s="1" t="s">
        <v>17155</v>
      </c>
      <c r="C729" s="58" t="s">
        <v>243</v>
      </c>
      <c r="D729" s="75">
        <v>389.05</v>
      </c>
    </row>
    <row r="730" spans="1:4">
      <c r="A730" s="58" t="s">
        <v>14543</v>
      </c>
      <c r="B730" s="1" t="s">
        <v>17156</v>
      </c>
      <c r="C730" s="58" t="s">
        <v>243</v>
      </c>
      <c r="D730" s="75">
        <v>98</v>
      </c>
    </row>
    <row r="731" spans="1:4">
      <c r="A731" s="58" t="s">
        <v>14544</v>
      </c>
      <c r="B731" s="1" t="s">
        <v>17157</v>
      </c>
      <c r="C731" s="58" t="s">
        <v>243</v>
      </c>
      <c r="D731" s="75">
        <v>161.35</v>
      </c>
    </row>
    <row r="732" spans="1:4">
      <c r="A732" s="58" t="s">
        <v>14545</v>
      </c>
      <c r="B732" s="1" t="s">
        <v>17158</v>
      </c>
      <c r="C732" s="58" t="s">
        <v>243</v>
      </c>
      <c r="D732" s="75">
        <v>3606.07</v>
      </c>
    </row>
    <row r="733" spans="1:4">
      <c r="A733" s="58" t="s">
        <v>14546</v>
      </c>
      <c r="B733" s="1" t="s">
        <v>17159</v>
      </c>
      <c r="C733" s="58" t="s">
        <v>243</v>
      </c>
      <c r="D733" s="75">
        <v>11.09</v>
      </c>
    </row>
    <row r="734" spans="1:4">
      <c r="A734" s="58" t="s">
        <v>14547</v>
      </c>
      <c r="B734" s="1" t="s">
        <v>17160</v>
      </c>
      <c r="C734" s="58" t="s">
        <v>243</v>
      </c>
      <c r="D734" s="75">
        <v>13.08</v>
      </c>
    </row>
    <row r="735" spans="1:4">
      <c r="A735" s="58" t="s">
        <v>14548</v>
      </c>
      <c r="B735" s="1" t="s">
        <v>17161</v>
      </c>
      <c r="C735" s="58" t="s">
        <v>243</v>
      </c>
      <c r="D735" s="75">
        <v>16.02</v>
      </c>
    </row>
    <row r="736" spans="1:4">
      <c r="A736" s="58" t="s">
        <v>14549</v>
      </c>
      <c r="B736" s="1" t="s">
        <v>17162</v>
      </c>
      <c r="D736" s="75"/>
    </row>
    <row r="737" spans="1:4">
      <c r="A737" s="58" t="s">
        <v>14550</v>
      </c>
      <c r="B737" s="1" t="s">
        <v>17163</v>
      </c>
      <c r="C737" s="58" t="s">
        <v>243</v>
      </c>
      <c r="D737" s="75">
        <v>132.53</v>
      </c>
    </row>
    <row r="738" spans="1:4">
      <c r="A738" s="58" t="s">
        <v>14551</v>
      </c>
      <c r="B738" s="1" t="s">
        <v>17164</v>
      </c>
      <c r="C738" s="58" t="s">
        <v>243</v>
      </c>
      <c r="D738" s="75">
        <v>325.49</v>
      </c>
    </row>
    <row r="739" spans="1:4">
      <c r="A739" s="58" t="s">
        <v>14552</v>
      </c>
      <c r="B739" s="1" t="s">
        <v>17165</v>
      </c>
      <c r="C739" s="58" t="s">
        <v>243</v>
      </c>
      <c r="D739" s="75">
        <v>133.84</v>
      </c>
    </row>
    <row r="740" spans="1:4">
      <c r="A740" s="58" t="s">
        <v>14553</v>
      </c>
      <c r="B740" s="1" t="s">
        <v>17166</v>
      </c>
      <c r="C740" s="58" t="s">
        <v>243</v>
      </c>
      <c r="D740" s="75">
        <v>334.4</v>
      </c>
    </row>
    <row r="741" spans="1:4">
      <c r="A741" s="58" t="s">
        <v>14554</v>
      </c>
      <c r="B741" s="1" t="s">
        <v>17167</v>
      </c>
      <c r="C741" s="58" t="s">
        <v>243</v>
      </c>
      <c r="D741" s="75">
        <v>124.39</v>
      </c>
    </row>
    <row r="742" spans="1:4">
      <c r="A742" s="58" t="s">
        <v>14555</v>
      </c>
      <c r="B742" s="1" t="s">
        <v>17168</v>
      </c>
      <c r="C742" s="58" t="s">
        <v>243</v>
      </c>
      <c r="D742" s="75">
        <v>324.95</v>
      </c>
    </row>
    <row r="743" spans="1:4">
      <c r="A743" s="58" t="s">
        <v>14556</v>
      </c>
      <c r="B743" s="1" t="s">
        <v>17169</v>
      </c>
      <c r="C743" s="58" t="s">
        <v>243</v>
      </c>
      <c r="D743" s="75">
        <v>139.21</v>
      </c>
    </row>
    <row r="744" spans="1:4">
      <c r="A744" s="58" t="s">
        <v>14557</v>
      </c>
      <c r="B744" s="1" t="s">
        <v>17170</v>
      </c>
      <c r="C744" s="58" t="s">
        <v>243</v>
      </c>
      <c r="D744" s="75">
        <v>118.22</v>
      </c>
    </row>
    <row r="745" spans="1:4">
      <c r="A745" s="58" t="s">
        <v>14558</v>
      </c>
      <c r="B745" s="1" t="s">
        <v>17171</v>
      </c>
      <c r="C745" s="58" t="s">
        <v>243</v>
      </c>
      <c r="D745" s="75">
        <v>315.77999999999997</v>
      </c>
    </row>
    <row r="746" spans="1:4">
      <c r="A746" s="58" t="s">
        <v>14559</v>
      </c>
      <c r="B746" s="1" t="s">
        <v>17172</v>
      </c>
      <c r="C746" s="58" t="s">
        <v>30</v>
      </c>
      <c r="D746" s="75">
        <v>977.86</v>
      </c>
    </row>
    <row r="747" spans="1:4">
      <c r="A747" s="58" t="s">
        <v>14560</v>
      </c>
      <c r="B747" s="1" t="s">
        <v>17173</v>
      </c>
      <c r="C747" s="58" t="s">
        <v>30</v>
      </c>
      <c r="D747" s="75">
        <v>572.78</v>
      </c>
    </row>
    <row r="748" spans="1:4">
      <c r="A748" s="58" t="s">
        <v>14561</v>
      </c>
      <c r="B748" s="1" t="s">
        <v>17174</v>
      </c>
      <c r="C748" s="58" t="s">
        <v>243</v>
      </c>
      <c r="D748" s="75">
        <v>510.23</v>
      </c>
    </row>
    <row r="749" spans="1:4">
      <c r="A749" s="58" t="s">
        <v>14562</v>
      </c>
      <c r="B749" s="1" t="s">
        <v>17175</v>
      </c>
      <c r="C749" s="58" t="s">
        <v>243</v>
      </c>
      <c r="D749" s="75">
        <v>110.67</v>
      </c>
    </row>
    <row r="750" spans="1:4">
      <c r="A750" s="58" t="s">
        <v>14563</v>
      </c>
      <c r="B750" s="1" t="s">
        <v>17176</v>
      </c>
      <c r="C750" s="58" t="s">
        <v>243</v>
      </c>
      <c r="D750" s="75">
        <v>169.81</v>
      </c>
    </row>
    <row r="751" spans="1:4">
      <c r="A751" s="58" t="s">
        <v>14564</v>
      </c>
      <c r="B751" s="1" t="s">
        <v>17177</v>
      </c>
      <c r="D751" s="75"/>
    </row>
    <row r="752" spans="1:4">
      <c r="A752" s="58" t="s">
        <v>14565</v>
      </c>
      <c r="B752" s="1" t="s">
        <v>17178</v>
      </c>
      <c r="C752" s="58" t="s">
        <v>243</v>
      </c>
      <c r="D752" s="75">
        <v>228.52</v>
      </c>
    </row>
    <row r="753" spans="1:4">
      <c r="A753" s="58" t="s">
        <v>14566</v>
      </c>
      <c r="B753" s="1" t="s">
        <v>17179</v>
      </c>
      <c r="C753" s="58" t="s">
        <v>243</v>
      </c>
      <c r="D753" s="75">
        <v>558.49</v>
      </c>
    </row>
    <row r="754" spans="1:4">
      <c r="A754" s="58" t="s">
        <v>14567</v>
      </c>
      <c r="B754" s="1" t="s">
        <v>17180</v>
      </c>
      <c r="C754" s="58" t="s">
        <v>243</v>
      </c>
      <c r="D754" s="75">
        <v>384.06</v>
      </c>
    </row>
    <row r="755" spans="1:4">
      <c r="A755" s="58" t="s">
        <v>14568</v>
      </c>
      <c r="B755" s="1" t="s">
        <v>17181</v>
      </c>
      <c r="C755" s="58" t="s">
        <v>243</v>
      </c>
      <c r="D755" s="75">
        <v>424.32</v>
      </c>
    </row>
    <row r="756" spans="1:4">
      <c r="A756" s="58" t="s">
        <v>14569</v>
      </c>
      <c r="B756" s="1" t="s">
        <v>17182</v>
      </c>
      <c r="C756" s="58" t="s">
        <v>243</v>
      </c>
      <c r="D756" s="75">
        <v>335.58</v>
      </c>
    </row>
    <row r="757" spans="1:4">
      <c r="A757" s="58" t="s">
        <v>14570</v>
      </c>
      <c r="B757" s="1" t="s">
        <v>17183</v>
      </c>
      <c r="C757" s="58" t="s">
        <v>243</v>
      </c>
      <c r="D757" s="75">
        <v>665.55</v>
      </c>
    </row>
    <row r="758" spans="1:4">
      <c r="A758" s="58" t="s">
        <v>14571</v>
      </c>
      <c r="B758" s="1" t="s">
        <v>17184</v>
      </c>
      <c r="C758" s="58" t="s">
        <v>243</v>
      </c>
      <c r="D758" s="75">
        <v>652.08000000000004</v>
      </c>
    </row>
    <row r="759" spans="1:4">
      <c r="A759" s="58" t="s">
        <v>14572</v>
      </c>
      <c r="B759" s="1" t="s">
        <v>17185</v>
      </c>
      <c r="C759" s="58" t="s">
        <v>243</v>
      </c>
      <c r="D759" s="75">
        <v>105.45</v>
      </c>
    </row>
    <row r="760" spans="1:4">
      <c r="A760" s="58" t="s">
        <v>14573</v>
      </c>
      <c r="B760" s="1" t="s">
        <v>17186</v>
      </c>
      <c r="D760" s="75"/>
    </row>
    <row r="761" spans="1:4">
      <c r="A761" s="58" t="s">
        <v>14574</v>
      </c>
      <c r="B761" s="1" t="s">
        <v>29544</v>
      </c>
      <c r="C761" s="58" t="s">
        <v>243</v>
      </c>
      <c r="D761" s="75">
        <v>323.68</v>
      </c>
    </row>
    <row r="762" spans="1:4">
      <c r="A762" s="58" t="s">
        <v>14575</v>
      </c>
      <c r="B762" s="1" t="s">
        <v>29545</v>
      </c>
      <c r="C762" s="58" t="s">
        <v>243</v>
      </c>
      <c r="D762" s="75">
        <v>533.16</v>
      </c>
    </row>
    <row r="763" spans="1:4">
      <c r="A763" s="58" t="s">
        <v>14576</v>
      </c>
      <c r="B763" s="1" t="s">
        <v>17187</v>
      </c>
      <c r="C763" s="58" t="s">
        <v>32</v>
      </c>
      <c r="D763" s="75">
        <v>558.37</v>
      </c>
    </row>
    <row r="764" spans="1:4">
      <c r="A764" s="58" t="s">
        <v>14577</v>
      </c>
      <c r="B764" s="1" t="s">
        <v>17188</v>
      </c>
      <c r="C764" s="58" t="s">
        <v>243</v>
      </c>
      <c r="D764" s="75">
        <v>785.63</v>
      </c>
    </row>
    <row r="765" spans="1:4">
      <c r="A765" s="58" t="s">
        <v>14578</v>
      </c>
      <c r="B765" s="1" t="s">
        <v>17189</v>
      </c>
      <c r="D765" s="75"/>
    </row>
    <row r="766" spans="1:4">
      <c r="A766" s="58" t="s">
        <v>14579</v>
      </c>
      <c r="B766" s="1" t="s">
        <v>17190</v>
      </c>
      <c r="C766" s="58" t="s">
        <v>243</v>
      </c>
      <c r="D766" s="75">
        <v>112.46</v>
      </c>
    </row>
    <row r="767" spans="1:4">
      <c r="A767" s="58" t="s">
        <v>14580</v>
      </c>
      <c r="B767" s="1" t="s">
        <v>17191</v>
      </c>
      <c r="C767" s="58" t="s">
        <v>243</v>
      </c>
      <c r="D767" s="75">
        <v>123.64</v>
      </c>
    </row>
    <row r="768" spans="1:4">
      <c r="A768" s="58" t="s">
        <v>14581</v>
      </c>
      <c r="B768" s="1" t="s">
        <v>17192</v>
      </c>
      <c r="C768" s="58" t="s">
        <v>243</v>
      </c>
      <c r="D768" s="75">
        <v>297.72000000000003</v>
      </c>
    </row>
    <row r="769" spans="1:4">
      <c r="A769" s="58" t="s">
        <v>14582</v>
      </c>
      <c r="B769" s="1" t="s">
        <v>17193</v>
      </c>
      <c r="C769" s="58" t="s">
        <v>243</v>
      </c>
      <c r="D769" s="75">
        <v>308.89999999999998</v>
      </c>
    </row>
    <row r="770" spans="1:4">
      <c r="A770" s="58" t="s">
        <v>14583</v>
      </c>
      <c r="B770" s="1" t="s">
        <v>17194</v>
      </c>
      <c r="D770" s="75"/>
    </row>
    <row r="771" spans="1:4">
      <c r="A771" s="58" t="s">
        <v>14584</v>
      </c>
      <c r="B771" s="1" t="s">
        <v>17195</v>
      </c>
      <c r="C771" s="58" t="s">
        <v>243</v>
      </c>
      <c r="D771" s="75">
        <v>453.22</v>
      </c>
    </row>
    <row r="772" spans="1:4">
      <c r="A772" s="58" t="s">
        <v>14585</v>
      </c>
      <c r="B772" s="1" t="s">
        <v>17196</v>
      </c>
      <c r="C772" s="58" t="s">
        <v>243</v>
      </c>
      <c r="D772" s="75">
        <v>650.61</v>
      </c>
    </row>
    <row r="773" spans="1:4">
      <c r="A773" s="58" t="s">
        <v>14586</v>
      </c>
      <c r="B773" s="1" t="s">
        <v>17197</v>
      </c>
      <c r="C773" s="58" t="s">
        <v>243</v>
      </c>
      <c r="D773" s="75">
        <v>501.15</v>
      </c>
    </row>
    <row r="774" spans="1:4">
      <c r="A774" s="58" t="s">
        <v>14587</v>
      </c>
      <c r="B774" s="1" t="s">
        <v>17198</v>
      </c>
      <c r="C774" s="58" t="s">
        <v>243</v>
      </c>
      <c r="D774" s="75">
        <v>934.41</v>
      </c>
    </row>
    <row r="775" spans="1:4">
      <c r="A775" s="58" t="s">
        <v>14588</v>
      </c>
      <c r="B775" s="1" t="s">
        <v>17199</v>
      </c>
      <c r="D775" s="75"/>
    </row>
    <row r="776" spans="1:4">
      <c r="A776" s="58" t="s">
        <v>14589</v>
      </c>
      <c r="B776" s="1" t="s">
        <v>17200</v>
      </c>
      <c r="C776" s="58" t="s">
        <v>243</v>
      </c>
      <c r="D776" s="75">
        <v>703.06</v>
      </c>
    </row>
    <row r="777" spans="1:4">
      <c r="A777" s="58" t="s">
        <v>14590</v>
      </c>
      <c r="B777" s="1" t="s">
        <v>17201</v>
      </c>
      <c r="C777" s="58" t="s">
        <v>243</v>
      </c>
      <c r="D777" s="75">
        <v>1528.06</v>
      </c>
    </row>
    <row r="778" spans="1:4">
      <c r="A778" s="58" t="s">
        <v>14591</v>
      </c>
      <c r="B778" s="1" t="s">
        <v>17202</v>
      </c>
      <c r="C778" s="58" t="s">
        <v>243</v>
      </c>
      <c r="D778" s="75">
        <v>802.06</v>
      </c>
    </row>
    <row r="779" spans="1:4">
      <c r="A779" s="58" t="s">
        <v>14592</v>
      </c>
      <c r="B779" s="1" t="s">
        <v>17203</v>
      </c>
      <c r="C779" s="58" t="s">
        <v>243</v>
      </c>
      <c r="D779" s="75">
        <v>2188.06</v>
      </c>
    </row>
    <row r="780" spans="1:4">
      <c r="A780" s="58" t="s">
        <v>14593</v>
      </c>
      <c r="B780" s="1" t="s">
        <v>17204</v>
      </c>
      <c r="C780" s="58" t="s">
        <v>243</v>
      </c>
      <c r="D780" s="75">
        <v>171.06</v>
      </c>
    </row>
    <row r="781" spans="1:4">
      <c r="A781" s="58" t="s">
        <v>14594</v>
      </c>
      <c r="B781" s="1" t="s">
        <v>17205</v>
      </c>
      <c r="D781" s="75"/>
    </row>
    <row r="782" spans="1:4">
      <c r="A782" s="58" t="s">
        <v>14595</v>
      </c>
      <c r="B782" s="1" t="s">
        <v>17206</v>
      </c>
      <c r="C782" s="58" t="s">
        <v>243</v>
      </c>
      <c r="D782" s="75">
        <v>48.65</v>
      </c>
    </row>
    <row r="783" spans="1:4">
      <c r="A783" s="58" t="s">
        <v>14596</v>
      </c>
      <c r="B783" s="1" t="s">
        <v>17207</v>
      </c>
      <c r="C783" s="58" t="s">
        <v>243</v>
      </c>
      <c r="D783" s="75">
        <v>103.5</v>
      </c>
    </row>
    <row r="784" spans="1:4">
      <c r="A784" s="58" t="s">
        <v>14597</v>
      </c>
      <c r="B784" s="1" t="s">
        <v>17208</v>
      </c>
      <c r="C784" s="58" t="s">
        <v>243</v>
      </c>
      <c r="D784" s="75">
        <v>36.299999999999997</v>
      </c>
    </row>
    <row r="785" spans="1:4">
      <c r="A785" s="58" t="s">
        <v>14598</v>
      </c>
      <c r="B785" s="1" t="s">
        <v>17209</v>
      </c>
      <c r="C785" s="58" t="s">
        <v>243</v>
      </c>
      <c r="D785" s="75">
        <v>44.56</v>
      </c>
    </row>
    <row r="786" spans="1:4">
      <c r="A786" s="58" t="s">
        <v>14599</v>
      </c>
      <c r="B786" s="1" t="s">
        <v>17210</v>
      </c>
      <c r="C786" s="58" t="s">
        <v>243</v>
      </c>
      <c r="D786" s="75">
        <v>46.96</v>
      </c>
    </row>
    <row r="787" spans="1:4">
      <c r="A787" s="58" t="s">
        <v>14600</v>
      </c>
      <c r="B787" s="1" t="s">
        <v>17211</v>
      </c>
      <c r="C787" s="58" t="s">
        <v>243</v>
      </c>
      <c r="D787" s="75">
        <v>42.62</v>
      </c>
    </row>
    <row r="788" spans="1:4">
      <c r="A788" s="58" t="s">
        <v>14601</v>
      </c>
      <c r="B788" s="1" t="s">
        <v>17212</v>
      </c>
      <c r="C788" s="58" t="s">
        <v>243</v>
      </c>
      <c r="D788" s="75">
        <v>28.99</v>
      </c>
    </row>
    <row r="789" spans="1:4">
      <c r="A789" s="58" t="s">
        <v>14602</v>
      </c>
      <c r="B789" s="1" t="s">
        <v>17213</v>
      </c>
      <c r="C789" s="58" t="s">
        <v>243</v>
      </c>
      <c r="D789" s="75">
        <v>34.65</v>
      </c>
    </row>
    <row r="790" spans="1:4">
      <c r="A790" s="58" t="s">
        <v>14603</v>
      </c>
      <c r="B790" s="1" t="s">
        <v>17214</v>
      </c>
      <c r="C790" s="58" t="s">
        <v>243</v>
      </c>
      <c r="D790" s="75">
        <v>28.99</v>
      </c>
    </row>
    <row r="791" spans="1:4">
      <c r="A791" s="58" t="s">
        <v>14604</v>
      </c>
      <c r="B791" s="1" t="s">
        <v>17215</v>
      </c>
      <c r="C791" s="58" t="s">
        <v>243</v>
      </c>
      <c r="D791" s="75">
        <v>28.94</v>
      </c>
    </row>
    <row r="792" spans="1:4">
      <c r="A792" s="58" t="s">
        <v>14605</v>
      </c>
      <c r="B792" s="1" t="s">
        <v>17216</v>
      </c>
      <c r="C792" s="58" t="s">
        <v>243</v>
      </c>
      <c r="D792" s="75">
        <v>28.94</v>
      </c>
    </row>
    <row r="793" spans="1:4">
      <c r="A793" s="58" t="s">
        <v>14606</v>
      </c>
      <c r="B793" s="1" t="s">
        <v>17217</v>
      </c>
      <c r="C793" s="58" t="s">
        <v>243</v>
      </c>
      <c r="D793" s="75">
        <v>474.27</v>
      </c>
    </row>
    <row r="794" spans="1:4">
      <c r="A794" s="58" t="s">
        <v>14607</v>
      </c>
      <c r="B794" s="1" t="s">
        <v>17218</v>
      </c>
      <c r="C794" s="58" t="s">
        <v>243</v>
      </c>
      <c r="D794" s="75">
        <v>534.96</v>
      </c>
    </row>
    <row r="795" spans="1:4">
      <c r="A795" s="58" t="s">
        <v>14608</v>
      </c>
      <c r="B795" s="1" t="s">
        <v>17219</v>
      </c>
      <c r="C795" s="58" t="s">
        <v>243</v>
      </c>
      <c r="D795" s="75">
        <v>45.11</v>
      </c>
    </row>
    <row r="796" spans="1:4">
      <c r="A796" s="58" t="s">
        <v>152</v>
      </c>
      <c r="B796" s="1" t="s">
        <v>17220</v>
      </c>
      <c r="C796" s="58" t="s">
        <v>243</v>
      </c>
      <c r="D796" s="75">
        <v>7.25</v>
      </c>
    </row>
    <row r="797" spans="1:4">
      <c r="A797" s="58" t="s">
        <v>14609</v>
      </c>
      <c r="B797" s="1" t="s">
        <v>17221</v>
      </c>
      <c r="C797" s="58" t="s">
        <v>243</v>
      </c>
      <c r="D797" s="75">
        <v>9.33</v>
      </c>
    </row>
    <row r="798" spans="1:4">
      <c r="A798" s="58" t="s">
        <v>14610</v>
      </c>
      <c r="B798" s="1" t="s">
        <v>17222</v>
      </c>
      <c r="D798" s="75"/>
    </row>
    <row r="799" spans="1:4">
      <c r="A799" s="58" t="s">
        <v>14611</v>
      </c>
      <c r="B799" s="1" t="s">
        <v>17223</v>
      </c>
      <c r="C799" s="58" t="s">
        <v>32</v>
      </c>
      <c r="D799" s="75">
        <v>34.909999999999997</v>
      </c>
    </row>
    <row r="800" spans="1:4">
      <c r="A800" s="58" t="s">
        <v>14612</v>
      </c>
      <c r="B800" s="1" t="s">
        <v>17224</v>
      </c>
      <c r="C800" s="58" t="s">
        <v>32</v>
      </c>
      <c r="D800" s="75">
        <v>32.94</v>
      </c>
    </row>
    <row r="801" spans="1:4">
      <c r="A801" s="58" t="s">
        <v>14613</v>
      </c>
      <c r="B801" s="1" t="s">
        <v>17225</v>
      </c>
      <c r="C801" s="58" t="s">
        <v>32</v>
      </c>
      <c r="D801" s="75">
        <v>33.96</v>
      </c>
    </row>
    <row r="802" spans="1:4">
      <c r="A802" s="58" t="s">
        <v>14614</v>
      </c>
      <c r="B802" s="1" t="s">
        <v>17226</v>
      </c>
      <c r="C802" s="58" t="s">
        <v>243</v>
      </c>
      <c r="D802" s="75">
        <v>99.5</v>
      </c>
    </row>
    <row r="803" spans="1:4">
      <c r="A803" s="58" t="s">
        <v>14615</v>
      </c>
      <c r="B803" s="1" t="s">
        <v>17227</v>
      </c>
      <c r="C803" s="58" t="s">
        <v>243</v>
      </c>
      <c r="D803" s="75">
        <v>35.93</v>
      </c>
    </row>
    <row r="804" spans="1:4">
      <c r="A804" s="58" t="s">
        <v>14616</v>
      </c>
      <c r="B804" s="1" t="s">
        <v>17228</v>
      </c>
      <c r="C804" s="58" t="s">
        <v>243</v>
      </c>
      <c r="D804" s="75">
        <v>70.36</v>
      </c>
    </row>
    <row r="805" spans="1:4">
      <c r="A805" s="58" t="s">
        <v>14617</v>
      </c>
      <c r="B805" s="1" t="s">
        <v>17229</v>
      </c>
      <c r="C805" s="58" t="s">
        <v>243</v>
      </c>
      <c r="D805" s="75">
        <v>42.43</v>
      </c>
    </row>
    <row r="806" spans="1:4">
      <c r="A806" s="58" t="s">
        <v>14618</v>
      </c>
      <c r="B806" s="1" t="s">
        <v>17230</v>
      </c>
      <c r="C806" s="58" t="s">
        <v>243</v>
      </c>
      <c r="D806" s="75">
        <v>125.9</v>
      </c>
    </row>
    <row r="807" spans="1:4">
      <c r="A807" s="58" t="s">
        <v>14619</v>
      </c>
      <c r="B807" s="1" t="s">
        <v>17231</v>
      </c>
      <c r="C807" s="58" t="s">
        <v>243</v>
      </c>
      <c r="D807" s="75">
        <v>315</v>
      </c>
    </row>
    <row r="808" spans="1:4">
      <c r="A808" s="58" t="s">
        <v>14620</v>
      </c>
      <c r="B808" s="1" t="s">
        <v>17232</v>
      </c>
      <c r="C808" s="58" t="s">
        <v>243</v>
      </c>
      <c r="D808" s="75">
        <v>11.63</v>
      </c>
    </row>
    <row r="809" spans="1:4">
      <c r="A809" s="58" t="s">
        <v>14621</v>
      </c>
      <c r="B809" s="1" t="s">
        <v>17233</v>
      </c>
      <c r="D809" s="75"/>
    </row>
    <row r="810" spans="1:4">
      <c r="A810" s="58" t="s">
        <v>14622</v>
      </c>
      <c r="B810" s="1" t="s">
        <v>17234</v>
      </c>
      <c r="C810" s="58" t="s">
        <v>243</v>
      </c>
      <c r="D810" s="75">
        <v>74.52</v>
      </c>
    </row>
    <row r="811" spans="1:4">
      <c r="A811" s="58" t="s">
        <v>14623</v>
      </c>
      <c r="B811" s="1" t="s">
        <v>17235</v>
      </c>
      <c r="C811" s="58" t="s">
        <v>243</v>
      </c>
      <c r="D811" s="75">
        <v>94.74</v>
      </c>
    </row>
    <row r="812" spans="1:4">
      <c r="A812" s="58" t="s">
        <v>14624</v>
      </c>
      <c r="B812" s="1" t="s">
        <v>17236</v>
      </c>
      <c r="C812" s="58" t="s">
        <v>243</v>
      </c>
      <c r="D812" s="75">
        <v>100.83</v>
      </c>
    </row>
    <row r="813" spans="1:4">
      <c r="A813" s="58" t="s">
        <v>14625</v>
      </c>
      <c r="B813" s="1" t="s">
        <v>17237</v>
      </c>
      <c r="C813" s="58" t="s">
        <v>243</v>
      </c>
      <c r="D813" s="75">
        <v>97.32</v>
      </c>
    </row>
    <row r="814" spans="1:4">
      <c r="A814" s="58" t="s">
        <v>14626</v>
      </c>
      <c r="B814" s="1" t="s">
        <v>17238</v>
      </c>
      <c r="C814" s="58" t="s">
        <v>243</v>
      </c>
      <c r="D814" s="75">
        <v>115.5</v>
      </c>
    </row>
    <row r="815" spans="1:4">
      <c r="A815" s="58" t="s">
        <v>14627</v>
      </c>
      <c r="B815" s="1" t="s">
        <v>17239</v>
      </c>
      <c r="C815" s="58" t="s">
        <v>243</v>
      </c>
      <c r="D815" s="75">
        <v>136.34</v>
      </c>
    </row>
    <row r="816" spans="1:4">
      <c r="A816" s="58" t="s">
        <v>14628</v>
      </c>
      <c r="B816" s="1" t="s">
        <v>17240</v>
      </c>
      <c r="C816" s="58" t="s">
        <v>243</v>
      </c>
      <c r="D816" s="75">
        <v>152.08000000000001</v>
      </c>
    </row>
    <row r="817" spans="1:4">
      <c r="A817" s="58" t="s">
        <v>14629</v>
      </c>
      <c r="B817" s="1" t="s">
        <v>17241</v>
      </c>
      <c r="C817" s="58" t="s">
        <v>243</v>
      </c>
      <c r="D817" s="75">
        <v>124.35</v>
      </c>
    </row>
    <row r="818" spans="1:4">
      <c r="A818" s="58" t="s">
        <v>14630</v>
      </c>
      <c r="B818" s="1" t="s">
        <v>17242</v>
      </c>
      <c r="C818" s="58" t="s">
        <v>243</v>
      </c>
      <c r="D818" s="75">
        <v>145.36000000000001</v>
      </c>
    </row>
    <row r="819" spans="1:4">
      <c r="A819" s="58" t="s">
        <v>14631</v>
      </c>
      <c r="B819" s="1" t="s">
        <v>17243</v>
      </c>
      <c r="C819" s="58" t="s">
        <v>243</v>
      </c>
      <c r="D819" s="75">
        <v>173.85</v>
      </c>
    </row>
    <row r="820" spans="1:4">
      <c r="A820" s="58" t="s">
        <v>14632</v>
      </c>
      <c r="B820" s="1" t="s">
        <v>17244</v>
      </c>
      <c r="C820" s="58" t="s">
        <v>243</v>
      </c>
      <c r="D820" s="75">
        <v>197.27</v>
      </c>
    </row>
    <row r="821" spans="1:4">
      <c r="A821" s="58" t="s">
        <v>14633</v>
      </c>
      <c r="B821" s="1" t="s">
        <v>17245</v>
      </c>
      <c r="C821" s="58" t="s">
        <v>243</v>
      </c>
      <c r="D821" s="75">
        <v>220.74</v>
      </c>
    </row>
    <row r="822" spans="1:4">
      <c r="A822" s="58" t="s">
        <v>14634</v>
      </c>
      <c r="B822" s="1" t="s">
        <v>17246</v>
      </c>
      <c r="C822" s="58" t="s">
        <v>243</v>
      </c>
      <c r="D822" s="75">
        <v>244.18</v>
      </c>
    </row>
    <row r="823" spans="1:4">
      <c r="A823" s="58" t="s">
        <v>14635</v>
      </c>
      <c r="B823" s="1" t="s">
        <v>17247</v>
      </c>
      <c r="C823" s="58" t="s">
        <v>243</v>
      </c>
      <c r="D823" s="75">
        <v>267.58999999999997</v>
      </c>
    </row>
    <row r="824" spans="1:4">
      <c r="A824" s="58" t="s">
        <v>14636</v>
      </c>
      <c r="B824" s="1" t="s">
        <v>17248</v>
      </c>
      <c r="C824" s="58" t="s">
        <v>243</v>
      </c>
      <c r="D824" s="75">
        <v>291.31</v>
      </c>
    </row>
    <row r="825" spans="1:4">
      <c r="A825" s="58" t="s">
        <v>14637</v>
      </c>
      <c r="B825" s="1" t="s">
        <v>17249</v>
      </c>
      <c r="C825" s="58" t="s">
        <v>243</v>
      </c>
      <c r="D825" s="75">
        <v>153.81</v>
      </c>
    </row>
    <row r="826" spans="1:4">
      <c r="A826" s="58" t="s">
        <v>14638</v>
      </c>
      <c r="B826" s="1" t="s">
        <v>17250</v>
      </c>
      <c r="C826" s="58" t="s">
        <v>243</v>
      </c>
      <c r="D826" s="75">
        <v>181.9</v>
      </c>
    </row>
    <row r="827" spans="1:4">
      <c r="A827" s="58" t="s">
        <v>14639</v>
      </c>
      <c r="B827" s="1" t="s">
        <v>17251</v>
      </c>
      <c r="C827" s="58" t="s">
        <v>243</v>
      </c>
      <c r="D827" s="75">
        <v>209.67</v>
      </c>
    </row>
    <row r="828" spans="1:4">
      <c r="A828" s="58" t="s">
        <v>14640</v>
      </c>
      <c r="B828" s="1" t="s">
        <v>17252</v>
      </c>
      <c r="C828" s="58" t="s">
        <v>243</v>
      </c>
      <c r="D828" s="75">
        <v>237.47</v>
      </c>
    </row>
    <row r="829" spans="1:4">
      <c r="A829" s="58" t="s">
        <v>14641</v>
      </c>
      <c r="B829" s="1" t="s">
        <v>17253</v>
      </c>
      <c r="C829" s="58" t="s">
        <v>243</v>
      </c>
      <c r="D829" s="75">
        <v>265.26</v>
      </c>
    </row>
    <row r="830" spans="1:4">
      <c r="A830" s="58" t="s">
        <v>14642</v>
      </c>
      <c r="B830" s="1" t="s">
        <v>17254</v>
      </c>
      <c r="C830" s="58" t="s">
        <v>243</v>
      </c>
      <c r="D830" s="75">
        <v>293.04000000000002</v>
      </c>
    </row>
    <row r="831" spans="1:4">
      <c r="A831" s="58" t="s">
        <v>14643</v>
      </c>
      <c r="B831" s="1" t="s">
        <v>17255</v>
      </c>
      <c r="C831" s="58" t="s">
        <v>243</v>
      </c>
      <c r="D831" s="75">
        <v>320.83</v>
      </c>
    </row>
    <row r="832" spans="1:4">
      <c r="A832" s="58" t="s">
        <v>14644</v>
      </c>
      <c r="B832" s="1" t="s">
        <v>17256</v>
      </c>
      <c r="C832" s="58" t="s">
        <v>243</v>
      </c>
      <c r="D832" s="75">
        <v>350.08</v>
      </c>
    </row>
    <row r="833" spans="1:4">
      <c r="A833" s="58" t="s">
        <v>14645</v>
      </c>
      <c r="B833" s="1" t="s">
        <v>17257</v>
      </c>
      <c r="C833" s="58" t="s">
        <v>243</v>
      </c>
      <c r="D833" s="75">
        <v>376.7</v>
      </c>
    </row>
    <row r="834" spans="1:4">
      <c r="A834" s="58" t="s">
        <v>14646</v>
      </c>
      <c r="B834" s="1" t="s">
        <v>17258</v>
      </c>
      <c r="C834" s="58" t="s">
        <v>243</v>
      </c>
      <c r="D834" s="75">
        <v>185.63</v>
      </c>
    </row>
    <row r="835" spans="1:4">
      <c r="A835" s="58" t="s">
        <v>14647</v>
      </c>
      <c r="B835" s="1" t="s">
        <v>17259</v>
      </c>
      <c r="C835" s="58" t="s">
        <v>243</v>
      </c>
      <c r="D835" s="75">
        <v>222.84</v>
      </c>
    </row>
    <row r="836" spans="1:4">
      <c r="A836" s="58" t="s">
        <v>14648</v>
      </c>
      <c r="B836" s="1" t="s">
        <v>17260</v>
      </c>
      <c r="C836" s="58" t="s">
        <v>243</v>
      </c>
      <c r="D836" s="75">
        <v>256.42</v>
      </c>
    </row>
    <row r="837" spans="1:4">
      <c r="A837" s="58" t="s">
        <v>14649</v>
      </c>
      <c r="B837" s="1" t="s">
        <v>17261</v>
      </c>
      <c r="C837" s="58" t="s">
        <v>243</v>
      </c>
      <c r="D837" s="75">
        <v>289.95</v>
      </c>
    </row>
    <row r="838" spans="1:4">
      <c r="A838" s="58" t="s">
        <v>14650</v>
      </c>
      <c r="B838" s="1" t="s">
        <v>17262</v>
      </c>
      <c r="C838" s="58" t="s">
        <v>243</v>
      </c>
      <c r="D838" s="75">
        <v>323.54000000000002</v>
      </c>
    </row>
    <row r="839" spans="1:4">
      <c r="A839" s="58" t="s">
        <v>14651</v>
      </c>
      <c r="B839" s="1" t="s">
        <v>17263</v>
      </c>
      <c r="C839" s="58" t="s">
        <v>243</v>
      </c>
      <c r="D839" s="75">
        <v>357.07</v>
      </c>
    </row>
    <row r="840" spans="1:4">
      <c r="A840" s="58" t="s">
        <v>14652</v>
      </c>
      <c r="B840" s="1" t="s">
        <v>17264</v>
      </c>
      <c r="C840" s="58" t="s">
        <v>243</v>
      </c>
      <c r="D840" s="75">
        <v>390.67</v>
      </c>
    </row>
    <row r="841" spans="1:4">
      <c r="A841" s="58" t="s">
        <v>14653</v>
      </c>
      <c r="B841" s="1" t="s">
        <v>17265</v>
      </c>
      <c r="C841" s="58" t="s">
        <v>243</v>
      </c>
      <c r="D841" s="75">
        <v>424.2</v>
      </c>
    </row>
    <row r="842" spans="1:4">
      <c r="A842" s="58" t="s">
        <v>14654</v>
      </c>
      <c r="B842" s="1" t="s">
        <v>17266</v>
      </c>
      <c r="C842" s="58" t="s">
        <v>243</v>
      </c>
      <c r="D842" s="75">
        <v>457.76</v>
      </c>
    </row>
    <row r="843" spans="1:4">
      <c r="A843" s="58" t="s">
        <v>14655</v>
      </c>
      <c r="B843" s="1" t="s">
        <v>17267</v>
      </c>
      <c r="C843" s="58" t="s">
        <v>243</v>
      </c>
      <c r="D843" s="75">
        <v>491.3</v>
      </c>
    </row>
    <row r="844" spans="1:4">
      <c r="A844" s="58" t="s">
        <v>14656</v>
      </c>
      <c r="B844" s="1" t="s">
        <v>17268</v>
      </c>
      <c r="C844" s="58" t="s">
        <v>243</v>
      </c>
      <c r="D844" s="75">
        <v>512.45000000000005</v>
      </c>
    </row>
    <row r="845" spans="1:4">
      <c r="A845" s="58" t="s">
        <v>14657</v>
      </c>
      <c r="B845" s="1" t="s">
        <v>17269</v>
      </c>
      <c r="C845" s="58" t="s">
        <v>243</v>
      </c>
      <c r="D845" s="75">
        <v>441.51</v>
      </c>
    </row>
    <row r="846" spans="1:4">
      <c r="A846" s="58" t="s">
        <v>14658</v>
      </c>
      <c r="B846" s="1" t="s">
        <v>17270</v>
      </c>
      <c r="C846" s="58" t="s">
        <v>243</v>
      </c>
      <c r="D846" s="75">
        <v>494.34</v>
      </c>
    </row>
    <row r="847" spans="1:4">
      <c r="A847" s="58" t="s">
        <v>14659</v>
      </c>
      <c r="B847" s="1" t="s">
        <v>17271</v>
      </c>
      <c r="C847" s="58" t="s">
        <v>243</v>
      </c>
      <c r="D847" s="75">
        <v>547.19000000000005</v>
      </c>
    </row>
    <row r="848" spans="1:4">
      <c r="A848" s="58" t="s">
        <v>14660</v>
      </c>
      <c r="B848" s="1" t="s">
        <v>17272</v>
      </c>
      <c r="C848" s="58" t="s">
        <v>243</v>
      </c>
      <c r="D848" s="75">
        <v>600.04999999999995</v>
      </c>
    </row>
    <row r="849" spans="1:4">
      <c r="A849" s="58" t="s">
        <v>14661</v>
      </c>
      <c r="B849" s="1" t="s">
        <v>17273</v>
      </c>
      <c r="C849" s="58" t="s">
        <v>243</v>
      </c>
      <c r="D849" s="75">
        <v>652.91999999999996</v>
      </c>
    </row>
    <row r="850" spans="1:4">
      <c r="A850" s="58" t="s">
        <v>14662</v>
      </c>
      <c r="B850" s="1" t="s">
        <v>17274</v>
      </c>
      <c r="C850" s="58" t="s">
        <v>243</v>
      </c>
      <c r="D850" s="75">
        <v>724.73</v>
      </c>
    </row>
    <row r="851" spans="1:4">
      <c r="A851" s="58" t="s">
        <v>14663</v>
      </c>
      <c r="B851" s="1" t="s">
        <v>17275</v>
      </c>
      <c r="C851" s="58" t="s">
        <v>243</v>
      </c>
      <c r="D851" s="75">
        <v>758.9</v>
      </c>
    </row>
    <row r="852" spans="1:4">
      <c r="A852" s="58" t="s">
        <v>14664</v>
      </c>
      <c r="B852" s="1" t="s">
        <v>17276</v>
      </c>
      <c r="C852" s="58" t="s">
        <v>243</v>
      </c>
      <c r="D852" s="75">
        <v>811.75</v>
      </c>
    </row>
    <row r="853" spans="1:4">
      <c r="A853" s="58" t="s">
        <v>14665</v>
      </c>
      <c r="B853" s="1" t="s">
        <v>17277</v>
      </c>
      <c r="C853" s="58" t="s">
        <v>243</v>
      </c>
      <c r="D853" s="75">
        <v>864.63</v>
      </c>
    </row>
    <row r="854" spans="1:4">
      <c r="A854" s="58" t="s">
        <v>14666</v>
      </c>
      <c r="B854" s="1" t="s">
        <v>17278</v>
      </c>
      <c r="C854" s="58" t="s">
        <v>243</v>
      </c>
      <c r="D854" s="75">
        <v>917.5</v>
      </c>
    </row>
    <row r="855" spans="1:4">
      <c r="A855" s="58" t="s">
        <v>14667</v>
      </c>
      <c r="B855" s="1" t="s">
        <v>17279</v>
      </c>
      <c r="C855" s="58" t="s">
        <v>243</v>
      </c>
      <c r="D855" s="75">
        <v>970.31</v>
      </c>
    </row>
    <row r="856" spans="1:4">
      <c r="A856" s="58" t="s">
        <v>14668</v>
      </c>
      <c r="B856" s="1" t="s">
        <v>17280</v>
      </c>
      <c r="D856" s="75"/>
    </row>
    <row r="857" spans="1:4">
      <c r="A857" s="58" t="s">
        <v>14669</v>
      </c>
      <c r="B857" s="1" t="s">
        <v>17234</v>
      </c>
      <c r="C857" s="58" t="s">
        <v>243</v>
      </c>
      <c r="D857" s="75">
        <v>133.19</v>
      </c>
    </row>
    <row r="858" spans="1:4">
      <c r="A858" s="58" t="s">
        <v>14670</v>
      </c>
      <c r="B858" s="1" t="s">
        <v>17235</v>
      </c>
      <c r="C858" s="58" t="s">
        <v>243</v>
      </c>
      <c r="D858" s="75">
        <v>153.41</v>
      </c>
    </row>
    <row r="859" spans="1:4">
      <c r="A859" s="58" t="s">
        <v>14671</v>
      </c>
      <c r="B859" s="1" t="s">
        <v>17236</v>
      </c>
      <c r="C859" s="58" t="s">
        <v>243</v>
      </c>
      <c r="D859" s="75">
        <v>159.5</v>
      </c>
    </row>
    <row r="860" spans="1:4">
      <c r="A860" s="58" t="s">
        <v>14672</v>
      </c>
      <c r="B860" s="1" t="s">
        <v>17237</v>
      </c>
      <c r="C860" s="58" t="s">
        <v>243</v>
      </c>
      <c r="D860" s="75">
        <v>168.81</v>
      </c>
    </row>
    <row r="861" spans="1:4">
      <c r="A861" s="58" t="s">
        <v>14673</v>
      </c>
      <c r="B861" s="1" t="s">
        <v>17238</v>
      </c>
      <c r="C861" s="58" t="s">
        <v>243</v>
      </c>
      <c r="D861" s="75">
        <v>186.99</v>
      </c>
    </row>
    <row r="862" spans="1:4">
      <c r="A862" s="58" t="s">
        <v>14674</v>
      </c>
      <c r="B862" s="1" t="s">
        <v>17239</v>
      </c>
      <c r="C862" s="58" t="s">
        <v>243</v>
      </c>
      <c r="D862" s="75">
        <v>205.44</v>
      </c>
    </row>
    <row r="863" spans="1:4">
      <c r="A863" s="58" t="s">
        <v>14675</v>
      </c>
      <c r="B863" s="1" t="s">
        <v>17240</v>
      </c>
      <c r="C863" s="58" t="s">
        <v>243</v>
      </c>
      <c r="D863" s="75">
        <v>223.57</v>
      </c>
    </row>
    <row r="864" spans="1:4">
      <c r="A864" s="58" t="s">
        <v>14676</v>
      </c>
      <c r="B864" s="1" t="s">
        <v>17241</v>
      </c>
      <c r="C864" s="58" t="s">
        <v>243</v>
      </c>
      <c r="D864" s="75">
        <v>233.71</v>
      </c>
    </row>
    <row r="865" spans="1:4">
      <c r="A865" s="58" t="s">
        <v>14677</v>
      </c>
      <c r="B865" s="1" t="s">
        <v>17242</v>
      </c>
      <c r="C865" s="58" t="s">
        <v>243</v>
      </c>
      <c r="D865" s="75">
        <v>256.94</v>
      </c>
    </row>
    <row r="866" spans="1:4">
      <c r="A866" s="58" t="s">
        <v>14678</v>
      </c>
      <c r="B866" s="1" t="s">
        <v>17243</v>
      </c>
      <c r="C866" s="58" t="s">
        <v>243</v>
      </c>
      <c r="D866" s="75">
        <v>279.88</v>
      </c>
    </row>
    <row r="867" spans="1:4">
      <c r="A867" s="58" t="s">
        <v>14679</v>
      </c>
      <c r="B867" s="1" t="s">
        <v>17244</v>
      </c>
      <c r="C867" s="58" t="s">
        <v>243</v>
      </c>
      <c r="D867" s="75">
        <v>302.8</v>
      </c>
    </row>
    <row r="868" spans="1:4">
      <c r="A868" s="58" t="s">
        <v>14680</v>
      </c>
      <c r="B868" s="1" t="s">
        <v>17245</v>
      </c>
      <c r="C868" s="58" t="s">
        <v>243</v>
      </c>
      <c r="D868" s="75">
        <v>326.02</v>
      </c>
    </row>
    <row r="869" spans="1:4">
      <c r="A869" s="58" t="s">
        <v>14681</v>
      </c>
      <c r="B869" s="1" t="s">
        <v>17246</v>
      </c>
      <c r="C869" s="58" t="s">
        <v>243</v>
      </c>
      <c r="D869" s="75">
        <v>348.97</v>
      </c>
    </row>
    <row r="870" spans="1:4">
      <c r="A870" s="58" t="s">
        <v>14682</v>
      </c>
      <c r="B870" s="1" t="s">
        <v>17247</v>
      </c>
      <c r="C870" s="58" t="s">
        <v>243</v>
      </c>
      <c r="D870" s="75">
        <v>370.26</v>
      </c>
    </row>
    <row r="871" spans="1:4">
      <c r="A871" s="58" t="s">
        <v>14683</v>
      </c>
      <c r="B871" s="1" t="s">
        <v>17248</v>
      </c>
      <c r="C871" s="58" t="s">
        <v>243</v>
      </c>
      <c r="D871" s="75">
        <v>395.11</v>
      </c>
    </row>
    <row r="872" spans="1:4">
      <c r="A872" s="58" t="s">
        <v>14684</v>
      </c>
      <c r="B872" s="1" t="s">
        <v>17249</v>
      </c>
      <c r="C872" s="58" t="s">
        <v>243</v>
      </c>
      <c r="D872" s="75">
        <v>298.66000000000003</v>
      </c>
    </row>
    <row r="873" spans="1:4">
      <c r="A873" s="58" t="s">
        <v>14685</v>
      </c>
      <c r="B873" s="1" t="s">
        <v>17250</v>
      </c>
      <c r="C873" s="58" t="s">
        <v>243</v>
      </c>
      <c r="D873" s="75">
        <v>335.22</v>
      </c>
    </row>
    <row r="874" spans="1:4">
      <c r="A874" s="58" t="s">
        <v>14686</v>
      </c>
      <c r="B874" s="1" t="s">
        <v>17251</v>
      </c>
      <c r="C874" s="58" t="s">
        <v>243</v>
      </c>
      <c r="D874" s="75">
        <v>362.99</v>
      </c>
    </row>
    <row r="875" spans="1:4">
      <c r="A875" s="58" t="s">
        <v>14687</v>
      </c>
      <c r="B875" s="1" t="s">
        <v>17252</v>
      </c>
      <c r="C875" s="58" t="s">
        <v>243</v>
      </c>
      <c r="D875" s="75">
        <v>390.79</v>
      </c>
    </row>
    <row r="876" spans="1:4">
      <c r="A876" s="58" t="s">
        <v>14688</v>
      </c>
      <c r="B876" s="1" t="s">
        <v>17253</v>
      </c>
      <c r="C876" s="58" t="s">
        <v>243</v>
      </c>
      <c r="D876" s="75">
        <v>418.58</v>
      </c>
    </row>
    <row r="877" spans="1:4">
      <c r="A877" s="58" t="s">
        <v>14689</v>
      </c>
      <c r="B877" s="1" t="s">
        <v>17254</v>
      </c>
      <c r="C877" s="58" t="s">
        <v>243</v>
      </c>
      <c r="D877" s="75">
        <v>446.36</v>
      </c>
    </row>
    <row r="878" spans="1:4">
      <c r="A878" s="58" t="s">
        <v>14690</v>
      </c>
      <c r="B878" s="1" t="s">
        <v>17255</v>
      </c>
      <c r="C878" s="58" t="s">
        <v>243</v>
      </c>
      <c r="D878" s="75">
        <v>476.15</v>
      </c>
    </row>
    <row r="879" spans="1:4">
      <c r="A879" s="58" t="s">
        <v>14691</v>
      </c>
      <c r="B879" s="1" t="s">
        <v>17256</v>
      </c>
      <c r="C879" s="58" t="s">
        <v>243</v>
      </c>
      <c r="D879" s="75">
        <v>503.4</v>
      </c>
    </row>
    <row r="880" spans="1:4">
      <c r="A880" s="58" t="s">
        <v>14692</v>
      </c>
      <c r="B880" s="1" t="s">
        <v>17257</v>
      </c>
      <c r="C880" s="58" t="s">
        <v>243</v>
      </c>
      <c r="D880" s="75">
        <v>530.02</v>
      </c>
    </row>
    <row r="881" spans="1:4">
      <c r="A881" s="58" t="s">
        <v>14693</v>
      </c>
      <c r="B881" s="1" t="s">
        <v>17258</v>
      </c>
      <c r="C881" s="58" t="s">
        <v>243</v>
      </c>
      <c r="D881" s="75">
        <v>378.52</v>
      </c>
    </row>
    <row r="882" spans="1:4">
      <c r="A882" s="58" t="s">
        <v>14694</v>
      </c>
      <c r="B882" s="1" t="s">
        <v>17259</v>
      </c>
      <c r="C882" s="58" t="s">
        <v>243</v>
      </c>
      <c r="D882" s="75">
        <v>398.32</v>
      </c>
    </row>
    <row r="883" spans="1:4">
      <c r="A883" s="58" t="s">
        <v>14695</v>
      </c>
      <c r="B883" s="1" t="s">
        <v>17260</v>
      </c>
      <c r="C883" s="58" t="s">
        <v>243</v>
      </c>
      <c r="D883" s="75">
        <v>431.04</v>
      </c>
    </row>
    <row r="884" spans="1:4">
      <c r="A884" s="58" t="s">
        <v>14696</v>
      </c>
      <c r="B884" s="1" t="s">
        <v>17261</v>
      </c>
      <c r="C884" s="58" t="s">
        <v>243</v>
      </c>
      <c r="D884" s="75">
        <v>476.11</v>
      </c>
    </row>
    <row r="885" spans="1:4">
      <c r="A885" s="58" t="s">
        <v>14697</v>
      </c>
      <c r="B885" s="1" t="s">
        <v>17262</v>
      </c>
      <c r="C885" s="58" t="s">
        <v>243</v>
      </c>
      <c r="D885" s="75">
        <v>496.47</v>
      </c>
    </row>
    <row r="886" spans="1:4">
      <c r="A886" s="58" t="s">
        <v>14698</v>
      </c>
      <c r="B886" s="1" t="s">
        <v>17263</v>
      </c>
      <c r="C886" s="58" t="s">
        <v>243</v>
      </c>
      <c r="D886" s="75">
        <v>529.16999999999996</v>
      </c>
    </row>
    <row r="887" spans="1:4">
      <c r="A887" s="58" t="s">
        <v>14699</v>
      </c>
      <c r="B887" s="1" t="s">
        <v>17264</v>
      </c>
      <c r="C887" s="58" t="s">
        <v>243</v>
      </c>
      <c r="D887" s="75">
        <v>561.9</v>
      </c>
    </row>
    <row r="888" spans="1:4">
      <c r="A888" s="58" t="s">
        <v>14700</v>
      </c>
      <c r="B888" s="1" t="s">
        <v>17265</v>
      </c>
      <c r="C888" s="58" t="s">
        <v>243</v>
      </c>
      <c r="D888" s="75">
        <v>594.6</v>
      </c>
    </row>
    <row r="889" spans="1:4">
      <c r="A889" s="58" t="s">
        <v>14701</v>
      </c>
      <c r="B889" s="1" t="s">
        <v>17266</v>
      </c>
      <c r="C889" s="58" t="s">
        <v>243</v>
      </c>
      <c r="D889" s="75">
        <v>627.29999999999995</v>
      </c>
    </row>
    <row r="890" spans="1:4">
      <c r="A890" s="58" t="s">
        <v>14702</v>
      </c>
      <c r="B890" s="1" t="s">
        <v>17267</v>
      </c>
      <c r="C890" s="58" t="s">
        <v>243</v>
      </c>
      <c r="D890" s="75">
        <v>653.30999999999995</v>
      </c>
    </row>
    <row r="891" spans="1:4">
      <c r="A891" s="58" t="s">
        <v>14703</v>
      </c>
      <c r="B891" s="1" t="s">
        <v>17281</v>
      </c>
      <c r="C891" s="58" t="s">
        <v>243</v>
      </c>
      <c r="D891" s="75">
        <v>442.85</v>
      </c>
    </row>
    <row r="892" spans="1:4">
      <c r="A892" s="58" t="s">
        <v>14704</v>
      </c>
      <c r="B892" s="1" t="s">
        <v>17282</v>
      </c>
      <c r="C892" s="58" t="s">
        <v>243</v>
      </c>
      <c r="D892" s="75">
        <v>480.54</v>
      </c>
    </row>
    <row r="893" spans="1:4">
      <c r="A893" s="58" t="s">
        <v>14705</v>
      </c>
      <c r="B893" s="1" t="s">
        <v>17283</v>
      </c>
      <c r="C893" s="58" t="s">
        <v>243</v>
      </c>
      <c r="D893" s="75">
        <v>518.09</v>
      </c>
    </row>
    <row r="894" spans="1:4">
      <c r="A894" s="58" t="s">
        <v>14706</v>
      </c>
      <c r="B894" s="1" t="s">
        <v>17284</v>
      </c>
      <c r="C894" s="58" t="s">
        <v>243</v>
      </c>
      <c r="D894" s="75">
        <v>555.69000000000005</v>
      </c>
    </row>
    <row r="895" spans="1:4">
      <c r="A895" s="58" t="s">
        <v>14707</v>
      </c>
      <c r="B895" s="1" t="s">
        <v>17285</v>
      </c>
      <c r="C895" s="58" t="s">
        <v>243</v>
      </c>
      <c r="D895" s="75">
        <v>593.39</v>
      </c>
    </row>
    <row r="896" spans="1:4">
      <c r="A896" s="58" t="s">
        <v>14708</v>
      </c>
      <c r="B896" s="1" t="s">
        <v>17286</v>
      </c>
      <c r="C896" s="58" t="s">
        <v>243</v>
      </c>
      <c r="D896" s="75">
        <v>633.28</v>
      </c>
    </row>
    <row r="897" spans="1:4">
      <c r="A897" s="58" t="s">
        <v>14709</v>
      </c>
      <c r="B897" s="1" t="s">
        <v>17287</v>
      </c>
      <c r="C897" s="58" t="s">
        <v>243</v>
      </c>
      <c r="D897" s="75">
        <v>668.82</v>
      </c>
    </row>
    <row r="898" spans="1:4">
      <c r="A898" s="58" t="s">
        <v>14710</v>
      </c>
      <c r="B898" s="1" t="s">
        <v>17288</v>
      </c>
      <c r="C898" s="58" t="s">
        <v>243</v>
      </c>
      <c r="D898" s="75">
        <v>706.23</v>
      </c>
    </row>
    <row r="899" spans="1:4">
      <c r="A899" s="58" t="s">
        <v>14711</v>
      </c>
      <c r="B899" s="1" t="s">
        <v>17289</v>
      </c>
      <c r="C899" s="58" t="s">
        <v>243</v>
      </c>
      <c r="D899" s="75">
        <v>743.96</v>
      </c>
    </row>
    <row r="900" spans="1:4">
      <c r="A900" s="58" t="s">
        <v>14712</v>
      </c>
      <c r="B900" s="1" t="s">
        <v>17290</v>
      </c>
      <c r="C900" s="58" t="s">
        <v>243</v>
      </c>
      <c r="D900" s="75">
        <v>781.67</v>
      </c>
    </row>
    <row r="901" spans="1:4">
      <c r="A901" s="58" t="s">
        <v>14713</v>
      </c>
      <c r="B901" s="1" t="s">
        <v>17291</v>
      </c>
      <c r="C901" s="58" t="s">
        <v>243</v>
      </c>
      <c r="D901" s="75">
        <v>819.39</v>
      </c>
    </row>
    <row r="902" spans="1:4">
      <c r="A902" s="58" t="s">
        <v>14714</v>
      </c>
      <c r="B902" s="1" t="s">
        <v>17292</v>
      </c>
      <c r="C902" s="58" t="s">
        <v>243</v>
      </c>
      <c r="D902" s="75">
        <v>568.1</v>
      </c>
    </row>
    <row r="903" spans="1:4">
      <c r="A903" s="58" t="s">
        <v>14715</v>
      </c>
      <c r="B903" s="1" t="s">
        <v>17293</v>
      </c>
      <c r="C903" s="58" t="s">
        <v>243</v>
      </c>
      <c r="D903" s="75">
        <v>610.58000000000004</v>
      </c>
    </row>
    <row r="904" spans="1:4">
      <c r="A904" s="58" t="s">
        <v>14716</v>
      </c>
      <c r="B904" s="1" t="s">
        <v>17294</v>
      </c>
      <c r="C904" s="58" t="s">
        <v>243</v>
      </c>
      <c r="D904" s="75">
        <v>653.4</v>
      </c>
    </row>
    <row r="905" spans="1:4">
      <c r="A905" s="58" t="s">
        <v>14717</v>
      </c>
      <c r="B905" s="1" t="s">
        <v>17295</v>
      </c>
      <c r="C905" s="58" t="s">
        <v>243</v>
      </c>
      <c r="D905" s="75">
        <v>696.18</v>
      </c>
    </row>
    <row r="906" spans="1:4">
      <c r="A906" s="58" t="s">
        <v>14718</v>
      </c>
      <c r="B906" s="1" t="s">
        <v>17296</v>
      </c>
      <c r="C906" s="58" t="s">
        <v>243</v>
      </c>
      <c r="D906" s="75">
        <v>738.68</v>
      </c>
    </row>
    <row r="907" spans="1:4">
      <c r="A907" s="58" t="s">
        <v>14719</v>
      </c>
      <c r="B907" s="1" t="s">
        <v>17297</v>
      </c>
      <c r="C907" s="58" t="s">
        <v>243</v>
      </c>
      <c r="D907" s="75">
        <v>781.45</v>
      </c>
    </row>
    <row r="908" spans="1:4">
      <c r="A908" s="58" t="s">
        <v>14720</v>
      </c>
      <c r="B908" s="1" t="s">
        <v>17298</v>
      </c>
      <c r="C908" s="58" t="s">
        <v>243</v>
      </c>
      <c r="D908" s="75">
        <v>823.93</v>
      </c>
    </row>
    <row r="909" spans="1:4">
      <c r="A909" s="58" t="s">
        <v>14721</v>
      </c>
      <c r="B909" s="1" t="s">
        <v>17299</v>
      </c>
      <c r="C909" s="58" t="s">
        <v>243</v>
      </c>
      <c r="D909" s="75">
        <v>866.72</v>
      </c>
    </row>
    <row r="910" spans="1:4">
      <c r="A910" s="58" t="s">
        <v>14722</v>
      </c>
      <c r="B910" s="1" t="s">
        <v>17300</v>
      </c>
      <c r="C910" s="58" t="s">
        <v>243</v>
      </c>
      <c r="D910" s="75">
        <v>909.24</v>
      </c>
    </row>
    <row r="911" spans="1:4">
      <c r="A911" s="58" t="s">
        <v>14723</v>
      </c>
      <c r="B911" s="1" t="s">
        <v>17301</v>
      </c>
      <c r="C911" s="58" t="s">
        <v>243</v>
      </c>
      <c r="D911" s="75">
        <v>952.01</v>
      </c>
    </row>
    <row r="912" spans="1:4">
      <c r="A912" s="58" t="s">
        <v>14724</v>
      </c>
      <c r="B912" s="1" t="s">
        <v>17302</v>
      </c>
      <c r="C912" s="58" t="s">
        <v>243</v>
      </c>
      <c r="D912" s="75">
        <v>994.5</v>
      </c>
    </row>
    <row r="913" spans="1:4">
      <c r="A913" s="58" t="s">
        <v>14725</v>
      </c>
      <c r="B913" s="1" t="s">
        <v>17303</v>
      </c>
      <c r="C913" s="58" t="s">
        <v>243</v>
      </c>
      <c r="D913" s="75">
        <v>1037.28</v>
      </c>
    </row>
    <row r="914" spans="1:4">
      <c r="A914" s="58" t="s">
        <v>14726</v>
      </c>
      <c r="B914" s="1" t="s">
        <v>17304</v>
      </c>
      <c r="C914" s="58" t="s">
        <v>243</v>
      </c>
      <c r="D914" s="75">
        <v>662.95</v>
      </c>
    </row>
    <row r="915" spans="1:4">
      <c r="A915" s="58" t="s">
        <v>14727</v>
      </c>
      <c r="B915" s="1" t="s">
        <v>17305</v>
      </c>
      <c r="C915" s="58" t="s">
        <v>243</v>
      </c>
      <c r="D915" s="75">
        <v>698.82</v>
      </c>
    </row>
    <row r="916" spans="1:4">
      <c r="A916" s="58" t="s">
        <v>14728</v>
      </c>
      <c r="B916" s="1" t="s">
        <v>17306</v>
      </c>
      <c r="C916" s="58" t="s">
        <v>243</v>
      </c>
      <c r="D916" s="75">
        <v>744.4</v>
      </c>
    </row>
    <row r="917" spans="1:4">
      <c r="A917" s="58" t="s">
        <v>14729</v>
      </c>
      <c r="B917" s="1" t="s">
        <v>17307</v>
      </c>
      <c r="C917" s="58" t="s">
        <v>243</v>
      </c>
      <c r="D917" s="75">
        <v>792.33</v>
      </c>
    </row>
    <row r="918" spans="1:4">
      <c r="A918" s="58" t="s">
        <v>14730</v>
      </c>
      <c r="B918" s="1" t="s">
        <v>17308</v>
      </c>
      <c r="C918" s="58" t="s">
        <v>243</v>
      </c>
      <c r="D918" s="75">
        <v>839.97</v>
      </c>
    </row>
    <row r="919" spans="1:4">
      <c r="A919" s="58" t="s">
        <v>14731</v>
      </c>
      <c r="B919" s="1" t="s">
        <v>17309</v>
      </c>
      <c r="C919" s="58" t="s">
        <v>243</v>
      </c>
      <c r="D919" s="75">
        <v>877.04</v>
      </c>
    </row>
    <row r="920" spans="1:4">
      <c r="A920" s="58" t="s">
        <v>14732</v>
      </c>
      <c r="B920" s="1" t="s">
        <v>17310</v>
      </c>
      <c r="C920" s="58" t="s">
        <v>243</v>
      </c>
      <c r="D920" s="75">
        <v>935.53</v>
      </c>
    </row>
    <row r="921" spans="1:4">
      <c r="A921" s="58" t="s">
        <v>14733</v>
      </c>
      <c r="B921" s="1" t="s">
        <v>17311</v>
      </c>
      <c r="C921" s="58" t="s">
        <v>243</v>
      </c>
      <c r="D921" s="75">
        <v>983.17</v>
      </c>
    </row>
    <row r="922" spans="1:4">
      <c r="A922" s="58" t="s">
        <v>14734</v>
      </c>
      <c r="B922" s="1" t="s">
        <v>17312</v>
      </c>
      <c r="C922" s="58" t="s">
        <v>243</v>
      </c>
      <c r="D922" s="75">
        <v>1030.78</v>
      </c>
    </row>
    <row r="923" spans="1:4">
      <c r="A923" s="58" t="s">
        <v>14735</v>
      </c>
      <c r="B923" s="1" t="s">
        <v>17313</v>
      </c>
      <c r="C923" s="58" t="s">
        <v>243</v>
      </c>
      <c r="D923" s="75">
        <v>1078.7</v>
      </c>
    </row>
    <row r="924" spans="1:4">
      <c r="A924" s="58" t="s">
        <v>14736</v>
      </c>
      <c r="B924" s="1" t="s">
        <v>17314</v>
      </c>
      <c r="C924" s="58" t="s">
        <v>243</v>
      </c>
      <c r="D924" s="75">
        <v>1126.3399999999999</v>
      </c>
    </row>
    <row r="925" spans="1:4">
      <c r="A925" s="58" t="s">
        <v>14737</v>
      </c>
      <c r="B925" s="1" t="s">
        <v>17315</v>
      </c>
      <c r="C925" s="58" t="s">
        <v>243</v>
      </c>
      <c r="D925" s="75">
        <v>1173.99</v>
      </c>
    </row>
    <row r="926" spans="1:4">
      <c r="A926" s="58" t="s">
        <v>14738</v>
      </c>
      <c r="B926" s="1" t="s">
        <v>17269</v>
      </c>
      <c r="C926" s="58" t="s">
        <v>243</v>
      </c>
      <c r="D926" s="75">
        <v>788.66</v>
      </c>
    </row>
    <row r="927" spans="1:4">
      <c r="A927" s="58" t="s">
        <v>14739</v>
      </c>
      <c r="B927" s="1" t="s">
        <v>17270</v>
      </c>
      <c r="C927" s="58" t="s">
        <v>243</v>
      </c>
      <c r="D927" s="75">
        <v>841.48</v>
      </c>
    </row>
    <row r="928" spans="1:4">
      <c r="A928" s="58" t="s">
        <v>14740</v>
      </c>
      <c r="B928" s="1" t="s">
        <v>17271</v>
      </c>
      <c r="C928" s="58" t="s">
        <v>243</v>
      </c>
      <c r="D928" s="75">
        <v>894.33</v>
      </c>
    </row>
    <row r="929" spans="1:4">
      <c r="A929" s="58" t="s">
        <v>14741</v>
      </c>
      <c r="B929" s="1" t="s">
        <v>17272</v>
      </c>
      <c r="C929" s="58" t="s">
        <v>243</v>
      </c>
      <c r="D929" s="75">
        <v>947.19</v>
      </c>
    </row>
    <row r="930" spans="1:4">
      <c r="A930" s="58" t="s">
        <v>14742</v>
      </c>
      <c r="B930" s="1" t="s">
        <v>17273</v>
      </c>
      <c r="C930" s="58" t="s">
        <v>243</v>
      </c>
      <c r="D930" s="75">
        <v>1000.06</v>
      </c>
    </row>
    <row r="931" spans="1:4">
      <c r="A931" s="58" t="s">
        <v>14743</v>
      </c>
      <c r="B931" s="1" t="s">
        <v>17274</v>
      </c>
      <c r="C931" s="58" t="s">
        <v>243</v>
      </c>
      <c r="D931" s="75">
        <v>1052.82</v>
      </c>
    </row>
    <row r="932" spans="1:4">
      <c r="A932" s="58" t="s">
        <v>14744</v>
      </c>
      <c r="B932" s="1" t="s">
        <v>17275</v>
      </c>
      <c r="C932" s="58" t="s">
        <v>243</v>
      </c>
      <c r="D932" s="75">
        <v>1106.04</v>
      </c>
    </row>
    <row r="933" spans="1:4">
      <c r="A933" s="58" t="s">
        <v>14745</v>
      </c>
      <c r="B933" s="1" t="s">
        <v>17276</v>
      </c>
      <c r="C933" s="58" t="s">
        <v>243</v>
      </c>
      <c r="D933" s="75">
        <v>1158.8900000000001</v>
      </c>
    </row>
    <row r="934" spans="1:4">
      <c r="A934" s="58" t="s">
        <v>14746</v>
      </c>
      <c r="B934" s="1" t="s">
        <v>17277</v>
      </c>
      <c r="C934" s="58" t="s">
        <v>243</v>
      </c>
      <c r="D934" s="75">
        <v>1211.77</v>
      </c>
    </row>
    <row r="935" spans="1:4">
      <c r="A935" s="58" t="s">
        <v>14747</v>
      </c>
      <c r="B935" s="1" t="s">
        <v>17278</v>
      </c>
      <c r="C935" s="58" t="s">
        <v>243</v>
      </c>
      <c r="D935" s="75">
        <v>1264.6400000000001</v>
      </c>
    </row>
    <row r="936" spans="1:4">
      <c r="A936" s="58" t="s">
        <v>14748</v>
      </c>
      <c r="B936" s="1" t="s">
        <v>17279</v>
      </c>
      <c r="C936" s="58" t="s">
        <v>243</v>
      </c>
      <c r="D936" s="75">
        <v>1317.45</v>
      </c>
    </row>
    <row r="937" spans="1:4">
      <c r="A937" s="58" t="s">
        <v>14749</v>
      </c>
      <c r="B937" s="1" t="s">
        <v>17316</v>
      </c>
      <c r="D937" s="75"/>
    </row>
    <row r="938" spans="1:4">
      <c r="A938" s="58" t="s">
        <v>14750</v>
      </c>
      <c r="B938" s="1" t="s">
        <v>17317</v>
      </c>
      <c r="C938" s="58" t="s">
        <v>243</v>
      </c>
      <c r="D938" s="75">
        <v>244.98</v>
      </c>
    </row>
    <row r="939" spans="1:4">
      <c r="A939" s="58" t="s">
        <v>14751</v>
      </c>
      <c r="B939" s="1" t="s">
        <v>17318</v>
      </c>
      <c r="C939" s="58" t="s">
        <v>243</v>
      </c>
      <c r="D939" s="75">
        <v>323.64</v>
      </c>
    </row>
    <row r="940" spans="1:4">
      <c r="A940" s="58" t="s">
        <v>14752</v>
      </c>
      <c r="B940" s="1" t="s">
        <v>17319</v>
      </c>
      <c r="C940" s="58" t="s">
        <v>243</v>
      </c>
      <c r="D940" s="75">
        <v>300.35000000000002</v>
      </c>
    </row>
    <row r="941" spans="1:4">
      <c r="A941" s="58" t="s">
        <v>14753</v>
      </c>
      <c r="B941" s="1" t="s">
        <v>17320</v>
      </c>
      <c r="C941" s="58" t="s">
        <v>243</v>
      </c>
      <c r="D941" s="75">
        <v>349.79</v>
      </c>
    </row>
    <row r="942" spans="1:4">
      <c r="A942" s="58" t="s">
        <v>14754</v>
      </c>
      <c r="B942" s="1" t="s">
        <v>17321</v>
      </c>
      <c r="C942" s="58" t="s">
        <v>243</v>
      </c>
      <c r="D942" s="75">
        <v>330.73</v>
      </c>
    </row>
    <row r="943" spans="1:4">
      <c r="A943" s="58" t="s">
        <v>14755</v>
      </c>
      <c r="B943" s="1" t="s">
        <v>17322</v>
      </c>
      <c r="C943" s="58" t="s">
        <v>243</v>
      </c>
      <c r="D943" s="75">
        <v>429.51</v>
      </c>
    </row>
    <row r="944" spans="1:4">
      <c r="A944" s="58" t="s">
        <v>14756</v>
      </c>
      <c r="B944" s="1" t="s">
        <v>17323</v>
      </c>
      <c r="C944" s="58" t="s">
        <v>243</v>
      </c>
      <c r="D944" s="75">
        <v>838.18</v>
      </c>
    </row>
    <row r="945" spans="1:4">
      <c r="A945" s="58" t="s">
        <v>14757</v>
      </c>
      <c r="B945" s="1" t="s">
        <v>17324</v>
      </c>
      <c r="C945" s="58" t="s">
        <v>243</v>
      </c>
      <c r="D945" s="75">
        <v>997.79</v>
      </c>
    </row>
    <row r="946" spans="1:4">
      <c r="A946" s="58" t="s">
        <v>14758</v>
      </c>
      <c r="B946" s="1" t="s">
        <v>17325</v>
      </c>
      <c r="C946" s="58" t="s">
        <v>243</v>
      </c>
      <c r="D946" s="75">
        <v>228.35</v>
      </c>
    </row>
    <row r="947" spans="1:4">
      <c r="A947" s="58" t="s">
        <v>14759</v>
      </c>
      <c r="B947" s="1" t="s">
        <v>17326</v>
      </c>
      <c r="D947" s="75"/>
    </row>
    <row r="948" spans="1:4">
      <c r="A948" s="58" t="s">
        <v>14760</v>
      </c>
      <c r="B948" s="1" t="s">
        <v>17327</v>
      </c>
      <c r="C948" s="58" t="s">
        <v>32</v>
      </c>
      <c r="D948" s="75">
        <v>53.84</v>
      </c>
    </row>
    <row r="949" spans="1:4">
      <c r="A949" s="58" t="s">
        <v>14761</v>
      </c>
      <c r="B949" s="1" t="s">
        <v>17328</v>
      </c>
      <c r="D949" s="75"/>
    </row>
    <row r="950" spans="1:4">
      <c r="A950" s="58" t="s">
        <v>14762</v>
      </c>
      <c r="B950" s="1" t="s">
        <v>17329</v>
      </c>
      <c r="C950" s="58" t="s">
        <v>243</v>
      </c>
      <c r="D950" s="75">
        <v>19.3</v>
      </c>
    </row>
    <row r="951" spans="1:4">
      <c r="A951" s="58" t="s">
        <v>14763</v>
      </c>
      <c r="B951" s="1" t="s">
        <v>17330</v>
      </c>
      <c r="D951" s="75"/>
    </row>
    <row r="952" spans="1:4">
      <c r="A952" s="58" t="s">
        <v>14764</v>
      </c>
      <c r="B952" s="1" t="s">
        <v>17331</v>
      </c>
      <c r="C952" s="58" t="s">
        <v>243</v>
      </c>
      <c r="D952" s="75">
        <v>3132.79</v>
      </c>
    </row>
    <row r="953" spans="1:4">
      <c r="A953" s="58" t="s">
        <v>14765</v>
      </c>
      <c r="B953" s="1" t="s">
        <v>17332</v>
      </c>
      <c r="C953" s="58" t="s">
        <v>243</v>
      </c>
      <c r="D953" s="75">
        <v>4086.79</v>
      </c>
    </row>
    <row r="954" spans="1:4">
      <c r="A954" s="58" t="s">
        <v>14766</v>
      </c>
      <c r="B954" s="1" t="s">
        <v>17333</v>
      </c>
      <c r="C954" s="58" t="s">
        <v>243</v>
      </c>
      <c r="D954" s="75">
        <v>880.79</v>
      </c>
    </row>
    <row r="955" spans="1:4">
      <c r="A955" s="58" t="s">
        <v>14767</v>
      </c>
      <c r="B955" s="1" t="s">
        <v>17334</v>
      </c>
      <c r="C955" s="58" t="s">
        <v>243</v>
      </c>
      <c r="D955" s="75">
        <v>1110.71</v>
      </c>
    </row>
    <row r="956" spans="1:4">
      <c r="A956" s="58" t="s">
        <v>14768</v>
      </c>
      <c r="B956" s="1" t="s">
        <v>17335</v>
      </c>
      <c r="D956" s="75"/>
    </row>
    <row r="957" spans="1:4">
      <c r="A957" s="58" t="s">
        <v>14769</v>
      </c>
      <c r="B957" s="1" t="s">
        <v>17336</v>
      </c>
      <c r="C957" s="58" t="s">
        <v>243</v>
      </c>
      <c r="D957" s="75">
        <v>402.38</v>
      </c>
    </row>
    <row r="958" spans="1:4">
      <c r="A958" s="58" t="s">
        <v>14770</v>
      </c>
      <c r="B958" s="1" t="s">
        <v>17337</v>
      </c>
      <c r="C958" s="58" t="s">
        <v>243</v>
      </c>
      <c r="D958" s="75">
        <v>120.81</v>
      </c>
    </row>
    <row r="959" spans="1:4">
      <c r="A959" s="58" t="s">
        <v>14771</v>
      </c>
      <c r="B959" s="1" t="s">
        <v>17338</v>
      </c>
      <c r="C959" s="58" t="s">
        <v>243</v>
      </c>
      <c r="D959" s="75">
        <v>137.38</v>
      </c>
    </row>
    <row r="960" spans="1:4">
      <c r="A960" s="58" t="s">
        <v>14772</v>
      </c>
      <c r="B960" s="1" t="s">
        <v>17339</v>
      </c>
      <c r="C960" s="58" t="s">
        <v>243</v>
      </c>
      <c r="D960" s="75">
        <v>116.99</v>
      </c>
    </row>
    <row r="961" spans="1:4">
      <c r="A961" s="58" t="s">
        <v>14773</v>
      </c>
      <c r="B961" s="1" t="s">
        <v>17340</v>
      </c>
      <c r="C961" s="58" t="s">
        <v>243</v>
      </c>
      <c r="D961" s="75">
        <v>94.88</v>
      </c>
    </row>
    <row r="962" spans="1:4">
      <c r="A962" s="58" t="s">
        <v>14774</v>
      </c>
      <c r="B962" s="1" t="s">
        <v>17341</v>
      </c>
      <c r="C962" s="58" t="s">
        <v>243</v>
      </c>
      <c r="D962" s="75">
        <v>182.61</v>
      </c>
    </row>
    <row r="963" spans="1:4">
      <c r="A963" s="58" t="s">
        <v>14775</v>
      </c>
      <c r="B963" s="1" t="s">
        <v>17342</v>
      </c>
      <c r="C963" s="58" t="s">
        <v>243</v>
      </c>
      <c r="D963" s="75">
        <v>25.09</v>
      </c>
    </row>
    <row r="964" spans="1:4">
      <c r="A964" s="58" t="s">
        <v>14776</v>
      </c>
      <c r="B964" s="1" t="s">
        <v>17343</v>
      </c>
      <c r="C964" s="58" t="s">
        <v>243</v>
      </c>
      <c r="D964" s="75">
        <v>40.49</v>
      </c>
    </row>
    <row r="965" spans="1:4">
      <c r="A965" s="58" t="s">
        <v>14777</v>
      </c>
      <c r="B965" s="1" t="s">
        <v>17344</v>
      </c>
      <c r="C965" s="58" t="s">
        <v>243</v>
      </c>
      <c r="D965" s="75">
        <v>110.43</v>
      </c>
    </row>
    <row r="966" spans="1:4">
      <c r="A966" s="58" t="s">
        <v>14778</v>
      </c>
      <c r="B966" s="1" t="s">
        <v>17345</v>
      </c>
      <c r="C966" s="58" t="s">
        <v>243</v>
      </c>
      <c r="D966" s="75">
        <v>35.340000000000003</v>
      </c>
    </row>
    <row r="967" spans="1:4">
      <c r="A967" s="58" t="s">
        <v>14779</v>
      </c>
      <c r="B967" s="1" t="s">
        <v>17346</v>
      </c>
      <c r="C967" s="58" t="s">
        <v>243</v>
      </c>
      <c r="D967" s="75">
        <v>41.96</v>
      </c>
    </row>
    <row r="968" spans="1:4">
      <c r="A968" s="58" t="s">
        <v>14780</v>
      </c>
      <c r="B968" s="1" t="s">
        <v>17347</v>
      </c>
      <c r="C968" s="58" t="s">
        <v>243</v>
      </c>
      <c r="D968" s="75">
        <v>124.89</v>
      </c>
    </row>
    <row r="969" spans="1:4">
      <c r="A969" s="58" t="s">
        <v>14781</v>
      </c>
      <c r="B969" s="1" t="s">
        <v>17348</v>
      </c>
      <c r="C969" s="58" t="s">
        <v>243</v>
      </c>
      <c r="D969" s="75">
        <v>192.38</v>
      </c>
    </row>
    <row r="970" spans="1:4">
      <c r="A970" s="58" t="s">
        <v>14782</v>
      </c>
      <c r="B970" s="1" t="s">
        <v>17349</v>
      </c>
      <c r="C970" s="58" t="s">
        <v>243</v>
      </c>
      <c r="D970" s="75">
        <v>234.1</v>
      </c>
    </row>
    <row r="971" spans="1:4">
      <c r="A971" s="58" t="s">
        <v>14783</v>
      </c>
      <c r="B971" s="1" t="s">
        <v>17350</v>
      </c>
      <c r="C971" s="58" t="s">
        <v>243</v>
      </c>
      <c r="D971" s="75">
        <v>9.67</v>
      </c>
    </row>
    <row r="972" spans="1:4">
      <c r="A972" s="58" t="s">
        <v>14784</v>
      </c>
      <c r="B972" s="1" t="s">
        <v>17351</v>
      </c>
      <c r="C972" s="58" t="s">
        <v>243</v>
      </c>
      <c r="D972" s="75">
        <v>367.09</v>
      </c>
    </row>
    <row r="973" spans="1:4">
      <c r="A973" s="58" t="s">
        <v>14785</v>
      </c>
      <c r="B973" s="1" t="s">
        <v>17352</v>
      </c>
      <c r="C973" s="58" t="s">
        <v>243</v>
      </c>
      <c r="D973" s="75">
        <v>11.73</v>
      </c>
    </row>
    <row r="974" spans="1:4">
      <c r="A974" s="58" t="s">
        <v>14786</v>
      </c>
      <c r="B974" s="1" t="s">
        <v>17353</v>
      </c>
      <c r="C974" s="58" t="s">
        <v>243</v>
      </c>
      <c r="D974" s="75">
        <v>307.20999999999998</v>
      </c>
    </row>
    <row r="975" spans="1:4">
      <c r="A975" s="58" t="s">
        <v>14787</v>
      </c>
      <c r="B975" s="1" t="s">
        <v>17354</v>
      </c>
      <c r="C975" s="58" t="s">
        <v>243</v>
      </c>
      <c r="D975" s="75">
        <v>365.18</v>
      </c>
    </row>
    <row r="976" spans="1:4">
      <c r="A976" s="58" t="s">
        <v>14788</v>
      </c>
      <c r="B976" s="1" t="s">
        <v>17355</v>
      </c>
      <c r="C976" s="58" t="s">
        <v>243</v>
      </c>
      <c r="D976" s="75">
        <v>221.73</v>
      </c>
    </row>
    <row r="977" spans="1:4">
      <c r="A977" s="58" t="s">
        <v>14789</v>
      </c>
      <c r="B977" s="1" t="s">
        <v>17356</v>
      </c>
      <c r="C977" s="58" t="s">
        <v>243</v>
      </c>
      <c r="D977" s="75">
        <v>108.96</v>
      </c>
    </row>
    <row r="978" spans="1:4">
      <c r="A978" s="58" t="s">
        <v>14790</v>
      </c>
      <c r="B978" s="1" t="s">
        <v>17357</v>
      </c>
      <c r="C978" s="58" t="s">
        <v>243</v>
      </c>
      <c r="D978" s="75">
        <v>248.17</v>
      </c>
    </row>
    <row r="979" spans="1:4">
      <c r="A979" s="58" t="s">
        <v>14791</v>
      </c>
      <c r="B979" s="1" t="s">
        <v>17358</v>
      </c>
      <c r="C979" s="58" t="s">
        <v>243</v>
      </c>
      <c r="D979" s="75">
        <v>505.6</v>
      </c>
    </row>
    <row r="980" spans="1:4">
      <c r="A980" s="58" t="s">
        <v>14792</v>
      </c>
      <c r="B980" s="1" t="s">
        <v>17359</v>
      </c>
      <c r="C980" s="58" t="s">
        <v>243</v>
      </c>
      <c r="D980" s="75">
        <v>1185</v>
      </c>
    </row>
    <row r="981" spans="1:4">
      <c r="A981" s="58" t="s">
        <v>14793</v>
      </c>
      <c r="B981" s="1" t="s">
        <v>17360</v>
      </c>
      <c r="C981" s="58" t="s">
        <v>243</v>
      </c>
      <c r="D981" s="75">
        <v>42.56</v>
      </c>
    </row>
    <row r="982" spans="1:4">
      <c r="A982" s="58" t="s">
        <v>14794</v>
      </c>
      <c r="B982" s="1" t="s">
        <v>17361</v>
      </c>
      <c r="C982" s="58" t="s">
        <v>243</v>
      </c>
      <c r="D982" s="75">
        <v>87.67</v>
      </c>
    </row>
    <row r="983" spans="1:4">
      <c r="A983" s="58" t="s">
        <v>14795</v>
      </c>
      <c r="B983" s="1" t="s">
        <v>17362</v>
      </c>
      <c r="C983" s="58" t="s">
        <v>243</v>
      </c>
      <c r="D983" s="75">
        <v>419.14</v>
      </c>
    </row>
    <row r="984" spans="1:4">
      <c r="A984" s="58" t="s">
        <v>14796</v>
      </c>
      <c r="B984" s="1" t="s">
        <v>17363</v>
      </c>
      <c r="C984" s="58" t="s">
        <v>243</v>
      </c>
      <c r="D984" s="75">
        <v>525.67999999999995</v>
      </c>
    </row>
    <row r="985" spans="1:4">
      <c r="A985" s="58" t="s">
        <v>14797</v>
      </c>
      <c r="B985" s="1" t="s">
        <v>17364</v>
      </c>
      <c r="C985" s="58" t="s">
        <v>243</v>
      </c>
      <c r="D985" s="75">
        <v>1622.3</v>
      </c>
    </row>
    <row r="986" spans="1:4">
      <c r="A986" s="58" t="s">
        <v>14798</v>
      </c>
      <c r="B986" s="1" t="s">
        <v>17365</v>
      </c>
      <c r="C986" s="58" t="s">
        <v>243</v>
      </c>
      <c r="D986" s="75">
        <v>57.61</v>
      </c>
    </row>
    <row r="987" spans="1:4">
      <c r="A987" s="58" t="s">
        <v>14799</v>
      </c>
      <c r="B987" s="1" t="s">
        <v>17366</v>
      </c>
      <c r="C987" s="58" t="s">
        <v>243</v>
      </c>
      <c r="D987" s="75">
        <v>117.71</v>
      </c>
    </row>
    <row r="988" spans="1:4">
      <c r="A988" s="58" t="s">
        <v>21726</v>
      </c>
      <c r="B988" s="1" t="s">
        <v>17367</v>
      </c>
      <c r="D988" s="75"/>
    </row>
    <row r="989" spans="1:4">
      <c r="A989" s="58" t="s">
        <v>14800</v>
      </c>
      <c r="B989" s="1" t="s">
        <v>17368</v>
      </c>
      <c r="D989" s="75"/>
    </row>
    <row r="990" spans="1:4">
      <c r="A990" s="58" t="s">
        <v>14801</v>
      </c>
      <c r="B990" s="1" t="s">
        <v>17369</v>
      </c>
      <c r="C990" s="58" t="s">
        <v>32</v>
      </c>
      <c r="D990" s="75">
        <v>6.31</v>
      </c>
    </row>
    <row r="991" spans="1:4">
      <c r="A991" s="58" t="s">
        <v>14802</v>
      </c>
      <c r="B991" s="1" t="s">
        <v>17370</v>
      </c>
      <c r="C991" s="58" t="s">
        <v>32</v>
      </c>
      <c r="D991" s="75">
        <v>8.6199999999999992</v>
      </c>
    </row>
    <row r="992" spans="1:4">
      <c r="A992" s="58" t="s">
        <v>14803</v>
      </c>
      <c r="B992" s="1" t="s">
        <v>17371</v>
      </c>
      <c r="C992" s="58" t="s">
        <v>32</v>
      </c>
      <c r="D992" s="75">
        <v>10.27</v>
      </c>
    </row>
    <row r="993" spans="1:4">
      <c r="A993" s="58" t="s">
        <v>14804</v>
      </c>
      <c r="B993" s="1" t="s">
        <v>17372</v>
      </c>
      <c r="C993" s="58" t="s">
        <v>32</v>
      </c>
      <c r="D993" s="75">
        <v>13.99</v>
      </c>
    </row>
    <row r="994" spans="1:4">
      <c r="A994" s="58" t="s">
        <v>14805</v>
      </c>
      <c r="B994" s="1" t="s">
        <v>17373</v>
      </c>
      <c r="C994" s="58" t="s">
        <v>32</v>
      </c>
      <c r="D994" s="75">
        <v>19.440000000000001</v>
      </c>
    </row>
    <row r="995" spans="1:4">
      <c r="A995" s="58" t="s">
        <v>14806</v>
      </c>
      <c r="B995" s="1" t="s">
        <v>17374</v>
      </c>
      <c r="C995" s="58" t="s">
        <v>32</v>
      </c>
      <c r="D995" s="75">
        <v>25.87</v>
      </c>
    </row>
    <row r="996" spans="1:4">
      <c r="A996" s="58" t="s">
        <v>14807</v>
      </c>
      <c r="B996" s="1" t="s">
        <v>17375</v>
      </c>
      <c r="C996" s="58" t="s">
        <v>32</v>
      </c>
      <c r="D996" s="75">
        <v>31.88</v>
      </c>
    </row>
    <row r="997" spans="1:4">
      <c r="A997" s="58" t="s">
        <v>14808</v>
      </c>
      <c r="B997" s="1" t="s">
        <v>17376</v>
      </c>
      <c r="C997" s="58" t="s">
        <v>32</v>
      </c>
      <c r="D997" s="75">
        <v>42.34</v>
      </c>
    </row>
    <row r="998" spans="1:4">
      <c r="A998" s="58" t="s">
        <v>14809</v>
      </c>
      <c r="B998" s="1" t="s">
        <v>17377</v>
      </c>
      <c r="D998" s="75"/>
    </row>
    <row r="999" spans="1:4">
      <c r="A999" s="58" t="s">
        <v>14810</v>
      </c>
      <c r="B999" s="1" t="s">
        <v>17378</v>
      </c>
      <c r="C999" s="58" t="s">
        <v>32</v>
      </c>
      <c r="D999" s="75">
        <v>4.7699999999999996</v>
      </c>
    </row>
    <row r="1000" spans="1:4">
      <c r="A1000" s="58" t="s">
        <v>14811</v>
      </c>
      <c r="B1000" s="1" t="s">
        <v>17379</v>
      </c>
      <c r="C1000" s="58" t="s">
        <v>32</v>
      </c>
      <c r="D1000" s="75">
        <v>8.02</v>
      </c>
    </row>
    <row r="1001" spans="1:4">
      <c r="A1001" s="58" t="s">
        <v>14812</v>
      </c>
      <c r="B1001" s="1" t="s">
        <v>17380</v>
      </c>
      <c r="D1001" s="75"/>
    </row>
    <row r="1002" spans="1:4">
      <c r="A1002" s="58" t="s">
        <v>14813</v>
      </c>
      <c r="B1002" s="1" t="s">
        <v>17381</v>
      </c>
      <c r="C1002" s="58" t="s">
        <v>32</v>
      </c>
      <c r="D1002" s="75">
        <v>11.99</v>
      </c>
    </row>
    <row r="1003" spans="1:4">
      <c r="A1003" s="58" t="s">
        <v>14814</v>
      </c>
      <c r="B1003" s="1" t="s">
        <v>17382</v>
      </c>
      <c r="C1003" s="58" t="s">
        <v>32</v>
      </c>
      <c r="D1003" s="75">
        <v>15.14</v>
      </c>
    </row>
    <row r="1004" spans="1:4">
      <c r="A1004" s="58" t="s">
        <v>14815</v>
      </c>
      <c r="B1004" s="1" t="s">
        <v>17383</v>
      </c>
      <c r="C1004" s="58" t="s">
        <v>32</v>
      </c>
      <c r="D1004" s="75">
        <v>19.190000000000001</v>
      </c>
    </row>
    <row r="1005" spans="1:4">
      <c r="A1005" s="58" t="s">
        <v>14816</v>
      </c>
      <c r="B1005" s="1" t="s">
        <v>17384</v>
      </c>
      <c r="D1005" s="75"/>
    </row>
    <row r="1006" spans="1:4">
      <c r="A1006" s="58" t="s">
        <v>14817</v>
      </c>
      <c r="B1006" s="1" t="s">
        <v>17369</v>
      </c>
      <c r="C1006" s="58" t="s">
        <v>32</v>
      </c>
      <c r="D1006" s="75">
        <v>20.78</v>
      </c>
    </row>
    <row r="1007" spans="1:4">
      <c r="A1007" s="58" t="s">
        <v>14818</v>
      </c>
      <c r="B1007" s="1" t="s">
        <v>17370</v>
      </c>
      <c r="C1007" s="58" t="s">
        <v>32</v>
      </c>
      <c r="D1007" s="75">
        <v>35.659999999999997</v>
      </c>
    </row>
    <row r="1008" spans="1:4">
      <c r="A1008" s="58" t="s">
        <v>14819</v>
      </c>
      <c r="B1008" s="1" t="s">
        <v>17371</v>
      </c>
      <c r="C1008" s="58" t="s">
        <v>32</v>
      </c>
      <c r="D1008" s="75">
        <v>44.93</v>
      </c>
    </row>
    <row r="1009" spans="1:4">
      <c r="A1009" s="58" t="s">
        <v>14820</v>
      </c>
      <c r="B1009" s="1" t="s">
        <v>17372</v>
      </c>
      <c r="C1009" s="58" t="s">
        <v>32</v>
      </c>
      <c r="D1009" s="75">
        <v>53.93</v>
      </c>
    </row>
    <row r="1010" spans="1:4">
      <c r="A1010" s="58" t="s">
        <v>14821</v>
      </c>
      <c r="B1010" s="1" t="s">
        <v>17373</v>
      </c>
      <c r="C1010" s="58" t="s">
        <v>32</v>
      </c>
      <c r="D1010" s="75">
        <v>68.209999999999994</v>
      </c>
    </row>
    <row r="1011" spans="1:4">
      <c r="A1011" s="58" t="s">
        <v>14822</v>
      </c>
      <c r="B1011" s="1" t="s">
        <v>17374</v>
      </c>
      <c r="C1011" s="58" t="s">
        <v>32</v>
      </c>
      <c r="D1011" s="75">
        <v>76.23</v>
      </c>
    </row>
    <row r="1012" spans="1:4">
      <c r="A1012" s="58" t="s">
        <v>14823</v>
      </c>
      <c r="B1012" s="1" t="s">
        <v>17375</v>
      </c>
      <c r="C1012" s="58" t="s">
        <v>32</v>
      </c>
      <c r="D1012" s="75">
        <v>95.45</v>
      </c>
    </row>
    <row r="1013" spans="1:4">
      <c r="A1013" s="58" t="s">
        <v>14824</v>
      </c>
      <c r="B1013" s="1" t="s">
        <v>17385</v>
      </c>
      <c r="D1013" s="75"/>
    </row>
    <row r="1014" spans="1:4">
      <c r="A1014" s="58" t="s">
        <v>14825</v>
      </c>
      <c r="B1014" s="1" t="s">
        <v>17386</v>
      </c>
      <c r="C1014" s="58" t="s">
        <v>32</v>
      </c>
      <c r="D1014" s="75">
        <v>23.55</v>
      </c>
    </row>
    <row r="1015" spans="1:4">
      <c r="A1015" s="58" t="s">
        <v>14826</v>
      </c>
      <c r="B1015" s="1" t="s">
        <v>17387</v>
      </c>
      <c r="C1015" s="58" t="s">
        <v>32</v>
      </c>
      <c r="D1015" s="75">
        <v>26.43</v>
      </c>
    </row>
    <row r="1016" spans="1:4">
      <c r="A1016" s="58" t="s">
        <v>14827</v>
      </c>
      <c r="B1016" s="1" t="s">
        <v>17388</v>
      </c>
      <c r="C1016" s="58" t="s">
        <v>32</v>
      </c>
      <c r="D1016" s="75">
        <v>30.28</v>
      </c>
    </row>
    <row r="1017" spans="1:4">
      <c r="A1017" s="58" t="s">
        <v>14828</v>
      </c>
      <c r="B1017" s="1" t="s">
        <v>17389</v>
      </c>
      <c r="C1017" s="58" t="s">
        <v>32</v>
      </c>
      <c r="D1017" s="75">
        <v>27.11</v>
      </c>
    </row>
    <row r="1018" spans="1:4">
      <c r="A1018" s="58" t="s">
        <v>14829</v>
      </c>
      <c r="B1018" s="1" t="s">
        <v>17390</v>
      </c>
      <c r="C1018" s="58" t="s">
        <v>32</v>
      </c>
      <c r="D1018" s="75">
        <v>38.56</v>
      </c>
    </row>
    <row r="1019" spans="1:4">
      <c r="A1019" s="58" t="s">
        <v>14830</v>
      </c>
      <c r="B1019" s="1" t="s">
        <v>17391</v>
      </c>
      <c r="C1019" s="58" t="s">
        <v>32</v>
      </c>
      <c r="D1019" s="75">
        <v>60.32</v>
      </c>
    </row>
    <row r="1020" spans="1:4">
      <c r="A1020" s="58" t="s">
        <v>14831</v>
      </c>
      <c r="B1020" s="1" t="s">
        <v>17392</v>
      </c>
      <c r="C1020" s="58" t="s">
        <v>243</v>
      </c>
      <c r="D1020" s="75">
        <v>5.09</v>
      </c>
    </row>
    <row r="1021" spans="1:4">
      <c r="A1021" s="58" t="s">
        <v>14832</v>
      </c>
      <c r="B1021" s="1" t="s">
        <v>17393</v>
      </c>
      <c r="C1021" s="58" t="s">
        <v>243</v>
      </c>
      <c r="D1021" s="75">
        <v>5.76</v>
      </c>
    </row>
    <row r="1022" spans="1:4">
      <c r="A1022" s="58" t="s">
        <v>14833</v>
      </c>
      <c r="B1022" s="1" t="s">
        <v>17394</v>
      </c>
      <c r="C1022" s="58" t="s">
        <v>243</v>
      </c>
      <c r="D1022" s="75">
        <v>6.61</v>
      </c>
    </row>
    <row r="1023" spans="1:4">
      <c r="A1023" s="58" t="s">
        <v>14834</v>
      </c>
      <c r="B1023" s="1" t="s">
        <v>17395</v>
      </c>
      <c r="C1023" s="58" t="s">
        <v>243</v>
      </c>
      <c r="D1023" s="75">
        <v>7.71</v>
      </c>
    </row>
    <row r="1024" spans="1:4">
      <c r="A1024" s="58" t="s">
        <v>14835</v>
      </c>
      <c r="B1024" s="1" t="s">
        <v>17396</v>
      </c>
      <c r="C1024" s="58" t="s">
        <v>243</v>
      </c>
      <c r="D1024" s="75">
        <v>8.5</v>
      </c>
    </row>
    <row r="1025" spans="1:4">
      <c r="A1025" s="58" t="s">
        <v>14836</v>
      </c>
      <c r="B1025" s="1" t="s">
        <v>17397</v>
      </c>
      <c r="C1025" s="58" t="s">
        <v>243</v>
      </c>
      <c r="D1025" s="75">
        <v>10.29</v>
      </c>
    </row>
    <row r="1026" spans="1:4">
      <c r="A1026" s="58" t="s">
        <v>14837</v>
      </c>
      <c r="B1026" s="1" t="s">
        <v>17398</v>
      </c>
      <c r="C1026" s="58" t="s">
        <v>243</v>
      </c>
      <c r="D1026" s="75">
        <v>12.92</v>
      </c>
    </row>
    <row r="1027" spans="1:4">
      <c r="A1027" s="58" t="s">
        <v>14838</v>
      </c>
      <c r="B1027" s="1" t="s">
        <v>17399</v>
      </c>
      <c r="C1027" s="58" t="s">
        <v>32</v>
      </c>
      <c r="D1027" s="75">
        <v>13.68</v>
      </c>
    </row>
    <row r="1028" spans="1:4">
      <c r="A1028" s="58" t="s">
        <v>14839</v>
      </c>
      <c r="B1028" s="1" t="s">
        <v>17400</v>
      </c>
      <c r="C1028" s="58" t="s">
        <v>243</v>
      </c>
      <c r="D1028" s="75">
        <v>20.48</v>
      </c>
    </row>
    <row r="1029" spans="1:4">
      <c r="A1029" s="58" t="s">
        <v>14840</v>
      </c>
      <c r="B1029" s="1" t="s">
        <v>17401</v>
      </c>
      <c r="C1029" s="58" t="s">
        <v>243</v>
      </c>
      <c r="D1029" s="75">
        <v>22.47</v>
      </c>
    </row>
    <row r="1030" spans="1:4">
      <c r="A1030" s="58" t="s">
        <v>14841</v>
      </c>
      <c r="B1030" s="1" t="s">
        <v>17402</v>
      </c>
      <c r="C1030" s="58" t="s">
        <v>243</v>
      </c>
      <c r="D1030" s="75">
        <v>24.48</v>
      </c>
    </row>
    <row r="1031" spans="1:4">
      <c r="A1031" s="58" t="s">
        <v>14842</v>
      </c>
      <c r="B1031" s="1" t="s">
        <v>17403</v>
      </c>
      <c r="C1031" s="58" t="s">
        <v>243</v>
      </c>
      <c r="D1031" s="75">
        <v>27.87</v>
      </c>
    </row>
    <row r="1032" spans="1:4">
      <c r="A1032" s="58" t="s">
        <v>14843</v>
      </c>
      <c r="B1032" s="1" t="s">
        <v>17404</v>
      </c>
      <c r="C1032" s="58" t="s">
        <v>243</v>
      </c>
      <c r="D1032" s="75">
        <v>39.369999999999997</v>
      </c>
    </row>
    <row r="1033" spans="1:4">
      <c r="A1033" s="58" t="s">
        <v>14844</v>
      </c>
      <c r="B1033" s="1" t="s">
        <v>17405</v>
      </c>
      <c r="C1033" s="58" t="s">
        <v>243</v>
      </c>
      <c r="D1033" s="75">
        <v>88.26</v>
      </c>
    </row>
    <row r="1034" spans="1:4">
      <c r="A1034" s="58" t="s">
        <v>14845</v>
      </c>
      <c r="B1034" s="1" t="s">
        <v>17406</v>
      </c>
      <c r="C1034" s="58" t="s">
        <v>243</v>
      </c>
      <c r="D1034" s="75">
        <v>19.89</v>
      </c>
    </row>
    <row r="1035" spans="1:4">
      <c r="A1035" s="58" t="s">
        <v>14846</v>
      </c>
      <c r="B1035" s="1" t="s">
        <v>17407</v>
      </c>
      <c r="C1035" s="58" t="s">
        <v>243</v>
      </c>
      <c r="D1035" s="75">
        <v>21.85</v>
      </c>
    </row>
    <row r="1036" spans="1:4">
      <c r="A1036" s="58" t="s">
        <v>14847</v>
      </c>
      <c r="B1036" s="1" t="s">
        <v>17408</v>
      </c>
      <c r="C1036" s="58" t="s">
        <v>243</v>
      </c>
      <c r="D1036" s="75">
        <v>30.05</v>
      </c>
    </row>
    <row r="1037" spans="1:4">
      <c r="A1037" s="58" t="s">
        <v>14848</v>
      </c>
      <c r="B1037" s="1" t="s">
        <v>17409</v>
      </c>
      <c r="C1037" s="58" t="s">
        <v>243</v>
      </c>
      <c r="D1037" s="75">
        <v>28.13</v>
      </c>
    </row>
    <row r="1038" spans="1:4">
      <c r="A1038" s="58" t="s">
        <v>14849</v>
      </c>
      <c r="B1038" s="1" t="s">
        <v>17410</v>
      </c>
      <c r="C1038" s="58" t="s">
        <v>243</v>
      </c>
      <c r="D1038" s="75">
        <v>38.07</v>
      </c>
    </row>
    <row r="1039" spans="1:4">
      <c r="A1039" s="58" t="s">
        <v>14850</v>
      </c>
      <c r="B1039" s="1" t="s">
        <v>17411</v>
      </c>
      <c r="C1039" s="58" t="s">
        <v>243</v>
      </c>
      <c r="D1039" s="75">
        <v>110.57</v>
      </c>
    </row>
    <row r="1040" spans="1:4">
      <c r="A1040" s="58" t="s">
        <v>14851</v>
      </c>
      <c r="B1040" s="1" t="s">
        <v>17412</v>
      </c>
      <c r="C1040" s="58" t="s">
        <v>243</v>
      </c>
      <c r="D1040" s="75">
        <v>31.25</v>
      </c>
    </row>
    <row r="1041" spans="1:4">
      <c r="A1041" s="58" t="s">
        <v>14852</v>
      </c>
      <c r="B1041" s="1" t="s">
        <v>17413</v>
      </c>
      <c r="C1041" s="58" t="s">
        <v>243</v>
      </c>
      <c r="D1041" s="75">
        <v>32.630000000000003</v>
      </c>
    </row>
    <row r="1042" spans="1:4">
      <c r="A1042" s="58" t="s">
        <v>14853</v>
      </c>
      <c r="B1042" s="1" t="s">
        <v>17414</v>
      </c>
      <c r="C1042" s="58" t="s">
        <v>243</v>
      </c>
      <c r="D1042" s="75">
        <v>35.92</v>
      </c>
    </row>
    <row r="1043" spans="1:4">
      <c r="A1043" s="58" t="s">
        <v>14854</v>
      </c>
      <c r="B1043" s="1" t="s">
        <v>17415</v>
      </c>
      <c r="C1043" s="58" t="s">
        <v>243</v>
      </c>
      <c r="D1043" s="75">
        <v>36.67</v>
      </c>
    </row>
    <row r="1044" spans="1:4">
      <c r="A1044" s="58" t="s">
        <v>14855</v>
      </c>
      <c r="B1044" s="1" t="s">
        <v>17416</v>
      </c>
      <c r="C1044" s="58" t="s">
        <v>243</v>
      </c>
      <c r="D1044" s="75">
        <v>50.44</v>
      </c>
    </row>
    <row r="1045" spans="1:4">
      <c r="A1045" s="58" t="s">
        <v>14856</v>
      </c>
      <c r="B1045" s="1" t="s">
        <v>17417</v>
      </c>
      <c r="C1045" s="58" t="s">
        <v>243</v>
      </c>
      <c r="D1045" s="75">
        <v>92.17</v>
      </c>
    </row>
    <row r="1046" spans="1:4">
      <c r="A1046" s="58" t="s">
        <v>14857</v>
      </c>
      <c r="B1046" s="1" t="s">
        <v>17418</v>
      </c>
      <c r="C1046" s="58" t="s">
        <v>243</v>
      </c>
      <c r="D1046" s="75">
        <v>6.28</v>
      </c>
    </row>
    <row r="1047" spans="1:4">
      <c r="A1047" s="58" t="s">
        <v>14858</v>
      </c>
      <c r="B1047" s="1" t="s">
        <v>17419</v>
      </c>
      <c r="C1047" s="58" t="s">
        <v>243</v>
      </c>
      <c r="D1047" s="75">
        <v>6.48</v>
      </c>
    </row>
    <row r="1048" spans="1:4">
      <c r="A1048" s="58" t="s">
        <v>14859</v>
      </c>
      <c r="B1048" s="1" t="s">
        <v>17420</v>
      </c>
      <c r="C1048" s="58" t="s">
        <v>243</v>
      </c>
      <c r="D1048" s="75">
        <v>7.44</v>
      </c>
    </row>
    <row r="1049" spans="1:4">
      <c r="A1049" s="58" t="s">
        <v>14860</v>
      </c>
      <c r="B1049" s="1" t="s">
        <v>17421</v>
      </c>
      <c r="C1049" s="58" t="s">
        <v>243</v>
      </c>
      <c r="D1049" s="75">
        <v>6.48</v>
      </c>
    </row>
    <row r="1050" spans="1:4">
      <c r="A1050" s="58" t="s">
        <v>14861</v>
      </c>
      <c r="B1050" s="1" t="s">
        <v>17422</v>
      </c>
      <c r="C1050" s="58" t="s">
        <v>243</v>
      </c>
      <c r="D1050" s="75">
        <v>8.57</v>
      </c>
    </row>
    <row r="1051" spans="1:4">
      <c r="A1051" s="58" t="s">
        <v>14862</v>
      </c>
      <c r="B1051" s="1" t="s">
        <v>17423</v>
      </c>
      <c r="C1051" s="58" t="s">
        <v>243</v>
      </c>
      <c r="D1051" s="75">
        <v>12.97</v>
      </c>
    </row>
    <row r="1052" spans="1:4">
      <c r="A1052" s="58" t="s">
        <v>14863</v>
      </c>
      <c r="B1052" s="1" t="s">
        <v>17424</v>
      </c>
      <c r="C1052" s="58" t="s">
        <v>243</v>
      </c>
      <c r="D1052" s="75">
        <v>5.07</v>
      </c>
    </row>
    <row r="1053" spans="1:4">
      <c r="A1053" s="58" t="s">
        <v>14864</v>
      </c>
      <c r="B1053" s="1" t="s">
        <v>17425</v>
      </c>
      <c r="C1053" s="58" t="s">
        <v>243</v>
      </c>
      <c r="D1053" s="75">
        <v>5.44</v>
      </c>
    </row>
    <row r="1054" spans="1:4">
      <c r="A1054" s="58" t="s">
        <v>14865</v>
      </c>
      <c r="B1054" s="1" t="s">
        <v>17426</v>
      </c>
      <c r="C1054" s="58" t="s">
        <v>243</v>
      </c>
      <c r="D1054" s="75">
        <v>6</v>
      </c>
    </row>
    <row r="1055" spans="1:4">
      <c r="A1055" s="58" t="s">
        <v>14866</v>
      </c>
      <c r="B1055" s="1" t="s">
        <v>17427</v>
      </c>
      <c r="C1055" s="58" t="s">
        <v>243</v>
      </c>
      <c r="D1055" s="75">
        <v>5.75</v>
      </c>
    </row>
    <row r="1056" spans="1:4">
      <c r="A1056" s="58" t="s">
        <v>14867</v>
      </c>
      <c r="B1056" s="1" t="s">
        <v>17428</v>
      </c>
      <c r="C1056" s="58" t="s">
        <v>243</v>
      </c>
      <c r="D1056" s="75">
        <v>7.12</v>
      </c>
    </row>
    <row r="1057" spans="1:4">
      <c r="A1057" s="58" t="s">
        <v>14868</v>
      </c>
      <c r="B1057" s="1" t="s">
        <v>17429</v>
      </c>
      <c r="C1057" s="58" t="s">
        <v>243</v>
      </c>
      <c r="D1057" s="75">
        <v>10.09</v>
      </c>
    </row>
    <row r="1058" spans="1:4">
      <c r="A1058" s="58" t="s">
        <v>14869</v>
      </c>
      <c r="B1058" s="1" t="s">
        <v>17430</v>
      </c>
      <c r="C1058" s="58" t="s">
        <v>243</v>
      </c>
      <c r="D1058" s="75">
        <v>5.13</v>
      </c>
    </row>
    <row r="1059" spans="1:4">
      <c r="A1059" s="58" t="s">
        <v>14870</v>
      </c>
      <c r="B1059" s="1" t="s">
        <v>17431</v>
      </c>
      <c r="C1059" s="58" t="s">
        <v>243</v>
      </c>
      <c r="D1059" s="75">
        <v>5.6</v>
      </c>
    </row>
    <row r="1060" spans="1:4">
      <c r="A1060" s="58" t="s">
        <v>14871</v>
      </c>
      <c r="B1060" s="1" t="s">
        <v>17432</v>
      </c>
      <c r="C1060" s="58" t="s">
        <v>243</v>
      </c>
      <c r="D1060" s="75">
        <v>6.22</v>
      </c>
    </row>
    <row r="1061" spans="1:4">
      <c r="A1061" s="58" t="s">
        <v>14872</v>
      </c>
      <c r="B1061" s="1" t="s">
        <v>17433</v>
      </c>
      <c r="C1061" s="58" t="s">
        <v>243</v>
      </c>
      <c r="D1061" s="75">
        <v>16.600000000000001</v>
      </c>
    </row>
    <row r="1062" spans="1:4">
      <c r="A1062" s="58" t="s">
        <v>14873</v>
      </c>
      <c r="B1062" s="1" t="s">
        <v>17434</v>
      </c>
      <c r="C1062" s="58" t="s">
        <v>243</v>
      </c>
      <c r="D1062" s="75">
        <v>5.49</v>
      </c>
    </row>
    <row r="1063" spans="1:4">
      <c r="A1063" s="58" t="s">
        <v>14874</v>
      </c>
      <c r="B1063" s="1" t="s">
        <v>17435</v>
      </c>
      <c r="C1063" s="58" t="s">
        <v>243</v>
      </c>
      <c r="D1063" s="75">
        <v>6.58</v>
      </c>
    </row>
    <row r="1064" spans="1:4">
      <c r="A1064" s="58" t="s">
        <v>14875</v>
      </c>
      <c r="B1064" s="1" t="s">
        <v>17436</v>
      </c>
      <c r="C1064" s="58" t="s">
        <v>243</v>
      </c>
      <c r="D1064" s="75">
        <v>6.45</v>
      </c>
    </row>
    <row r="1065" spans="1:4">
      <c r="A1065" s="58" t="s">
        <v>14876</v>
      </c>
      <c r="B1065" s="1" t="s">
        <v>17437</v>
      </c>
      <c r="C1065" s="58" t="s">
        <v>243</v>
      </c>
      <c r="D1065" s="75">
        <v>9.01</v>
      </c>
    </row>
    <row r="1066" spans="1:4">
      <c r="A1066" s="58" t="s">
        <v>14877</v>
      </c>
      <c r="B1066" s="1" t="s">
        <v>17438</v>
      </c>
      <c r="D1066" s="75"/>
    </row>
    <row r="1067" spans="1:4">
      <c r="A1067" s="58" t="s">
        <v>14878</v>
      </c>
      <c r="B1067" s="1" t="s">
        <v>17439</v>
      </c>
      <c r="C1067" s="58" t="s">
        <v>32</v>
      </c>
      <c r="D1067" s="75">
        <v>16.47</v>
      </c>
    </row>
    <row r="1068" spans="1:4">
      <c r="A1068" s="58" t="s">
        <v>14879</v>
      </c>
      <c r="B1068" s="1" t="s">
        <v>17440</v>
      </c>
      <c r="C1068" s="58" t="s">
        <v>32</v>
      </c>
      <c r="D1068" s="75">
        <v>20.05</v>
      </c>
    </row>
    <row r="1069" spans="1:4">
      <c r="A1069" s="58" t="s">
        <v>14880</v>
      </c>
      <c r="B1069" s="1" t="s">
        <v>17441</v>
      </c>
      <c r="C1069" s="58" t="s">
        <v>243</v>
      </c>
      <c r="D1069" s="75">
        <v>9.67</v>
      </c>
    </row>
    <row r="1070" spans="1:4">
      <c r="A1070" s="58" t="s">
        <v>14881</v>
      </c>
      <c r="B1070" s="1" t="s">
        <v>17442</v>
      </c>
      <c r="C1070" s="58" t="s">
        <v>243</v>
      </c>
      <c r="D1070" s="75">
        <v>5.13</v>
      </c>
    </row>
    <row r="1071" spans="1:4">
      <c r="A1071" s="58" t="s">
        <v>14882</v>
      </c>
      <c r="B1071" s="1" t="s">
        <v>17443</v>
      </c>
      <c r="C1071" s="58" t="s">
        <v>243</v>
      </c>
      <c r="D1071" s="75">
        <v>10.69</v>
      </c>
    </row>
    <row r="1072" spans="1:4">
      <c r="A1072" s="58" t="s">
        <v>14883</v>
      </c>
      <c r="B1072" s="1" t="s">
        <v>17444</v>
      </c>
      <c r="C1072" s="58" t="s">
        <v>243</v>
      </c>
      <c r="D1072" s="75">
        <v>6.92</v>
      </c>
    </row>
    <row r="1073" spans="1:4">
      <c r="A1073" s="58" t="s">
        <v>14884</v>
      </c>
      <c r="B1073" s="1" t="s">
        <v>17445</v>
      </c>
      <c r="C1073" s="58" t="s">
        <v>243</v>
      </c>
      <c r="D1073" s="75">
        <v>5.54</v>
      </c>
    </row>
    <row r="1074" spans="1:4">
      <c r="A1074" s="58" t="s">
        <v>14885</v>
      </c>
      <c r="B1074" s="1" t="s">
        <v>17446</v>
      </c>
      <c r="C1074" s="58" t="s">
        <v>243</v>
      </c>
      <c r="D1074" s="75">
        <v>7.73</v>
      </c>
    </row>
    <row r="1075" spans="1:4">
      <c r="A1075" s="58" t="s">
        <v>14886</v>
      </c>
      <c r="B1075" s="1" t="s">
        <v>17447</v>
      </c>
      <c r="C1075" s="58" t="s">
        <v>243</v>
      </c>
      <c r="D1075" s="75">
        <v>5</v>
      </c>
    </row>
    <row r="1076" spans="1:4">
      <c r="A1076" s="58" t="s">
        <v>14887</v>
      </c>
      <c r="B1076" s="1" t="s">
        <v>17448</v>
      </c>
      <c r="C1076" s="58" t="s">
        <v>243</v>
      </c>
      <c r="D1076" s="75">
        <v>6.87</v>
      </c>
    </row>
    <row r="1077" spans="1:4">
      <c r="A1077" s="58" t="s">
        <v>14888</v>
      </c>
      <c r="B1077" s="1" t="s">
        <v>17449</v>
      </c>
      <c r="C1077" s="58" t="s">
        <v>243</v>
      </c>
      <c r="D1077" s="75">
        <v>7.95</v>
      </c>
    </row>
    <row r="1078" spans="1:4">
      <c r="A1078" s="58" t="s">
        <v>14889</v>
      </c>
      <c r="B1078" s="1" t="s">
        <v>17450</v>
      </c>
      <c r="C1078" s="58" t="s">
        <v>243</v>
      </c>
      <c r="D1078" s="75">
        <v>9.08</v>
      </c>
    </row>
    <row r="1079" spans="1:4">
      <c r="A1079" s="58" t="s">
        <v>14890</v>
      </c>
      <c r="B1079" s="1" t="s">
        <v>17451</v>
      </c>
      <c r="C1079" s="58" t="s">
        <v>243</v>
      </c>
      <c r="D1079" s="75">
        <v>10.18</v>
      </c>
    </row>
    <row r="1080" spans="1:4">
      <c r="A1080" s="58" t="s">
        <v>14891</v>
      </c>
      <c r="B1080" s="1" t="s">
        <v>17452</v>
      </c>
      <c r="C1080" s="58" t="s">
        <v>243</v>
      </c>
      <c r="D1080" s="75">
        <v>15.75</v>
      </c>
    </row>
    <row r="1081" spans="1:4">
      <c r="A1081" s="58" t="s">
        <v>14892</v>
      </c>
      <c r="B1081" s="1" t="s">
        <v>17453</v>
      </c>
      <c r="C1081" s="58" t="s">
        <v>243</v>
      </c>
      <c r="D1081" s="75">
        <v>11.28</v>
      </c>
    </row>
    <row r="1082" spans="1:4">
      <c r="A1082" s="58" t="s">
        <v>14893</v>
      </c>
      <c r="B1082" s="1" t="s">
        <v>17454</v>
      </c>
      <c r="D1082" s="75"/>
    </row>
    <row r="1083" spans="1:4">
      <c r="A1083" s="58" t="s">
        <v>14894</v>
      </c>
      <c r="B1083" s="1" t="s">
        <v>17455</v>
      </c>
      <c r="C1083" s="58" t="s">
        <v>243</v>
      </c>
      <c r="D1083" s="75">
        <v>16.37</v>
      </c>
    </row>
    <row r="1084" spans="1:4">
      <c r="A1084" s="58" t="s">
        <v>14895</v>
      </c>
      <c r="B1084" s="1" t="s">
        <v>17456</v>
      </c>
      <c r="C1084" s="58" t="s">
        <v>243</v>
      </c>
      <c r="D1084" s="75">
        <v>23.05</v>
      </c>
    </row>
    <row r="1085" spans="1:4">
      <c r="A1085" s="58" t="s">
        <v>14896</v>
      </c>
      <c r="B1085" s="1" t="s">
        <v>17457</v>
      </c>
      <c r="C1085" s="58" t="s">
        <v>243</v>
      </c>
      <c r="D1085" s="75">
        <v>52.86</v>
      </c>
    </row>
    <row r="1086" spans="1:4">
      <c r="A1086" s="58" t="s">
        <v>14897</v>
      </c>
      <c r="B1086" s="1" t="s">
        <v>17458</v>
      </c>
      <c r="C1086" s="58" t="s">
        <v>243</v>
      </c>
      <c r="D1086" s="75">
        <v>30.88</v>
      </c>
    </row>
    <row r="1087" spans="1:4">
      <c r="A1087" s="58" t="s">
        <v>14898</v>
      </c>
      <c r="B1087" s="1" t="s">
        <v>17459</v>
      </c>
      <c r="C1087" s="58" t="s">
        <v>243</v>
      </c>
      <c r="D1087" s="75">
        <v>48.39</v>
      </c>
    </row>
    <row r="1088" spans="1:4">
      <c r="A1088" s="58" t="s">
        <v>14899</v>
      </c>
      <c r="B1088" s="1" t="s">
        <v>17460</v>
      </c>
      <c r="C1088" s="58" t="s">
        <v>243</v>
      </c>
      <c r="D1088" s="75">
        <v>64.88</v>
      </c>
    </row>
    <row r="1089" spans="1:4">
      <c r="A1089" s="58" t="s">
        <v>14900</v>
      </c>
      <c r="B1089" s="1" t="s">
        <v>17461</v>
      </c>
      <c r="C1089" s="58" t="s">
        <v>243</v>
      </c>
      <c r="D1089" s="75">
        <v>144.33000000000001</v>
      </c>
    </row>
    <row r="1090" spans="1:4">
      <c r="A1090" s="58" t="s">
        <v>14901</v>
      </c>
      <c r="B1090" s="1" t="s">
        <v>17462</v>
      </c>
      <c r="C1090" s="58" t="s">
        <v>243</v>
      </c>
      <c r="D1090" s="75">
        <v>335.53</v>
      </c>
    </row>
    <row r="1091" spans="1:4">
      <c r="A1091" s="58" t="s">
        <v>14902</v>
      </c>
      <c r="B1091" s="1" t="s">
        <v>17463</v>
      </c>
      <c r="C1091" s="58" t="s">
        <v>243</v>
      </c>
      <c r="D1091" s="75">
        <v>18.46</v>
      </c>
    </row>
    <row r="1092" spans="1:4">
      <c r="A1092" s="58" t="s">
        <v>14903</v>
      </c>
      <c r="B1092" s="1" t="s">
        <v>17464</v>
      </c>
      <c r="C1092" s="58" t="s">
        <v>243</v>
      </c>
      <c r="D1092" s="75">
        <v>24.92</v>
      </c>
    </row>
    <row r="1093" spans="1:4">
      <c r="A1093" s="58" t="s">
        <v>14904</v>
      </c>
      <c r="B1093" s="1" t="s">
        <v>17465</v>
      </c>
      <c r="C1093" s="58" t="s">
        <v>243</v>
      </c>
      <c r="D1093" s="75">
        <v>46.67</v>
      </c>
    </row>
    <row r="1094" spans="1:4">
      <c r="A1094" s="58" t="s">
        <v>14905</v>
      </c>
      <c r="B1094" s="1" t="s">
        <v>17466</v>
      </c>
      <c r="C1094" s="58" t="s">
        <v>243</v>
      </c>
      <c r="D1094" s="75">
        <v>5.48</v>
      </c>
    </row>
    <row r="1095" spans="1:4">
      <c r="A1095" s="58" t="s">
        <v>14906</v>
      </c>
      <c r="B1095" s="1" t="s">
        <v>17467</v>
      </c>
      <c r="C1095" s="58" t="s">
        <v>243</v>
      </c>
      <c r="D1095" s="75">
        <v>7.63</v>
      </c>
    </row>
    <row r="1096" spans="1:4">
      <c r="A1096" s="58" t="s">
        <v>14907</v>
      </c>
      <c r="B1096" s="1" t="s">
        <v>17468</v>
      </c>
      <c r="C1096" s="58" t="s">
        <v>243</v>
      </c>
      <c r="D1096" s="75">
        <v>7.29</v>
      </c>
    </row>
    <row r="1097" spans="1:4">
      <c r="A1097" s="58" t="s">
        <v>14908</v>
      </c>
      <c r="B1097" s="1" t="s">
        <v>17469</v>
      </c>
      <c r="C1097" s="58" t="s">
        <v>243</v>
      </c>
      <c r="D1097" s="75">
        <v>8.6199999999999992</v>
      </c>
    </row>
    <row r="1098" spans="1:4">
      <c r="A1098" s="58" t="s">
        <v>14909</v>
      </c>
      <c r="B1098" s="1" t="s">
        <v>17470</v>
      </c>
      <c r="C1098" s="58" t="s">
        <v>243</v>
      </c>
      <c r="D1098" s="75">
        <v>5.16</v>
      </c>
    </row>
    <row r="1099" spans="1:4">
      <c r="A1099" s="58" t="s">
        <v>14910</v>
      </c>
      <c r="B1099" s="1" t="s">
        <v>17471</v>
      </c>
      <c r="C1099" s="58" t="s">
        <v>243</v>
      </c>
      <c r="D1099" s="75">
        <v>6.09</v>
      </c>
    </row>
    <row r="1100" spans="1:4">
      <c r="A1100" s="58" t="s">
        <v>14911</v>
      </c>
      <c r="B1100" s="1" t="s">
        <v>17472</v>
      </c>
      <c r="C1100" s="58" t="s">
        <v>243</v>
      </c>
      <c r="D1100" s="75">
        <v>5.22</v>
      </c>
    </row>
    <row r="1101" spans="1:4">
      <c r="A1101" s="58" t="s">
        <v>14912</v>
      </c>
      <c r="B1101" s="1" t="s">
        <v>17473</v>
      </c>
      <c r="C1101" s="58" t="s">
        <v>243</v>
      </c>
      <c r="D1101" s="75">
        <v>6.46</v>
      </c>
    </row>
    <row r="1102" spans="1:4">
      <c r="A1102" s="58" t="s">
        <v>14913</v>
      </c>
      <c r="B1102" s="1" t="s">
        <v>17474</v>
      </c>
      <c r="C1102" s="58" t="s">
        <v>243</v>
      </c>
      <c r="D1102" s="75">
        <v>6.14</v>
      </c>
    </row>
    <row r="1103" spans="1:4">
      <c r="A1103" s="58" t="s">
        <v>14914</v>
      </c>
      <c r="B1103" s="1" t="s">
        <v>17475</v>
      </c>
      <c r="C1103" s="58" t="s">
        <v>243</v>
      </c>
      <c r="D1103" s="75">
        <v>6.08</v>
      </c>
    </row>
    <row r="1104" spans="1:4">
      <c r="A1104" s="58" t="s">
        <v>14915</v>
      </c>
      <c r="B1104" s="1" t="s">
        <v>17476</v>
      </c>
      <c r="C1104" s="58" t="s">
        <v>243</v>
      </c>
      <c r="D1104" s="75">
        <v>6.3</v>
      </c>
    </row>
    <row r="1105" spans="1:4">
      <c r="A1105" s="58" t="s">
        <v>14916</v>
      </c>
      <c r="B1105" s="1" t="s">
        <v>17477</v>
      </c>
      <c r="C1105" s="58" t="s">
        <v>243</v>
      </c>
      <c r="D1105" s="75">
        <v>8.6199999999999992</v>
      </c>
    </row>
    <row r="1106" spans="1:4">
      <c r="A1106" s="58" t="s">
        <v>14917</v>
      </c>
      <c r="B1106" s="1" t="s">
        <v>17478</v>
      </c>
      <c r="C1106" s="58" t="s">
        <v>243</v>
      </c>
      <c r="D1106" s="75">
        <v>7.63</v>
      </c>
    </row>
    <row r="1107" spans="1:4">
      <c r="A1107" s="58" t="s">
        <v>14918</v>
      </c>
      <c r="B1107" s="1" t="s">
        <v>17479</v>
      </c>
      <c r="C1107" s="58" t="s">
        <v>243</v>
      </c>
      <c r="D1107" s="75">
        <v>5.98</v>
      </c>
    </row>
    <row r="1108" spans="1:4">
      <c r="A1108" s="58" t="s">
        <v>14919</v>
      </c>
      <c r="B1108" s="1" t="s">
        <v>17480</v>
      </c>
      <c r="C1108" s="58" t="s">
        <v>243</v>
      </c>
      <c r="D1108" s="75">
        <v>36.21</v>
      </c>
    </row>
    <row r="1109" spans="1:4">
      <c r="A1109" s="58" t="s">
        <v>14920</v>
      </c>
      <c r="B1109" s="1" t="s">
        <v>17481</v>
      </c>
      <c r="C1109" s="58" t="s">
        <v>243</v>
      </c>
      <c r="D1109" s="75">
        <v>147.28</v>
      </c>
    </row>
    <row r="1110" spans="1:4">
      <c r="A1110" s="58" t="s">
        <v>14921</v>
      </c>
      <c r="B1110" s="1" t="s">
        <v>17482</v>
      </c>
      <c r="C1110" s="58" t="s">
        <v>243</v>
      </c>
      <c r="D1110" s="75">
        <v>225.51</v>
      </c>
    </row>
    <row r="1111" spans="1:4">
      <c r="A1111" s="58" t="s">
        <v>14922</v>
      </c>
      <c r="B1111" s="1" t="s">
        <v>17483</v>
      </c>
      <c r="C1111" s="58" t="s">
        <v>243</v>
      </c>
      <c r="D1111" s="75">
        <v>264.74</v>
      </c>
    </row>
    <row r="1112" spans="1:4">
      <c r="A1112" s="58" t="s">
        <v>14923</v>
      </c>
      <c r="B1112" s="1" t="s">
        <v>17484</v>
      </c>
      <c r="C1112" s="58" t="s">
        <v>243</v>
      </c>
      <c r="D1112" s="75">
        <v>211.28</v>
      </c>
    </row>
    <row r="1113" spans="1:4">
      <c r="A1113" s="58" t="s">
        <v>14924</v>
      </c>
      <c r="B1113" s="1" t="s">
        <v>17485</v>
      </c>
      <c r="C1113" s="58" t="s">
        <v>243</v>
      </c>
      <c r="D1113" s="75">
        <v>386.55</v>
      </c>
    </row>
    <row r="1114" spans="1:4">
      <c r="A1114" s="58" t="s">
        <v>14925</v>
      </c>
      <c r="B1114" s="1" t="s">
        <v>17486</v>
      </c>
      <c r="C1114" s="58" t="s">
        <v>243</v>
      </c>
      <c r="D1114" s="75">
        <v>489.53</v>
      </c>
    </row>
    <row r="1115" spans="1:4">
      <c r="A1115" s="58" t="s">
        <v>14926</v>
      </c>
      <c r="B1115" s="1" t="s">
        <v>17487</v>
      </c>
      <c r="C1115" s="58" t="s">
        <v>243</v>
      </c>
      <c r="D1115" s="75">
        <v>732.94</v>
      </c>
    </row>
    <row r="1116" spans="1:4">
      <c r="A1116" s="58" t="s">
        <v>14927</v>
      </c>
      <c r="B1116" s="1" t="s">
        <v>17488</v>
      </c>
      <c r="C1116" s="58" t="s">
        <v>243</v>
      </c>
      <c r="D1116" s="75">
        <v>193.18</v>
      </c>
    </row>
    <row r="1117" spans="1:4">
      <c r="A1117" s="58" t="s">
        <v>14928</v>
      </c>
      <c r="B1117" s="1" t="s">
        <v>17489</v>
      </c>
      <c r="C1117" s="58" t="s">
        <v>243</v>
      </c>
      <c r="D1117" s="75">
        <v>456.81</v>
      </c>
    </row>
    <row r="1118" spans="1:4">
      <c r="A1118" s="58" t="s">
        <v>14929</v>
      </c>
      <c r="B1118" s="1" t="s">
        <v>17490</v>
      </c>
      <c r="C1118" s="58" t="s">
        <v>243</v>
      </c>
      <c r="D1118" s="75">
        <v>952.42</v>
      </c>
    </row>
    <row r="1119" spans="1:4">
      <c r="A1119" s="58" t="s">
        <v>14930</v>
      </c>
      <c r="B1119" s="1" t="s">
        <v>17491</v>
      </c>
      <c r="C1119" s="58" t="s">
        <v>243</v>
      </c>
      <c r="D1119" s="75">
        <v>1000.42</v>
      </c>
    </row>
    <row r="1120" spans="1:4">
      <c r="A1120" s="58" t="s">
        <v>14931</v>
      </c>
      <c r="B1120" s="1" t="s">
        <v>17492</v>
      </c>
      <c r="D1120" s="75"/>
    </row>
    <row r="1121" spans="1:4">
      <c r="A1121" s="58" t="s">
        <v>14932</v>
      </c>
      <c r="B1121" s="1" t="s">
        <v>17493</v>
      </c>
      <c r="C1121" s="58" t="s">
        <v>243</v>
      </c>
      <c r="D1121" s="75">
        <v>72.680000000000007</v>
      </c>
    </row>
    <row r="1122" spans="1:4">
      <c r="A1122" s="58" t="s">
        <v>14933</v>
      </c>
      <c r="B1122" s="1" t="s">
        <v>17494</v>
      </c>
      <c r="C1122" s="58" t="s">
        <v>243</v>
      </c>
      <c r="D1122" s="75">
        <v>86.1</v>
      </c>
    </row>
    <row r="1123" spans="1:4">
      <c r="A1123" s="58" t="s">
        <v>14934</v>
      </c>
      <c r="B1123" s="1" t="s">
        <v>17495</v>
      </c>
      <c r="C1123" s="58" t="s">
        <v>243</v>
      </c>
      <c r="D1123" s="75">
        <v>235.39</v>
      </c>
    </row>
    <row r="1124" spans="1:4">
      <c r="A1124" s="58" t="s">
        <v>14935</v>
      </c>
      <c r="B1124" s="1" t="s">
        <v>17496</v>
      </c>
      <c r="D1124" s="75"/>
    </row>
    <row r="1125" spans="1:4">
      <c r="A1125" s="58" t="s">
        <v>14936</v>
      </c>
      <c r="B1125" s="1" t="s">
        <v>17497</v>
      </c>
      <c r="C1125" s="58" t="s">
        <v>243</v>
      </c>
      <c r="D1125" s="75">
        <v>15.28</v>
      </c>
    </row>
    <row r="1126" spans="1:4">
      <c r="A1126" s="58" t="s">
        <v>14937</v>
      </c>
      <c r="B1126" s="1" t="s">
        <v>17498</v>
      </c>
      <c r="C1126" s="58" t="s">
        <v>243</v>
      </c>
      <c r="D1126" s="75">
        <v>18.84</v>
      </c>
    </row>
    <row r="1127" spans="1:4">
      <c r="A1127" s="58" t="s">
        <v>14938</v>
      </c>
      <c r="B1127" s="1" t="s">
        <v>17499</v>
      </c>
      <c r="C1127" s="58" t="s">
        <v>243</v>
      </c>
      <c r="D1127" s="75">
        <v>48.85</v>
      </c>
    </row>
    <row r="1128" spans="1:4">
      <c r="A1128" s="58" t="s">
        <v>14939</v>
      </c>
      <c r="B1128" s="1" t="s">
        <v>17500</v>
      </c>
      <c r="C1128" s="58" t="s">
        <v>243</v>
      </c>
      <c r="D1128" s="75">
        <v>26.23</v>
      </c>
    </row>
    <row r="1129" spans="1:4">
      <c r="A1129" s="58" t="s">
        <v>14940</v>
      </c>
      <c r="B1129" s="1" t="s">
        <v>17501</v>
      </c>
      <c r="C1129" s="58" t="s">
        <v>243</v>
      </c>
      <c r="D1129" s="75">
        <v>4.5599999999999996</v>
      </c>
    </row>
    <row r="1130" spans="1:4">
      <c r="A1130" s="58" t="s">
        <v>14941</v>
      </c>
      <c r="B1130" s="1" t="s">
        <v>17502</v>
      </c>
      <c r="C1130" s="58" t="s">
        <v>243</v>
      </c>
      <c r="D1130" s="75">
        <v>12.29</v>
      </c>
    </row>
    <row r="1131" spans="1:4">
      <c r="A1131" s="58" t="s">
        <v>14942</v>
      </c>
      <c r="B1131" s="1" t="s">
        <v>17503</v>
      </c>
      <c r="C1131" s="58" t="s">
        <v>243</v>
      </c>
      <c r="D1131" s="75">
        <v>13.67</v>
      </c>
    </row>
    <row r="1132" spans="1:4">
      <c r="A1132" s="58" t="s">
        <v>14943</v>
      </c>
      <c r="B1132" s="1" t="s">
        <v>17504</v>
      </c>
      <c r="C1132" s="58" t="s">
        <v>243</v>
      </c>
      <c r="D1132" s="75">
        <v>17.350000000000001</v>
      </c>
    </row>
    <row r="1133" spans="1:4">
      <c r="A1133" s="58" t="s">
        <v>14944</v>
      </c>
      <c r="B1133" s="1" t="s">
        <v>17505</v>
      </c>
      <c r="C1133" s="58" t="s">
        <v>243</v>
      </c>
      <c r="D1133" s="75">
        <v>19.829999999999998</v>
      </c>
    </row>
    <row r="1134" spans="1:4">
      <c r="A1134" s="58" t="s">
        <v>14945</v>
      </c>
      <c r="B1134" s="1" t="s">
        <v>17506</v>
      </c>
      <c r="C1134" s="58" t="s">
        <v>243</v>
      </c>
      <c r="D1134" s="75">
        <v>16.73</v>
      </c>
    </row>
    <row r="1135" spans="1:4">
      <c r="A1135" s="58" t="s">
        <v>14946</v>
      </c>
      <c r="B1135" s="1" t="s">
        <v>17507</v>
      </c>
      <c r="C1135" s="58" t="s">
        <v>243</v>
      </c>
      <c r="D1135" s="75">
        <v>30.29</v>
      </c>
    </row>
    <row r="1136" spans="1:4">
      <c r="A1136" s="58" t="s">
        <v>14947</v>
      </c>
      <c r="B1136" s="1" t="s">
        <v>17508</v>
      </c>
      <c r="D1136" s="75"/>
    </row>
    <row r="1137" spans="1:4">
      <c r="A1137" s="58" t="s">
        <v>14948</v>
      </c>
      <c r="B1137" s="1" t="s">
        <v>17509</v>
      </c>
      <c r="C1137" s="58" t="s">
        <v>243</v>
      </c>
      <c r="D1137" s="75">
        <v>17.84</v>
      </c>
    </row>
    <row r="1138" spans="1:4">
      <c r="A1138" s="58" t="s">
        <v>14949</v>
      </c>
      <c r="B1138" s="1" t="s">
        <v>17510</v>
      </c>
      <c r="C1138" s="58" t="s">
        <v>243</v>
      </c>
      <c r="D1138" s="75">
        <v>17.84</v>
      </c>
    </row>
    <row r="1139" spans="1:4">
      <c r="A1139" s="58" t="s">
        <v>14950</v>
      </c>
      <c r="B1139" s="1" t="s">
        <v>17511</v>
      </c>
      <c r="C1139" s="58" t="s">
        <v>243</v>
      </c>
      <c r="D1139" s="75">
        <v>77.92</v>
      </c>
    </row>
    <row r="1140" spans="1:4">
      <c r="A1140" s="58" t="s">
        <v>14951</v>
      </c>
      <c r="B1140" s="1" t="s">
        <v>17512</v>
      </c>
      <c r="C1140" s="58" t="s">
        <v>243</v>
      </c>
      <c r="D1140" s="75">
        <v>77.92</v>
      </c>
    </row>
    <row r="1141" spans="1:4">
      <c r="A1141" s="58" t="s">
        <v>14952</v>
      </c>
      <c r="B1141" s="1" t="s">
        <v>17513</v>
      </c>
      <c r="C1141" s="58" t="s">
        <v>243</v>
      </c>
      <c r="D1141" s="75">
        <v>77.92</v>
      </c>
    </row>
    <row r="1142" spans="1:4">
      <c r="A1142" s="58" t="s">
        <v>14953</v>
      </c>
      <c r="B1142" s="1" t="s">
        <v>17514</v>
      </c>
      <c r="C1142" s="58" t="s">
        <v>243</v>
      </c>
      <c r="D1142" s="75">
        <v>77.92</v>
      </c>
    </row>
    <row r="1143" spans="1:4">
      <c r="A1143" s="58" t="s">
        <v>14954</v>
      </c>
      <c r="B1143" s="1" t="s">
        <v>17515</v>
      </c>
      <c r="C1143" s="58" t="s">
        <v>243</v>
      </c>
      <c r="D1143" s="75">
        <v>96.51</v>
      </c>
    </row>
    <row r="1144" spans="1:4">
      <c r="A1144" s="58" t="s">
        <v>14955</v>
      </c>
      <c r="B1144" s="1" t="s">
        <v>17516</v>
      </c>
      <c r="C1144" s="58" t="s">
        <v>243</v>
      </c>
      <c r="D1144" s="75">
        <v>128.91999999999999</v>
      </c>
    </row>
    <row r="1145" spans="1:4">
      <c r="A1145" s="58" t="s">
        <v>14956</v>
      </c>
      <c r="B1145" s="1" t="s">
        <v>17517</v>
      </c>
      <c r="C1145" s="58" t="s">
        <v>243</v>
      </c>
      <c r="D1145" s="75">
        <v>128.91999999999999</v>
      </c>
    </row>
    <row r="1146" spans="1:4">
      <c r="A1146" s="58" t="s">
        <v>14957</v>
      </c>
      <c r="B1146" s="1" t="s">
        <v>17518</v>
      </c>
      <c r="D1146" s="75"/>
    </row>
    <row r="1147" spans="1:4">
      <c r="A1147" s="58" t="s">
        <v>14958</v>
      </c>
      <c r="B1147" s="1" t="s">
        <v>17519</v>
      </c>
      <c r="C1147" s="58" t="s">
        <v>243</v>
      </c>
      <c r="D1147" s="75">
        <v>139.43</v>
      </c>
    </row>
    <row r="1148" spans="1:4">
      <c r="A1148" s="58" t="s">
        <v>14959</v>
      </c>
      <c r="B1148" s="1" t="s">
        <v>17520</v>
      </c>
      <c r="C1148" s="58" t="s">
        <v>243</v>
      </c>
      <c r="D1148" s="75">
        <v>124.17</v>
      </c>
    </row>
    <row r="1149" spans="1:4">
      <c r="A1149" s="58" t="s">
        <v>14960</v>
      </c>
      <c r="B1149" s="1" t="s">
        <v>17521</v>
      </c>
      <c r="D1149" s="75"/>
    </row>
    <row r="1150" spans="1:4">
      <c r="A1150" s="58" t="s">
        <v>14961</v>
      </c>
      <c r="B1150" s="1" t="s">
        <v>17522</v>
      </c>
      <c r="C1150" s="58" t="s">
        <v>243</v>
      </c>
      <c r="D1150" s="75">
        <v>31.86</v>
      </c>
    </row>
    <row r="1151" spans="1:4">
      <c r="A1151" s="58" t="s">
        <v>14962</v>
      </c>
      <c r="B1151" s="1" t="s">
        <v>17523</v>
      </c>
      <c r="C1151" s="58" t="s">
        <v>243</v>
      </c>
      <c r="D1151" s="75">
        <v>37.44</v>
      </c>
    </row>
    <row r="1152" spans="1:4">
      <c r="A1152" s="58" t="s">
        <v>14963</v>
      </c>
      <c r="B1152" s="1" t="s">
        <v>17524</v>
      </c>
      <c r="C1152" s="58" t="s">
        <v>243</v>
      </c>
      <c r="D1152" s="75">
        <v>15.27</v>
      </c>
    </row>
    <row r="1153" spans="1:4">
      <c r="A1153" s="58" t="s">
        <v>14964</v>
      </c>
      <c r="B1153" s="1" t="s">
        <v>17525</v>
      </c>
      <c r="C1153" s="58" t="s">
        <v>243</v>
      </c>
      <c r="D1153" s="75">
        <v>296.89</v>
      </c>
    </row>
    <row r="1154" spans="1:4">
      <c r="A1154" s="58" t="s">
        <v>14965</v>
      </c>
      <c r="B1154" s="1" t="s">
        <v>17526</v>
      </c>
      <c r="C1154" s="58" t="s">
        <v>243</v>
      </c>
      <c r="D1154" s="75">
        <v>297.62</v>
      </c>
    </row>
    <row r="1155" spans="1:4">
      <c r="A1155" s="58" t="s">
        <v>14966</v>
      </c>
      <c r="B1155" s="1" t="s">
        <v>17527</v>
      </c>
      <c r="C1155" s="58" t="s">
        <v>243</v>
      </c>
      <c r="D1155" s="75">
        <v>222.56</v>
      </c>
    </row>
    <row r="1156" spans="1:4">
      <c r="A1156" s="58" t="s">
        <v>14967</v>
      </c>
      <c r="B1156" s="1" t="s">
        <v>17528</v>
      </c>
      <c r="D1156" s="75"/>
    </row>
    <row r="1157" spans="1:4">
      <c r="A1157" s="58" t="s">
        <v>14968</v>
      </c>
      <c r="B1157" s="1" t="s">
        <v>17529</v>
      </c>
      <c r="C1157" s="58" t="s">
        <v>32</v>
      </c>
      <c r="D1157" s="75">
        <v>1.26</v>
      </c>
    </row>
    <row r="1158" spans="1:4">
      <c r="A1158" s="58" t="s">
        <v>14969</v>
      </c>
      <c r="B1158" s="1" t="s">
        <v>17530</v>
      </c>
      <c r="C1158" s="58" t="s">
        <v>32</v>
      </c>
      <c r="D1158" s="75">
        <v>2.11</v>
      </c>
    </row>
    <row r="1159" spans="1:4">
      <c r="A1159" s="58" t="s">
        <v>14970</v>
      </c>
      <c r="B1159" s="1" t="s">
        <v>17531</v>
      </c>
      <c r="C1159" s="58" t="s">
        <v>32</v>
      </c>
      <c r="D1159" s="75">
        <v>3.47</v>
      </c>
    </row>
    <row r="1160" spans="1:4">
      <c r="A1160" s="58" t="s">
        <v>14971</v>
      </c>
      <c r="B1160" s="1" t="s">
        <v>17532</v>
      </c>
      <c r="C1160" s="58" t="s">
        <v>32</v>
      </c>
      <c r="D1160" s="75">
        <v>4.2</v>
      </c>
    </row>
    <row r="1161" spans="1:4">
      <c r="A1161" s="58" t="s">
        <v>14972</v>
      </c>
      <c r="B1161" s="1" t="s">
        <v>17533</v>
      </c>
      <c r="C1161" s="58" t="s">
        <v>32</v>
      </c>
      <c r="D1161" s="75">
        <v>6.59</v>
      </c>
    </row>
    <row r="1162" spans="1:4">
      <c r="A1162" s="58" t="s">
        <v>14973</v>
      </c>
      <c r="B1162" s="1" t="s">
        <v>17534</v>
      </c>
      <c r="D1162" s="75"/>
    </row>
    <row r="1163" spans="1:4">
      <c r="A1163" s="58" t="s">
        <v>14974</v>
      </c>
      <c r="B1163" s="1" t="s">
        <v>17535</v>
      </c>
      <c r="C1163" s="58" t="s">
        <v>32</v>
      </c>
      <c r="D1163" s="75">
        <v>1.39</v>
      </c>
    </row>
    <row r="1164" spans="1:4">
      <c r="A1164" s="58" t="s">
        <v>14975</v>
      </c>
      <c r="B1164" s="1" t="s">
        <v>17536</v>
      </c>
      <c r="C1164" s="58" t="s">
        <v>32</v>
      </c>
      <c r="D1164" s="75">
        <v>2.08</v>
      </c>
    </row>
    <row r="1165" spans="1:4">
      <c r="A1165" s="58" t="s">
        <v>14976</v>
      </c>
      <c r="B1165" s="1" t="s">
        <v>17537</v>
      </c>
      <c r="C1165" s="58" t="s">
        <v>32</v>
      </c>
      <c r="D1165" s="75">
        <v>3.07</v>
      </c>
    </row>
    <row r="1166" spans="1:4">
      <c r="A1166" s="58" t="s">
        <v>14977</v>
      </c>
      <c r="B1166" s="1" t="s">
        <v>17538</v>
      </c>
      <c r="C1166" s="58" t="s">
        <v>32</v>
      </c>
      <c r="D1166" s="75">
        <v>4.28</v>
      </c>
    </row>
    <row r="1167" spans="1:4">
      <c r="A1167" s="58" t="s">
        <v>14978</v>
      </c>
      <c r="B1167" s="1" t="s">
        <v>17539</v>
      </c>
      <c r="C1167" s="58" t="s">
        <v>32</v>
      </c>
      <c r="D1167" s="75">
        <v>6.91</v>
      </c>
    </row>
    <row r="1168" spans="1:4">
      <c r="A1168" s="58" t="s">
        <v>14979</v>
      </c>
      <c r="B1168" s="1" t="s">
        <v>17540</v>
      </c>
      <c r="C1168" s="58" t="s">
        <v>32</v>
      </c>
      <c r="D1168" s="75">
        <v>10.41</v>
      </c>
    </row>
    <row r="1169" spans="1:4">
      <c r="A1169" s="58" t="s">
        <v>14980</v>
      </c>
      <c r="B1169" s="1" t="s">
        <v>17541</v>
      </c>
      <c r="C1169" s="58" t="s">
        <v>32</v>
      </c>
      <c r="D1169" s="75">
        <v>15.56</v>
      </c>
    </row>
    <row r="1170" spans="1:4">
      <c r="A1170" s="58" t="s">
        <v>14981</v>
      </c>
      <c r="B1170" s="1" t="s">
        <v>17542</v>
      </c>
      <c r="C1170" s="58" t="s">
        <v>32</v>
      </c>
      <c r="D1170" s="75">
        <v>20.85</v>
      </c>
    </row>
    <row r="1171" spans="1:4">
      <c r="A1171" s="58" t="s">
        <v>14982</v>
      </c>
      <c r="B1171" s="1" t="s">
        <v>17543</v>
      </c>
      <c r="C1171" s="58" t="s">
        <v>32</v>
      </c>
      <c r="D1171" s="75">
        <v>30.19</v>
      </c>
    </row>
    <row r="1172" spans="1:4">
      <c r="A1172" s="58" t="s">
        <v>14983</v>
      </c>
      <c r="B1172" s="1" t="s">
        <v>17544</v>
      </c>
      <c r="C1172" s="58" t="s">
        <v>32</v>
      </c>
      <c r="D1172" s="75">
        <v>43.42</v>
      </c>
    </row>
    <row r="1173" spans="1:4">
      <c r="A1173" s="58" t="s">
        <v>14984</v>
      </c>
      <c r="B1173" s="1" t="s">
        <v>17545</v>
      </c>
      <c r="C1173" s="58" t="s">
        <v>32</v>
      </c>
      <c r="D1173" s="75">
        <v>56.79</v>
      </c>
    </row>
    <row r="1174" spans="1:4">
      <c r="A1174" s="58" t="s">
        <v>14985</v>
      </c>
      <c r="B1174" s="1" t="s">
        <v>17546</v>
      </c>
      <c r="C1174" s="58" t="s">
        <v>32</v>
      </c>
      <c r="D1174" s="75">
        <v>73.37</v>
      </c>
    </row>
    <row r="1175" spans="1:4">
      <c r="A1175" s="58" t="s">
        <v>14986</v>
      </c>
      <c r="B1175" s="1" t="s">
        <v>17547</v>
      </c>
      <c r="C1175" s="58" t="s">
        <v>32</v>
      </c>
      <c r="D1175" s="75">
        <v>1.87</v>
      </c>
    </row>
    <row r="1176" spans="1:4">
      <c r="A1176" s="58" t="s">
        <v>14987</v>
      </c>
      <c r="B1176" s="1" t="s">
        <v>17548</v>
      </c>
      <c r="C1176" s="58" t="s">
        <v>32</v>
      </c>
      <c r="D1176" s="75">
        <v>2.6</v>
      </c>
    </row>
    <row r="1177" spans="1:4">
      <c r="A1177" s="58" t="s">
        <v>14988</v>
      </c>
      <c r="B1177" s="1" t="s">
        <v>17549</v>
      </c>
      <c r="C1177" s="58" t="s">
        <v>32</v>
      </c>
      <c r="D1177" s="75">
        <v>3.45</v>
      </c>
    </row>
    <row r="1178" spans="1:4">
      <c r="A1178" s="58" t="s">
        <v>14989</v>
      </c>
      <c r="B1178" s="1" t="s">
        <v>17550</v>
      </c>
      <c r="C1178" s="58" t="s">
        <v>32</v>
      </c>
      <c r="D1178" s="75">
        <v>4.72</v>
      </c>
    </row>
    <row r="1179" spans="1:4">
      <c r="A1179" s="58" t="s">
        <v>14990</v>
      </c>
      <c r="B1179" s="1" t="s">
        <v>17551</v>
      </c>
      <c r="C1179" s="58" t="s">
        <v>32</v>
      </c>
      <c r="D1179" s="75">
        <v>7.33</v>
      </c>
    </row>
    <row r="1180" spans="1:4">
      <c r="A1180" s="58" t="s">
        <v>14991</v>
      </c>
      <c r="B1180" s="1" t="s">
        <v>17552</v>
      </c>
      <c r="C1180" s="58" t="s">
        <v>32</v>
      </c>
      <c r="D1180" s="75">
        <v>11.01</v>
      </c>
    </row>
    <row r="1181" spans="1:4">
      <c r="A1181" s="58" t="s">
        <v>14992</v>
      </c>
      <c r="B1181" s="1" t="s">
        <v>17553</v>
      </c>
      <c r="C1181" s="58" t="s">
        <v>32</v>
      </c>
      <c r="D1181" s="75">
        <v>15.9</v>
      </c>
    </row>
    <row r="1182" spans="1:4">
      <c r="A1182" s="58" t="s">
        <v>14993</v>
      </c>
      <c r="B1182" s="1" t="s">
        <v>17554</v>
      </c>
      <c r="C1182" s="58" t="s">
        <v>32</v>
      </c>
      <c r="D1182" s="75">
        <v>21.36</v>
      </c>
    </row>
    <row r="1183" spans="1:4">
      <c r="A1183" s="58" t="s">
        <v>14994</v>
      </c>
      <c r="B1183" s="1" t="s">
        <v>17555</v>
      </c>
      <c r="C1183" s="58" t="s">
        <v>32</v>
      </c>
      <c r="D1183" s="75">
        <v>29.38</v>
      </c>
    </row>
    <row r="1184" spans="1:4">
      <c r="A1184" s="58" t="s">
        <v>14995</v>
      </c>
      <c r="B1184" s="1" t="s">
        <v>17556</v>
      </c>
      <c r="C1184" s="58" t="s">
        <v>32</v>
      </c>
      <c r="D1184" s="75">
        <v>40.58</v>
      </c>
    </row>
    <row r="1185" spans="1:4">
      <c r="A1185" s="58" t="s">
        <v>14996</v>
      </c>
      <c r="B1185" s="1" t="s">
        <v>17557</v>
      </c>
      <c r="C1185" s="58" t="s">
        <v>32</v>
      </c>
      <c r="D1185" s="75">
        <v>56.82</v>
      </c>
    </row>
    <row r="1186" spans="1:4">
      <c r="A1186" s="58" t="s">
        <v>14997</v>
      </c>
      <c r="B1186" s="1" t="s">
        <v>17558</v>
      </c>
      <c r="C1186" s="58" t="s">
        <v>32</v>
      </c>
      <c r="D1186" s="75">
        <v>73.95</v>
      </c>
    </row>
    <row r="1187" spans="1:4">
      <c r="A1187" s="58" t="s">
        <v>14998</v>
      </c>
      <c r="B1187" s="1" t="s">
        <v>17559</v>
      </c>
      <c r="C1187" s="58" t="s">
        <v>32</v>
      </c>
      <c r="D1187" s="75">
        <v>87.06</v>
      </c>
    </row>
    <row r="1188" spans="1:4">
      <c r="A1188" s="58" t="s">
        <v>14999</v>
      </c>
      <c r="B1188" s="1" t="s">
        <v>17560</v>
      </c>
      <c r="C1188" s="58" t="s">
        <v>32</v>
      </c>
      <c r="D1188" s="75">
        <v>103.72</v>
      </c>
    </row>
    <row r="1189" spans="1:4">
      <c r="A1189" s="58" t="s">
        <v>15000</v>
      </c>
      <c r="B1189" s="1" t="s">
        <v>17561</v>
      </c>
      <c r="C1189" s="58" t="s">
        <v>32</v>
      </c>
      <c r="D1189" s="75">
        <v>131.57</v>
      </c>
    </row>
    <row r="1190" spans="1:4">
      <c r="A1190" s="58" t="s">
        <v>15001</v>
      </c>
      <c r="B1190" s="1" t="s">
        <v>17562</v>
      </c>
      <c r="D1190" s="75"/>
    </row>
    <row r="1191" spans="1:4">
      <c r="A1191" s="58" t="s">
        <v>15002</v>
      </c>
      <c r="B1191" s="1" t="s">
        <v>17563</v>
      </c>
      <c r="C1191" s="58" t="s">
        <v>243</v>
      </c>
      <c r="D1191" s="75">
        <v>7.44</v>
      </c>
    </row>
    <row r="1192" spans="1:4">
      <c r="A1192" s="58" t="s">
        <v>15003</v>
      </c>
      <c r="B1192" s="1" t="s">
        <v>17564</v>
      </c>
      <c r="C1192" s="58" t="s">
        <v>243</v>
      </c>
      <c r="D1192" s="75">
        <v>8.82</v>
      </c>
    </row>
    <row r="1193" spans="1:4">
      <c r="A1193" s="58" t="s">
        <v>15004</v>
      </c>
      <c r="B1193" s="1" t="s">
        <v>17565</v>
      </c>
      <c r="C1193" s="58" t="s">
        <v>243</v>
      </c>
      <c r="D1193" s="75">
        <v>8.7799999999999994</v>
      </c>
    </row>
    <row r="1194" spans="1:4">
      <c r="A1194" s="58" t="s">
        <v>15005</v>
      </c>
      <c r="B1194" s="1" t="s">
        <v>17566</v>
      </c>
      <c r="C1194" s="58" t="s">
        <v>243</v>
      </c>
      <c r="D1194" s="75">
        <v>12.39</v>
      </c>
    </row>
    <row r="1195" spans="1:4">
      <c r="A1195" s="58" t="s">
        <v>15006</v>
      </c>
      <c r="B1195" s="1" t="s">
        <v>17567</v>
      </c>
      <c r="C1195" s="58" t="s">
        <v>243</v>
      </c>
      <c r="D1195" s="75">
        <v>14.48</v>
      </c>
    </row>
    <row r="1196" spans="1:4">
      <c r="A1196" s="58" t="s">
        <v>15007</v>
      </c>
      <c r="B1196" s="1" t="s">
        <v>17568</v>
      </c>
      <c r="C1196" s="58" t="s">
        <v>243</v>
      </c>
      <c r="D1196" s="75">
        <v>15.37</v>
      </c>
    </row>
    <row r="1197" spans="1:4">
      <c r="A1197" s="58" t="s">
        <v>15008</v>
      </c>
      <c r="B1197" s="1" t="s">
        <v>17569</v>
      </c>
      <c r="C1197" s="58" t="s">
        <v>243</v>
      </c>
      <c r="D1197" s="75">
        <v>16.14</v>
      </c>
    </row>
    <row r="1198" spans="1:4">
      <c r="A1198" s="58" t="s">
        <v>15009</v>
      </c>
      <c r="B1198" s="1" t="s">
        <v>17570</v>
      </c>
      <c r="C1198" s="58" t="s">
        <v>243</v>
      </c>
      <c r="D1198" s="75">
        <v>16.86</v>
      </c>
    </row>
    <row r="1199" spans="1:4">
      <c r="A1199" s="58" t="s">
        <v>15010</v>
      </c>
      <c r="B1199" s="1" t="s">
        <v>17571</v>
      </c>
      <c r="C1199" s="58" t="s">
        <v>243</v>
      </c>
      <c r="D1199" s="75">
        <v>17.82</v>
      </c>
    </row>
    <row r="1200" spans="1:4">
      <c r="A1200" s="58" t="s">
        <v>15011</v>
      </c>
      <c r="B1200" s="1" t="s">
        <v>17572</v>
      </c>
      <c r="C1200" s="58" t="s">
        <v>243</v>
      </c>
      <c r="D1200" s="75">
        <v>19.690000000000001</v>
      </c>
    </row>
    <row r="1201" spans="1:4">
      <c r="A1201" s="58" t="s">
        <v>15012</v>
      </c>
      <c r="B1201" s="1" t="s">
        <v>17573</v>
      </c>
      <c r="C1201" s="58" t="s">
        <v>243</v>
      </c>
      <c r="D1201" s="75">
        <v>21.23</v>
      </c>
    </row>
    <row r="1202" spans="1:4">
      <c r="A1202" s="58" t="s">
        <v>15013</v>
      </c>
      <c r="B1202" s="1" t="s">
        <v>17574</v>
      </c>
      <c r="C1202" s="58" t="s">
        <v>243</v>
      </c>
      <c r="D1202" s="75">
        <v>5.71</v>
      </c>
    </row>
    <row r="1203" spans="1:4">
      <c r="A1203" s="58" t="s">
        <v>15014</v>
      </c>
      <c r="B1203" s="1" t="s">
        <v>17575</v>
      </c>
      <c r="C1203" s="58" t="s">
        <v>243</v>
      </c>
      <c r="D1203" s="75">
        <v>4.8</v>
      </c>
    </row>
    <row r="1204" spans="1:4">
      <c r="A1204" s="58" t="s">
        <v>15015</v>
      </c>
      <c r="B1204" s="1" t="s">
        <v>17576</v>
      </c>
      <c r="C1204" s="58" t="s">
        <v>243</v>
      </c>
      <c r="D1204" s="75">
        <v>6.16</v>
      </c>
    </row>
    <row r="1205" spans="1:4">
      <c r="A1205" s="58" t="s">
        <v>15016</v>
      </c>
      <c r="B1205" s="1" t="s">
        <v>17577</v>
      </c>
      <c r="C1205" s="58" t="s">
        <v>243</v>
      </c>
      <c r="D1205" s="75">
        <v>7.99</v>
      </c>
    </row>
    <row r="1206" spans="1:4">
      <c r="A1206" s="58" t="s">
        <v>15017</v>
      </c>
      <c r="B1206" s="1" t="s">
        <v>17578</v>
      </c>
      <c r="D1206" s="75"/>
    </row>
    <row r="1207" spans="1:4">
      <c r="A1207" s="58" t="s">
        <v>15018</v>
      </c>
      <c r="B1207" s="1" t="s">
        <v>17579</v>
      </c>
      <c r="C1207" s="58" t="s">
        <v>243</v>
      </c>
      <c r="D1207" s="75">
        <v>9.86</v>
      </c>
    </row>
    <row r="1208" spans="1:4">
      <c r="A1208" s="58" t="s">
        <v>15019</v>
      </c>
      <c r="B1208" s="1" t="s">
        <v>17580</v>
      </c>
      <c r="C1208" s="58" t="s">
        <v>243</v>
      </c>
      <c r="D1208" s="75">
        <v>11.55</v>
      </c>
    </row>
    <row r="1209" spans="1:4">
      <c r="A1209" s="58" t="s">
        <v>15020</v>
      </c>
      <c r="B1209" s="1" t="s">
        <v>17581</v>
      </c>
      <c r="C1209" s="58" t="s">
        <v>243</v>
      </c>
      <c r="D1209" s="75">
        <v>18.399999999999999</v>
      </c>
    </row>
    <row r="1210" spans="1:4">
      <c r="A1210" s="58" t="s">
        <v>15021</v>
      </c>
      <c r="B1210" s="1" t="s">
        <v>17582</v>
      </c>
      <c r="C1210" s="58" t="s">
        <v>243</v>
      </c>
      <c r="D1210" s="75">
        <v>23.95</v>
      </c>
    </row>
    <row r="1211" spans="1:4">
      <c r="A1211" s="58" t="s">
        <v>15022</v>
      </c>
      <c r="B1211" s="1" t="s">
        <v>17583</v>
      </c>
      <c r="C1211" s="58" t="s">
        <v>243</v>
      </c>
      <c r="D1211" s="75">
        <v>11.28</v>
      </c>
    </row>
    <row r="1212" spans="1:4">
      <c r="A1212" s="58" t="s">
        <v>15023</v>
      </c>
      <c r="B1212" s="1" t="s">
        <v>17584</v>
      </c>
      <c r="C1212" s="58" t="s">
        <v>243</v>
      </c>
      <c r="D1212" s="75">
        <v>26.33</v>
      </c>
    </row>
    <row r="1213" spans="1:4">
      <c r="A1213" s="58" t="s">
        <v>15024</v>
      </c>
      <c r="B1213" s="1" t="s">
        <v>17585</v>
      </c>
      <c r="C1213" s="58" t="s">
        <v>243</v>
      </c>
      <c r="D1213" s="75">
        <v>23.07</v>
      </c>
    </row>
    <row r="1214" spans="1:4">
      <c r="A1214" s="58" t="s">
        <v>15025</v>
      </c>
      <c r="B1214" s="1" t="s">
        <v>17586</v>
      </c>
      <c r="C1214" s="58" t="s">
        <v>243</v>
      </c>
      <c r="D1214" s="75">
        <v>8.15</v>
      </c>
    </row>
    <row r="1215" spans="1:4">
      <c r="A1215" s="58" t="s">
        <v>15026</v>
      </c>
      <c r="B1215" s="1" t="s">
        <v>17587</v>
      </c>
      <c r="C1215" s="58" t="s">
        <v>243</v>
      </c>
      <c r="D1215" s="75">
        <v>11.61</v>
      </c>
    </row>
    <row r="1216" spans="1:4">
      <c r="A1216" s="58" t="s">
        <v>15027</v>
      </c>
      <c r="B1216" s="1" t="s">
        <v>17588</v>
      </c>
      <c r="C1216" s="58" t="s">
        <v>243</v>
      </c>
      <c r="D1216" s="75">
        <v>3.38</v>
      </c>
    </row>
    <row r="1217" spans="1:4">
      <c r="A1217" s="58" t="s">
        <v>15028</v>
      </c>
      <c r="B1217" s="1" t="s">
        <v>17589</v>
      </c>
      <c r="C1217" s="58" t="s">
        <v>243</v>
      </c>
      <c r="D1217" s="75">
        <v>3.3</v>
      </c>
    </row>
    <row r="1218" spans="1:4">
      <c r="A1218" s="58" t="s">
        <v>15029</v>
      </c>
      <c r="B1218" s="1" t="s">
        <v>17590</v>
      </c>
      <c r="C1218" s="58" t="s">
        <v>243</v>
      </c>
      <c r="D1218" s="75">
        <v>3.94</v>
      </c>
    </row>
    <row r="1219" spans="1:4">
      <c r="A1219" s="58" t="s">
        <v>15030</v>
      </c>
      <c r="B1219" s="1" t="s">
        <v>17591</v>
      </c>
      <c r="C1219" s="58" t="s">
        <v>243</v>
      </c>
      <c r="D1219" s="75">
        <v>5.86</v>
      </c>
    </row>
    <row r="1220" spans="1:4">
      <c r="A1220" s="58" t="s">
        <v>15031</v>
      </c>
      <c r="B1220" s="1" t="s">
        <v>17592</v>
      </c>
      <c r="C1220" s="58" t="s">
        <v>243</v>
      </c>
      <c r="D1220" s="75">
        <v>9.0500000000000007</v>
      </c>
    </row>
    <row r="1221" spans="1:4">
      <c r="A1221" s="58" t="s">
        <v>15032</v>
      </c>
      <c r="B1221" s="1" t="s">
        <v>17593</v>
      </c>
      <c r="D1221" s="75"/>
    </row>
    <row r="1222" spans="1:4">
      <c r="A1222" s="58" t="s">
        <v>15033</v>
      </c>
      <c r="B1222" s="1" t="s">
        <v>17594</v>
      </c>
      <c r="C1222" s="58" t="s">
        <v>243</v>
      </c>
      <c r="D1222" s="75">
        <v>81.81</v>
      </c>
    </row>
    <row r="1223" spans="1:4">
      <c r="A1223" s="58" t="s">
        <v>15034</v>
      </c>
      <c r="B1223" s="1" t="s">
        <v>17595</v>
      </c>
      <c r="C1223" s="58" t="s">
        <v>243</v>
      </c>
      <c r="D1223" s="75">
        <v>85.01</v>
      </c>
    </row>
    <row r="1224" spans="1:4">
      <c r="A1224" s="58" t="s">
        <v>15035</v>
      </c>
      <c r="B1224" s="1" t="s">
        <v>17596</v>
      </c>
      <c r="C1224" s="58" t="s">
        <v>243</v>
      </c>
      <c r="D1224" s="75">
        <v>80.22</v>
      </c>
    </row>
    <row r="1225" spans="1:4">
      <c r="A1225" s="58" t="s">
        <v>15036</v>
      </c>
      <c r="B1225" s="1" t="s">
        <v>17597</v>
      </c>
      <c r="C1225" s="58" t="s">
        <v>243</v>
      </c>
      <c r="D1225" s="75">
        <v>134.87</v>
      </c>
    </row>
    <row r="1226" spans="1:4">
      <c r="A1226" s="58" t="s">
        <v>15037</v>
      </c>
      <c r="B1226" s="1" t="s">
        <v>17598</v>
      </c>
      <c r="C1226" s="58" t="s">
        <v>243</v>
      </c>
      <c r="D1226" s="75">
        <v>105.24</v>
      </c>
    </row>
    <row r="1227" spans="1:4">
      <c r="A1227" s="58" t="s">
        <v>15038</v>
      </c>
      <c r="B1227" s="1" t="s">
        <v>17599</v>
      </c>
      <c r="C1227" s="58" t="s">
        <v>30</v>
      </c>
      <c r="D1227" s="75">
        <v>179.16</v>
      </c>
    </row>
    <row r="1228" spans="1:4">
      <c r="A1228" s="58" t="s">
        <v>15039</v>
      </c>
      <c r="B1228" s="1" t="s">
        <v>17600</v>
      </c>
      <c r="C1228" s="58" t="s">
        <v>30</v>
      </c>
      <c r="D1228" s="75">
        <v>152.13999999999999</v>
      </c>
    </row>
    <row r="1229" spans="1:4">
      <c r="A1229" s="58" t="s">
        <v>15040</v>
      </c>
      <c r="B1229" s="1" t="s">
        <v>17601</v>
      </c>
      <c r="C1229" s="58" t="s">
        <v>30</v>
      </c>
      <c r="D1229" s="75">
        <v>246</v>
      </c>
    </row>
    <row r="1230" spans="1:4">
      <c r="A1230" s="58" t="s">
        <v>15041</v>
      </c>
      <c r="B1230" s="1" t="s">
        <v>17602</v>
      </c>
      <c r="C1230" s="58" t="s">
        <v>30</v>
      </c>
      <c r="D1230" s="75">
        <v>185.6</v>
      </c>
    </row>
    <row r="1231" spans="1:4">
      <c r="A1231" s="58" t="s">
        <v>15042</v>
      </c>
      <c r="B1231" s="1" t="s">
        <v>17603</v>
      </c>
      <c r="C1231" s="58" t="s">
        <v>243</v>
      </c>
      <c r="D1231" s="75">
        <v>243.9</v>
      </c>
    </row>
    <row r="1232" spans="1:4">
      <c r="A1232" s="58" t="s">
        <v>15043</v>
      </c>
      <c r="B1232" s="1" t="s">
        <v>17604</v>
      </c>
      <c r="C1232" s="58" t="s">
        <v>243</v>
      </c>
      <c r="D1232" s="75">
        <v>24.15</v>
      </c>
    </row>
    <row r="1233" spans="1:4">
      <c r="A1233" s="58" t="s">
        <v>15044</v>
      </c>
      <c r="B1233" s="1" t="s">
        <v>17605</v>
      </c>
      <c r="C1233" s="58" t="s">
        <v>243</v>
      </c>
      <c r="D1233" s="75">
        <v>109.36</v>
      </c>
    </row>
    <row r="1234" spans="1:4">
      <c r="A1234" s="58" t="s">
        <v>15045</v>
      </c>
      <c r="B1234" s="1" t="s">
        <v>17606</v>
      </c>
      <c r="C1234" s="58" t="s">
        <v>243</v>
      </c>
      <c r="D1234" s="75">
        <v>138.44999999999999</v>
      </c>
    </row>
    <row r="1235" spans="1:4">
      <c r="A1235" s="58" t="s">
        <v>15046</v>
      </c>
      <c r="B1235" s="1" t="s">
        <v>17607</v>
      </c>
      <c r="D1235" s="75"/>
    </row>
    <row r="1236" spans="1:4">
      <c r="A1236" s="58" t="s">
        <v>15047</v>
      </c>
      <c r="B1236" s="1" t="s">
        <v>17608</v>
      </c>
      <c r="C1236" s="58" t="s">
        <v>243</v>
      </c>
      <c r="D1236" s="75">
        <v>97.16</v>
      </c>
    </row>
    <row r="1237" spans="1:4">
      <c r="A1237" s="58" t="s">
        <v>15048</v>
      </c>
      <c r="B1237" s="1" t="s">
        <v>17609</v>
      </c>
      <c r="C1237" s="58" t="s">
        <v>243</v>
      </c>
      <c r="D1237" s="75">
        <v>250.37</v>
      </c>
    </row>
    <row r="1238" spans="1:4">
      <c r="A1238" s="58" t="s">
        <v>15049</v>
      </c>
      <c r="B1238" s="1" t="s">
        <v>17610</v>
      </c>
      <c r="C1238" s="58" t="s">
        <v>243</v>
      </c>
      <c r="D1238" s="75">
        <v>266.26</v>
      </c>
    </row>
    <row r="1239" spans="1:4">
      <c r="A1239" s="58" t="s">
        <v>15050</v>
      </c>
      <c r="B1239" s="1" t="s">
        <v>17611</v>
      </c>
      <c r="C1239" s="58" t="s">
        <v>243</v>
      </c>
      <c r="D1239" s="75">
        <v>85.96</v>
      </c>
    </row>
    <row r="1240" spans="1:4">
      <c r="A1240" s="58" t="s">
        <v>15051</v>
      </c>
      <c r="B1240" s="1" t="s">
        <v>17612</v>
      </c>
      <c r="C1240" s="58" t="s">
        <v>243</v>
      </c>
      <c r="D1240" s="75">
        <v>68.28</v>
      </c>
    </row>
    <row r="1241" spans="1:4">
      <c r="A1241" s="58" t="s">
        <v>15052</v>
      </c>
      <c r="B1241" s="1" t="s">
        <v>17613</v>
      </c>
      <c r="C1241" s="58" t="s">
        <v>243</v>
      </c>
      <c r="D1241" s="75">
        <v>113.82</v>
      </c>
    </row>
    <row r="1242" spans="1:4">
      <c r="A1242" s="58" t="s">
        <v>15053</v>
      </c>
      <c r="B1242" s="1" t="s">
        <v>17614</v>
      </c>
      <c r="C1242" s="58" t="s">
        <v>243</v>
      </c>
      <c r="D1242" s="75">
        <v>88.63</v>
      </c>
    </row>
    <row r="1243" spans="1:4">
      <c r="A1243" s="58" t="s">
        <v>15054</v>
      </c>
      <c r="B1243" s="1" t="s">
        <v>17599</v>
      </c>
      <c r="C1243" s="58" t="s">
        <v>243</v>
      </c>
      <c r="D1243" s="75">
        <v>173.08</v>
      </c>
    </row>
    <row r="1244" spans="1:4">
      <c r="A1244" s="58" t="s">
        <v>15055</v>
      </c>
      <c r="B1244" s="1" t="s">
        <v>17600</v>
      </c>
      <c r="C1244" s="58" t="s">
        <v>243</v>
      </c>
      <c r="D1244" s="75">
        <v>133.16999999999999</v>
      </c>
    </row>
    <row r="1245" spans="1:4">
      <c r="A1245" s="58" t="s">
        <v>15056</v>
      </c>
      <c r="B1245" s="1" t="s">
        <v>17601</v>
      </c>
      <c r="C1245" s="58" t="s">
        <v>243</v>
      </c>
      <c r="D1245" s="75">
        <v>217.92</v>
      </c>
    </row>
    <row r="1246" spans="1:4">
      <c r="A1246" s="58" t="s">
        <v>15057</v>
      </c>
      <c r="B1246" s="1" t="s">
        <v>17602</v>
      </c>
      <c r="C1246" s="58" t="s">
        <v>243</v>
      </c>
      <c r="D1246" s="75">
        <v>161.96</v>
      </c>
    </row>
    <row r="1247" spans="1:4">
      <c r="A1247" s="58" t="s">
        <v>15058</v>
      </c>
      <c r="B1247" s="1" t="s">
        <v>17615</v>
      </c>
      <c r="D1247" s="75"/>
    </row>
    <row r="1248" spans="1:4">
      <c r="A1248" s="58" t="s">
        <v>15059</v>
      </c>
      <c r="B1248" s="1" t="s">
        <v>17616</v>
      </c>
      <c r="C1248" s="58" t="s">
        <v>243</v>
      </c>
      <c r="D1248" s="75">
        <v>35.56</v>
      </c>
    </row>
    <row r="1249" spans="1:4">
      <c r="A1249" s="58" t="s">
        <v>15060</v>
      </c>
      <c r="B1249" s="1" t="s">
        <v>17617</v>
      </c>
      <c r="D1249" s="75"/>
    </row>
    <row r="1250" spans="1:4">
      <c r="A1250" s="58" t="s">
        <v>15061</v>
      </c>
      <c r="B1250" s="1" t="s">
        <v>17618</v>
      </c>
      <c r="C1250" s="58" t="s">
        <v>243</v>
      </c>
      <c r="D1250" s="75">
        <v>87.96</v>
      </c>
    </row>
    <row r="1251" spans="1:4">
      <c r="A1251" s="58" t="s">
        <v>15062</v>
      </c>
      <c r="B1251" s="1" t="s">
        <v>17619</v>
      </c>
      <c r="C1251" s="58" t="s">
        <v>243</v>
      </c>
      <c r="D1251" s="75">
        <v>40.130000000000003</v>
      </c>
    </row>
    <row r="1252" spans="1:4">
      <c r="A1252" s="58" t="s">
        <v>15063</v>
      </c>
      <c r="B1252" s="1" t="s">
        <v>17620</v>
      </c>
      <c r="C1252" s="58" t="s">
        <v>243</v>
      </c>
      <c r="D1252" s="75">
        <v>46.56</v>
      </c>
    </row>
    <row r="1253" spans="1:4">
      <c r="A1253" s="58" t="s">
        <v>15064</v>
      </c>
      <c r="B1253" s="1" t="s">
        <v>17621</v>
      </c>
      <c r="D1253" s="75"/>
    </row>
    <row r="1254" spans="1:4">
      <c r="A1254" s="58" t="s">
        <v>15065</v>
      </c>
      <c r="B1254" s="1" t="s">
        <v>17622</v>
      </c>
      <c r="C1254" s="58" t="s">
        <v>243</v>
      </c>
      <c r="D1254" s="75">
        <v>239.68</v>
      </c>
    </row>
    <row r="1255" spans="1:4">
      <c r="A1255" s="58" t="s">
        <v>15066</v>
      </c>
      <c r="B1255" s="1" t="s">
        <v>17623</v>
      </c>
      <c r="D1255" s="75"/>
    </row>
    <row r="1256" spans="1:4">
      <c r="A1256" s="58" t="s">
        <v>15067</v>
      </c>
      <c r="B1256" s="1" t="s">
        <v>17624</v>
      </c>
      <c r="C1256" s="58" t="s">
        <v>243</v>
      </c>
      <c r="D1256" s="75">
        <v>70.22</v>
      </c>
    </row>
    <row r="1257" spans="1:4">
      <c r="A1257" s="58" t="s">
        <v>15068</v>
      </c>
      <c r="B1257" s="1" t="s">
        <v>17625</v>
      </c>
      <c r="C1257" s="58" t="s">
        <v>243</v>
      </c>
      <c r="D1257" s="75">
        <v>198.86</v>
      </c>
    </row>
    <row r="1258" spans="1:4">
      <c r="A1258" s="58" t="s">
        <v>15069</v>
      </c>
      <c r="B1258" s="1" t="s">
        <v>17626</v>
      </c>
      <c r="C1258" s="58" t="s">
        <v>243</v>
      </c>
      <c r="D1258" s="75">
        <v>356.45</v>
      </c>
    </row>
    <row r="1259" spans="1:4">
      <c r="A1259" s="58" t="s">
        <v>15070</v>
      </c>
      <c r="B1259" s="1" t="s">
        <v>17627</v>
      </c>
      <c r="D1259" s="75"/>
    </row>
    <row r="1260" spans="1:4">
      <c r="A1260" s="58" t="s">
        <v>15071</v>
      </c>
      <c r="B1260" s="1" t="s">
        <v>17628</v>
      </c>
      <c r="C1260" s="58" t="s">
        <v>243</v>
      </c>
      <c r="D1260" s="75">
        <v>10.16</v>
      </c>
    </row>
    <row r="1261" spans="1:4">
      <c r="A1261" s="58" t="s">
        <v>15072</v>
      </c>
      <c r="B1261" s="1" t="s">
        <v>17629</v>
      </c>
      <c r="C1261" s="58" t="s">
        <v>243</v>
      </c>
      <c r="D1261" s="75">
        <v>14.12</v>
      </c>
    </row>
    <row r="1262" spans="1:4">
      <c r="A1262" s="58" t="s">
        <v>15073</v>
      </c>
      <c r="B1262" s="1" t="s">
        <v>17630</v>
      </c>
      <c r="C1262" s="58" t="s">
        <v>243</v>
      </c>
      <c r="D1262" s="75">
        <v>133.75</v>
      </c>
    </row>
    <row r="1263" spans="1:4">
      <c r="A1263" s="58" t="s">
        <v>15074</v>
      </c>
      <c r="B1263" s="1" t="s">
        <v>17631</v>
      </c>
      <c r="C1263" s="58" t="s">
        <v>243</v>
      </c>
      <c r="D1263" s="75">
        <v>161.46</v>
      </c>
    </row>
    <row r="1264" spans="1:4">
      <c r="A1264" s="58" t="s">
        <v>15075</v>
      </c>
      <c r="B1264" s="1" t="s">
        <v>17632</v>
      </c>
      <c r="C1264" s="58" t="s">
        <v>243</v>
      </c>
      <c r="D1264" s="75">
        <v>159.6</v>
      </c>
    </row>
    <row r="1265" spans="1:4">
      <c r="A1265" s="58" t="s">
        <v>15076</v>
      </c>
      <c r="B1265" s="1" t="s">
        <v>17633</v>
      </c>
      <c r="C1265" s="58" t="s">
        <v>243</v>
      </c>
      <c r="D1265" s="75">
        <v>5.87</v>
      </c>
    </row>
    <row r="1266" spans="1:4">
      <c r="A1266" s="58" t="s">
        <v>15077</v>
      </c>
      <c r="B1266" s="1" t="s">
        <v>17634</v>
      </c>
      <c r="D1266" s="75"/>
    </row>
    <row r="1267" spans="1:4">
      <c r="A1267" s="58" t="s">
        <v>15078</v>
      </c>
      <c r="B1267" s="1" t="s">
        <v>17635</v>
      </c>
      <c r="C1267" s="58" t="s">
        <v>243</v>
      </c>
      <c r="D1267" s="75">
        <v>638.14</v>
      </c>
    </row>
    <row r="1268" spans="1:4">
      <c r="A1268" s="58" t="s">
        <v>15079</v>
      </c>
      <c r="B1268" s="1" t="s">
        <v>17636</v>
      </c>
      <c r="C1268" s="58" t="s">
        <v>243</v>
      </c>
      <c r="D1268" s="75">
        <v>1165.1400000000001</v>
      </c>
    </row>
    <row r="1269" spans="1:4">
      <c r="A1269" s="58" t="s">
        <v>15080</v>
      </c>
      <c r="B1269" s="1" t="s">
        <v>17637</v>
      </c>
      <c r="C1269" s="58" t="s">
        <v>243</v>
      </c>
      <c r="D1269" s="75">
        <v>1200.47</v>
      </c>
    </row>
    <row r="1270" spans="1:4">
      <c r="A1270" s="58" t="s">
        <v>15081</v>
      </c>
      <c r="B1270" s="1" t="s">
        <v>17638</v>
      </c>
      <c r="D1270" s="75"/>
    </row>
    <row r="1271" spans="1:4">
      <c r="A1271" s="58" t="s">
        <v>15082</v>
      </c>
      <c r="B1271" s="1" t="s">
        <v>17639</v>
      </c>
      <c r="C1271" s="58" t="s">
        <v>243</v>
      </c>
      <c r="D1271" s="75">
        <v>21.71</v>
      </c>
    </row>
    <row r="1272" spans="1:4">
      <c r="A1272" s="58" t="s">
        <v>15083</v>
      </c>
      <c r="B1272" s="1" t="s">
        <v>17640</v>
      </c>
      <c r="C1272" s="58" t="s">
        <v>243</v>
      </c>
      <c r="D1272" s="75">
        <v>35.81</v>
      </c>
    </row>
    <row r="1273" spans="1:4">
      <c r="A1273" s="58" t="s">
        <v>15084</v>
      </c>
      <c r="B1273" s="1" t="s">
        <v>17641</v>
      </c>
      <c r="C1273" s="58" t="s">
        <v>243</v>
      </c>
      <c r="D1273" s="75">
        <v>33.51</v>
      </c>
    </row>
    <row r="1274" spans="1:4">
      <c r="A1274" s="58" t="s">
        <v>15085</v>
      </c>
      <c r="B1274" s="1" t="s">
        <v>17642</v>
      </c>
      <c r="C1274" s="58" t="s">
        <v>243</v>
      </c>
      <c r="D1274" s="75">
        <v>43.59</v>
      </c>
    </row>
    <row r="1275" spans="1:4">
      <c r="A1275" s="58" t="s">
        <v>15086</v>
      </c>
      <c r="B1275" s="1" t="s">
        <v>17643</v>
      </c>
      <c r="C1275" s="58" t="s">
        <v>243</v>
      </c>
      <c r="D1275" s="75">
        <v>25.44</v>
      </c>
    </row>
    <row r="1276" spans="1:4">
      <c r="A1276" s="58" t="s">
        <v>15087</v>
      </c>
      <c r="B1276" s="1" t="s">
        <v>17644</v>
      </c>
      <c r="C1276" s="58" t="s">
        <v>243</v>
      </c>
      <c r="D1276" s="75">
        <v>26.9</v>
      </c>
    </row>
    <row r="1277" spans="1:4">
      <c r="A1277" s="58" t="s">
        <v>15088</v>
      </c>
      <c r="B1277" s="1" t="s">
        <v>17645</v>
      </c>
      <c r="C1277" s="58" t="s">
        <v>243</v>
      </c>
      <c r="D1277" s="75">
        <v>54.34</v>
      </c>
    </row>
    <row r="1278" spans="1:4">
      <c r="A1278" s="58" t="s">
        <v>15089</v>
      </c>
      <c r="B1278" s="1" t="s">
        <v>17646</v>
      </c>
      <c r="C1278" s="58" t="s">
        <v>243</v>
      </c>
      <c r="D1278" s="75">
        <v>62.76</v>
      </c>
    </row>
    <row r="1279" spans="1:4">
      <c r="A1279" s="58" t="s">
        <v>15090</v>
      </c>
      <c r="B1279" s="1" t="s">
        <v>17647</v>
      </c>
      <c r="D1279" s="75"/>
    </row>
    <row r="1280" spans="1:4">
      <c r="A1280" s="58" t="s">
        <v>15091</v>
      </c>
      <c r="B1280" s="1" t="s">
        <v>17648</v>
      </c>
      <c r="C1280" s="58" t="s">
        <v>243</v>
      </c>
      <c r="D1280" s="75">
        <v>69.22</v>
      </c>
    </row>
    <row r="1281" spans="1:4">
      <c r="A1281" s="58" t="s">
        <v>15092</v>
      </c>
      <c r="B1281" s="1" t="s">
        <v>17649</v>
      </c>
      <c r="C1281" s="58" t="s">
        <v>243</v>
      </c>
      <c r="D1281" s="75">
        <v>68.36</v>
      </c>
    </row>
    <row r="1282" spans="1:4">
      <c r="A1282" s="58" t="s">
        <v>15093</v>
      </c>
      <c r="B1282" s="1" t="s">
        <v>17650</v>
      </c>
      <c r="C1282" s="58" t="s">
        <v>243</v>
      </c>
      <c r="D1282" s="75">
        <v>63.81</v>
      </c>
    </row>
    <row r="1283" spans="1:4">
      <c r="A1283" s="58" t="s">
        <v>15094</v>
      </c>
      <c r="B1283" s="1" t="s">
        <v>17651</v>
      </c>
      <c r="C1283" s="58" t="s">
        <v>243</v>
      </c>
      <c r="D1283" s="75">
        <v>65.62</v>
      </c>
    </row>
    <row r="1284" spans="1:4">
      <c r="A1284" s="58" t="s">
        <v>15095</v>
      </c>
      <c r="B1284" s="1" t="s">
        <v>17652</v>
      </c>
      <c r="C1284" s="58" t="s">
        <v>243</v>
      </c>
      <c r="D1284" s="75">
        <v>75.77</v>
      </c>
    </row>
    <row r="1285" spans="1:4">
      <c r="A1285" s="58" t="s">
        <v>15096</v>
      </c>
      <c r="B1285" s="1" t="s">
        <v>17653</v>
      </c>
      <c r="C1285" s="58" t="s">
        <v>243</v>
      </c>
      <c r="D1285" s="75">
        <v>85.33</v>
      </c>
    </row>
    <row r="1286" spans="1:4">
      <c r="A1286" s="58" t="s">
        <v>15097</v>
      </c>
      <c r="B1286" s="1" t="s">
        <v>17654</v>
      </c>
      <c r="C1286" s="58" t="s">
        <v>243</v>
      </c>
      <c r="D1286" s="75">
        <v>72.17</v>
      </c>
    </row>
    <row r="1287" spans="1:4">
      <c r="A1287" s="58" t="s">
        <v>15098</v>
      </c>
      <c r="B1287" s="1" t="s">
        <v>17655</v>
      </c>
      <c r="C1287" s="58" t="s">
        <v>243</v>
      </c>
      <c r="D1287" s="75">
        <v>65.790000000000006</v>
      </c>
    </row>
    <row r="1288" spans="1:4">
      <c r="A1288" s="58" t="s">
        <v>15099</v>
      </c>
      <c r="B1288" s="1" t="s">
        <v>17656</v>
      </c>
      <c r="C1288" s="58" t="s">
        <v>243</v>
      </c>
      <c r="D1288" s="75">
        <v>92.67</v>
      </c>
    </row>
    <row r="1289" spans="1:4">
      <c r="A1289" s="58" t="s">
        <v>15100</v>
      </c>
      <c r="B1289" s="1" t="s">
        <v>17657</v>
      </c>
      <c r="C1289" s="58" t="s">
        <v>243</v>
      </c>
      <c r="D1289" s="75">
        <v>106.32</v>
      </c>
    </row>
    <row r="1290" spans="1:4">
      <c r="A1290" s="58" t="s">
        <v>15101</v>
      </c>
      <c r="B1290" s="1" t="s">
        <v>17658</v>
      </c>
      <c r="C1290" s="58" t="s">
        <v>243</v>
      </c>
      <c r="D1290" s="75">
        <v>56.72</v>
      </c>
    </row>
    <row r="1291" spans="1:4">
      <c r="A1291" s="58" t="s">
        <v>15102</v>
      </c>
      <c r="B1291" s="1" t="s">
        <v>17659</v>
      </c>
      <c r="C1291" s="58" t="s">
        <v>243</v>
      </c>
      <c r="D1291" s="75">
        <v>62.14</v>
      </c>
    </row>
    <row r="1292" spans="1:4">
      <c r="A1292" s="58" t="s">
        <v>15103</v>
      </c>
      <c r="B1292" s="1" t="s">
        <v>17660</v>
      </c>
      <c r="C1292" s="58" t="s">
        <v>243</v>
      </c>
      <c r="D1292" s="75">
        <v>76.67</v>
      </c>
    </row>
    <row r="1293" spans="1:4">
      <c r="A1293" s="58" t="s">
        <v>15104</v>
      </c>
      <c r="B1293" s="1" t="s">
        <v>17661</v>
      </c>
      <c r="C1293" s="58" t="s">
        <v>243</v>
      </c>
      <c r="D1293" s="75">
        <v>86.82</v>
      </c>
    </row>
    <row r="1294" spans="1:4">
      <c r="A1294" s="58" t="s">
        <v>15105</v>
      </c>
      <c r="B1294" s="1" t="s">
        <v>17662</v>
      </c>
      <c r="C1294" s="58" t="s">
        <v>243</v>
      </c>
      <c r="D1294" s="75">
        <v>104.86</v>
      </c>
    </row>
    <row r="1295" spans="1:4">
      <c r="A1295" s="58" t="s">
        <v>15106</v>
      </c>
      <c r="B1295" s="1" t="s">
        <v>17663</v>
      </c>
      <c r="C1295" s="58" t="s">
        <v>243</v>
      </c>
      <c r="D1295" s="75">
        <v>87.73</v>
      </c>
    </row>
    <row r="1296" spans="1:4">
      <c r="A1296" s="58" t="s">
        <v>15107</v>
      </c>
      <c r="B1296" s="1" t="s">
        <v>17664</v>
      </c>
      <c r="C1296" s="58" t="s">
        <v>243</v>
      </c>
      <c r="D1296" s="75">
        <v>63.75</v>
      </c>
    </row>
    <row r="1297" spans="1:4">
      <c r="A1297" s="58" t="s">
        <v>15108</v>
      </c>
      <c r="B1297" s="1" t="s">
        <v>17665</v>
      </c>
      <c r="C1297" s="58" t="s">
        <v>243</v>
      </c>
      <c r="D1297" s="75">
        <v>108.4</v>
      </c>
    </row>
    <row r="1298" spans="1:4">
      <c r="A1298" s="58" t="s">
        <v>15109</v>
      </c>
      <c r="B1298" s="1" t="s">
        <v>17666</v>
      </c>
      <c r="C1298" s="58" t="s">
        <v>243</v>
      </c>
      <c r="D1298" s="75">
        <v>78.45</v>
      </c>
    </row>
    <row r="1299" spans="1:4">
      <c r="A1299" s="58" t="s">
        <v>15110</v>
      </c>
      <c r="B1299" s="1" t="s">
        <v>17667</v>
      </c>
      <c r="C1299" s="58" t="s">
        <v>243</v>
      </c>
      <c r="D1299" s="75">
        <v>71.599999999999994</v>
      </c>
    </row>
    <row r="1300" spans="1:4">
      <c r="A1300" s="58" t="s">
        <v>15111</v>
      </c>
      <c r="B1300" s="1" t="s">
        <v>17668</v>
      </c>
      <c r="C1300" s="58" t="s">
        <v>243</v>
      </c>
      <c r="D1300" s="75">
        <v>103.26</v>
      </c>
    </row>
    <row r="1301" spans="1:4">
      <c r="A1301" s="58" t="s">
        <v>15112</v>
      </c>
      <c r="B1301" s="1" t="s">
        <v>17669</v>
      </c>
      <c r="D1301" s="75"/>
    </row>
    <row r="1302" spans="1:4">
      <c r="A1302" s="58" t="s">
        <v>15113</v>
      </c>
      <c r="B1302" s="1" t="s">
        <v>17670</v>
      </c>
      <c r="C1302" s="58" t="s">
        <v>243</v>
      </c>
      <c r="D1302" s="75">
        <v>24.79</v>
      </c>
    </row>
    <row r="1303" spans="1:4">
      <c r="A1303" s="58" t="s">
        <v>15114</v>
      </c>
      <c r="B1303" s="1" t="s">
        <v>17671</v>
      </c>
      <c r="C1303" s="58" t="s">
        <v>243</v>
      </c>
      <c r="D1303" s="75">
        <v>31.9</v>
      </c>
    </row>
    <row r="1304" spans="1:4">
      <c r="A1304" s="58" t="s">
        <v>15115</v>
      </c>
      <c r="B1304" s="1" t="s">
        <v>17672</v>
      </c>
      <c r="C1304" s="58" t="s">
        <v>243</v>
      </c>
      <c r="D1304" s="75">
        <v>13.29</v>
      </c>
    </row>
    <row r="1305" spans="1:4">
      <c r="A1305" s="58" t="s">
        <v>15116</v>
      </c>
      <c r="B1305" s="1" t="s">
        <v>17673</v>
      </c>
      <c r="C1305" s="58" t="s">
        <v>243</v>
      </c>
      <c r="D1305" s="75">
        <v>14.63</v>
      </c>
    </row>
    <row r="1306" spans="1:4">
      <c r="A1306" s="58" t="s">
        <v>15117</v>
      </c>
      <c r="B1306" s="1" t="s">
        <v>17674</v>
      </c>
      <c r="C1306" s="58" t="s">
        <v>243</v>
      </c>
      <c r="D1306" s="75">
        <v>16.059999999999999</v>
      </c>
    </row>
    <row r="1307" spans="1:4">
      <c r="A1307" s="58" t="s">
        <v>15118</v>
      </c>
      <c r="B1307" s="1" t="s">
        <v>17675</v>
      </c>
      <c r="C1307" s="58" t="s">
        <v>243</v>
      </c>
      <c r="D1307" s="75">
        <v>20.54</v>
      </c>
    </row>
    <row r="1308" spans="1:4">
      <c r="A1308" s="58" t="s">
        <v>15119</v>
      </c>
      <c r="B1308" s="1" t="s">
        <v>17676</v>
      </c>
      <c r="C1308" s="58" t="s">
        <v>243</v>
      </c>
      <c r="D1308" s="75">
        <v>20.57</v>
      </c>
    </row>
    <row r="1309" spans="1:4">
      <c r="A1309" s="58" t="s">
        <v>15120</v>
      </c>
      <c r="B1309" s="1" t="s">
        <v>17677</v>
      </c>
      <c r="C1309" s="58" t="s">
        <v>243</v>
      </c>
      <c r="D1309" s="75">
        <v>14.54</v>
      </c>
    </row>
    <row r="1310" spans="1:4">
      <c r="A1310" s="58" t="s">
        <v>15121</v>
      </c>
      <c r="B1310" s="1" t="s">
        <v>17678</v>
      </c>
      <c r="C1310" s="58" t="s">
        <v>243</v>
      </c>
      <c r="D1310" s="75">
        <v>13.22</v>
      </c>
    </row>
    <row r="1311" spans="1:4">
      <c r="A1311" s="58" t="s">
        <v>15122</v>
      </c>
      <c r="B1311" s="1" t="s">
        <v>17679</v>
      </c>
      <c r="C1311" s="58" t="s">
        <v>243</v>
      </c>
      <c r="D1311" s="75">
        <v>12</v>
      </c>
    </row>
    <row r="1312" spans="1:4">
      <c r="A1312" s="58" t="s">
        <v>15123</v>
      </c>
      <c r="B1312" s="1" t="s">
        <v>17680</v>
      </c>
      <c r="C1312" s="58" t="s">
        <v>243</v>
      </c>
      <c r="D1312" s="75">
        <v>10.15</v>
      </c>
    </row>
    <row r="1313" spans="1:4">
      <c r="A1313" s="58" t="s">
        <v>15124</v>
      </c>
      <c r="B1313" s="1" t="s">
        <v>17681</v>
      </c>
      <c r="C1313" s="58" t="s">
        <v>243</v>
      </c>
      <c r="D1313" s="75">
        <v>15.53</v>
      </c>
    </row>
    <row r="1314" spans="1:4">
      <c r="A1314" s="58" t="s">
        <v>15125</v>
      </c>
      <c r="B1314" s="1" t="s">
        <v>17682</v>
      </c>
      <c r="C1314" s="58" t="s">
        <v>243</v>
      </c>
      <c r="D1314" s="75">
        <v>10.48</v>
      </c>
    </row>
    <row r="1315" spans="1:4">
      <c r="A1315" s="58" t="s">
        <v>15126</v>
      </c>
      <c r="B1315" s="1" t="s">
        <v>17683</v>
      </c>
      <c r="C1315" s="58" t="s">
        <v>243</v>
      </c>
      <c r="D1315" s="75">
        <v>18.899999999999999</v>
      </c>
    </row>
    <row r="1316" spans="1:4">
      <c r="A1316" s="58" t="s">
        <v>15127</v>
      </c>
      <c r="B1316" s="1" t="s">
        <v>17684</v>
      </c>
      <c r="C1316" s="58" t="s">
        <v>243</v>
      </c>
      <c r="D1316" s="75">
        <v>13.91</v>
      </c>
    </row>
    <row r="1317" spans="1:4">
      <c r="A1317" s="58" t="s">
        <v>15128</v>
      </c>
      <c r="B1317" s="1" t="s">
        <v>17685</v>
      </c>
      <c r="C1317" s="58" t="s">
        <v>243</v>
      </c>
      <c r="D1317" s="75">
        <v>18.05</v>
      </c>
    </row>
    <row r="1318" spans="1:4">
      <c r="A1318" s="58" t="s">
        <v>15129</v>
      </c>
      <c r="B1318" s="1" t="s">
        <v>17686</v>
      </c>
      <c r="C1318" s="58" t="s">
        <v>243</v>
      </c>
      <c r="D1318" s="75">
        <v>18.489999999999998</v>
      </c>
    </row>
    <row r="1319" spans="1:4">
      <c r="A1319" s="58" t="s">
        <v>15130</v>
      </c>
      <c r="B1319" s="1" t="s">
        <v>17687</v>
      </c>
      <c r="C1319" s="58" t="s">
        <v>243</v>
      </c>
      <c r="D1319" s="75">
        <v>19.04</v>
      </c>
    </row>
    <row r="1320" spans="1:4">
      <c r="A1320" s="58" t="s">
        <v>15131</v>
      </c>
      <c r="B1320" s="1" t="s">
        <v>17688</v>
      </c>
      <c r="C1320" s="58" t="s">
        <v>243</v>
      </c>
      <c r="D1320" s="75">
        <v>20.75</v>
      </c>
    </row>
    <row r="1321" spans="1:4">
      <c r="A1321" s="58" t="s">
        <v>15132</v>
      </c>
      <c r="B1321" s="1" t="s">
        <v>17689</v>
      </c>
      <c r="C1321" s="58" t="s">
        <v>243</v>
      </c>
      <c r="D1321" s="75">
        <v>37.700000000000003</v>
      </c>
    </row>
    <row r="1322" spans="1:4">
      <c r="A1322" s="58" t="s">
        <v>15133</v>
      </c>
      <c r="B1322" s="1" t="s">
        <v>17690</v>
      </c>
      <c r="C1322" s="58" t="s">
        <v>243</v>
      </c>
      <c r="D1322" s="75">
        <v>41.64</v>
      </c>
    </row>
    <row r="1323" spans="1:4">
      <c r="A1323" s="58" t="s">
        <v>15134</v>
      </c>
      <c r="B1323" s="1" t="s">
        <v>17691</v>
      </c>
      <c r="C1323" s="58" t="s">
        <v>243</v>
      </c>
      <c r="D1323" s="75">
        <v>38.25</v>
      </c>
    </row>
    <row r="1324" spans="1:4">
      <c r="A1324" s="58" t="s">
        <v>15135</v>
      </c>
      <c r="B1324" s="1" t="s">
        <v>17692</v>
      </c>
      <c r="C1324" s="58" t="s">
        <v>243</v>
      </c>
      <c r="D1324" s="75">
        <v>43.33</v>
      </c>
    </row>
    <row r="1325" spans="1:4">
      <c r="A1325" s="58" t="s">
        <v>15136</v>
      </c>
      <c r="B1325" s="1" t="s">
        <v>17693</v>
      </c>
      <c r="C1325" s="58" t="s">
        <v>243</v>
      </c>
      <c r="D1325" s="75">
        <v>49.57</v>
      </c>
    </row>
    <row r="1326" spans="1:4">
      <c r="A1326" s="58" t="s">
        <v>15137</v>
      </c>
      <c r="B1326" s="1" t="s">
        <v>17694</v>
      </c>
      <c r="C1326" s="58" t="s">
        <v>243</v>
      </c>
      <c r="D1326" s="75">
        <v>26.14</v>
      </c>
    </row>
    <row r="1327" spans="1:4">
      <c r="A1327" s="58" t="s">
        <v>15138</v>
      </c>
      <c r="B1327" s="1" t="s">
        <v>17695</v>
      </c>
      <c r="C1327" s="58" t="s">
        <v>243</v>
      </c>
      <c r="D1327" s="75">
        <v>40.21</v>
      </c>
    </row>
    <row r="1328" spans="1:4">
      <c r="A1328" s="58" t="s">
        <v>15139</v>
      </c>
      <c r="B1328" s="1" t="s">
        <v>17696</v>
      </c>
      <c r="C1328" s="58" t="s">
        <v>243</v>
      </c>
      <c r="D1328" s="75">
        <v>40.98</v>
      </c>
    </row>
    <row r="1329" spans="1:4">
      <c r="A1329" s="58" t="s">
        <v>15140</v>
      </c>
      <c r="B1329" s="1" t="s">
        <v>17697</v>
      </c>
      <c r="C1329" s="58" t="s">
        <v>243</v>
      </c>
      <c r="D1329" s="75">
        <v>43.4</v>
      </c>
    </row>
    <row r="1330" spans="1:4">
      <c r="A1330" s="58" t="s">
        <v>15141</v>
      </c>
      <c r="B1330" s="1" t="s">
        <v>17698</v>
      </c>
      <c r="C1330" s="58" t="s">
        <v>243</v>
      </c>
      <c r="D1330" s="75">
        <v>40.49</v>
      </c>
    </row>
    <row r="1331" spans="1:4">
      <c r="A1331" s="58" t="s">
        <v>15142</v>
      </c>
      <c r="B1331" s="1" t="s">
        <v>17699</v>
      </c>
      <c r="C1331" s="58" t="s">
        <v>243</v>
      </c>
      <c r="D1331" s="75">
        <v>47.03</v>
      </c>
    </row>
    <row r="1332" spans="1:4">
      <c r="A1332" s="58" t="s">
        <v>15143</v>
      </c>
      <c r="B1332" s="1" t="s">
        <v>17700</v>
      </c>
      <c r="C1332" s="58" t="s">
        <v>243</v>
      </c>
      <c r="D1332" s="75">
        <v>56.73</v>
      </c>
    </row>
    <row r="1333" spans="1:4">
      <c r="A1333" s="58" t="s">
        <v>15144</v>
      </c>
      <c r="B1333" s="1" t="s">
        <v>17701</v>
      </c>
      <c r="C1333" s="58" t="s">
        <v>243</v>
      </c>
      <c r="D1333" s="75">
        <v>32.49</v>
      </c>
    </row>
    <row r="1334" spans="1:4">
      <c r="A1334" s="58" t="s">
        <v>15145</v>
      </c>
      <c r="B1334" s="1" t="s">
        <v>17702</v>
      </c>
      <c r="C1334" s="58" t="s">
        <v>243</v>
      </c>
      <c r="D1334" s="75">
        <v>65.959999999999994</v>
      </c>
    </row>
    <row r="1335" spans="1:4">
      <c r="A1335" s="58" t="s">
        <v>15146</v>
      </c>
      <c r="B1335" s="1" t="s">
        <v>17703</v>
      </c>
      <c r="C1335" s="58" t="s">
        <v>243</v>
      </c>
      <c r="D1335" s="75">
        <v>53.87</v>
      </c>
    </row>
    <row r="1336" spans="1:4">
      <c r="A1336" s="58" t="s">
        <v>15147</v>
      </c>
      <c r="B1336" s="1" t="s">
        <v>17704</v>
      </c>
      <c r="C1336" s="58" t="s">
        <v>243</v>
      </c>
      <c r="D1336" s="75">
        <v>67.239999999999995</v>
      </c>
    </row>
    <row r="1337" spans="1:4">
      <c r="A1337" s="58" t="s">
        <v>15148</v>
      </c>
      <c r="B1337" s="1" t="s">
        <v>17705</v>
      </c>
      <c r="C1337" s="58" t="s">
        <v>243</v>
      </c>
      <c r="D1337" s="75">
        <v>10.28</v>
      </c>
    </row>
    <row r="1338" spans="1:4">
      <c r="A1338" s="58" t="s">
        <v>15149</v>
      </c>
      <c r="B1338" s="1" t="s">
        <v>17706</v>
      </c>
      <c r="C1338" s="58" t="s">
        <v>243</v>
      </c>
      <c r="D1338" s="75">
        <v>10.28</v>
      </c>
    </row>
    <row r="1339" spans="1:4">
      <c r="A1339" s="58" t="s">
        <v>15150</v>
      </c>
      <c r="B1339" s="1" t="s">
        <v>17707</v>
      </c>
      <c r="D1339" s="75"/>
    </row>
    <row r="1340" spans="1:4">
      <c r="A1340" s="58" t="s">
        <v>15151</v>
      </c>
      <c r="B1340" s="1" t="s">
        <v>17708</v>
      </c>
      <c r="C1340" s="58" t="s">
        <v>32</v>
      </c>
      <c r="D1340" s="75">
        <v>1.7</v>
      </c>
    </row>
    <row r="1341" spans="1:4">
      <c r="A1341" s="58" t="s">
        <v>15152</v>
      </c>
      <c r="B1341" s="1" t="s">
        <v>17709</v>
      </c>
      <c r="C1341" s="58" t="s">
        <v>32</v>
      </c>
      <c r="D1341" s="75">
        <v>6.78</v>
      </c>
    </row>
    <row r="1342" spans="1:4">
      <c r="A1342" s="58" t="s">
        <v>15153</v>
      </c>
      <c r="B1342" s="1" t="s">
        <v>17710</v>
      </c>
      <c r="C1342" s="58" t="s">
        <v>32</v>
      </c>
      <c r="D1342" s="75">
        <v>12.83</v>
      </c>
    </row>
    <row r="1343" spans="1:4">
      <c r="A1343" s="58" t="s">
        <v>15154</v>
      </c>
      <c r="B1343" s="1" t="s">
        <v>17711</v>
      </c>
      <c r="C1343" s="58" t="s">
        <v>32</v>
      </c>
      <c r="D1343" s="75">
        <v>16.98</v>
      </c>
    </row>
    <row r="1344" spans="1:4">
      <c r="A1344" s="58" t="s">
        <v>15155</v>
      </c>
      <c r="B1344" s="1" t="s">
        <v>17712</v>
      </c>
      <c r="C1344" s="58" t="s">
        <v>32</v>
      </c>
      <c r="D1344" s="75">
        <v>28.15</v>
      </c>
    </row>
    <row r="1345" spans="1:4">
      <c r="A1345" s="58" t="s">
        <v>15156</v>
      </c>
      <c r="B1345" s="1" t="s">
        <v>17713</v>
      </c>
      <c r="C1345" s="58" t="s">
        <v>32</v>
      </c>
      <c r="D1345" s="75">
        <v>2.33</v>
      </c>
    </row>
    <row r="1346" spans="1:4">
      <c r="A1346" s="58" t="s">
        <v>15157</v>
      </c>
      <c r="B1346" s="1" t="s">
        <v>17714</v>
      </c>
      <c r="C1346" s="58" t="s">
        <v>32</v>
      </c>
      <c r="D1346" s="75">
        <v>3.77</v>
      </c>
    </row>
    <row r="1347" spans="1:4">
      <c r="A1347" s="58" t="s">
        <v>15158</v>
      </c>
      <c r="B1347" s="1" t="s">
        <v>17715</v>
      </c>
      <c r="C1347" s="58" t="s">
        <v>32</v>
      </c>
      <c r="D1347" s="75">
        <v>5.58</v>
      </c>
    </row>
    <row r="1348" spans="1:4">
      <c r="A1348" s="58" t="s">
        <v>15159</v>
      </c>
      <c r="B1348" s="1" t="s">
        <v>17716</v>
      </c>
      <c r="C1348" s="58" t="s">
        <v>32</v>
      </c>
      <c r="D1348" s="75">
        <v>9.11</v>
      </c>
    </row>
    <row r="1349" spans="1:4">
      <c r="A1349" s="58" t="s">
        <v>15160</v>
      </c>
      <c r="B1349" s="1" t="s">
        <v>17717</v>
      </c>
      <c r="C1349" s="58" t="s">
        <v>32</v>
      </c>
      <c r="D1349" s="75">
        <v>14.27</v>
      </c>
    </row>
    <row r="1350" spans="1:4">
      <c r="A1350" s="58" t="s">
        <v>15161</v>
      </c>
      <c r="B1350" s="1" t="s">
        <v>17718</v>
      </c>
      <c r="C1350" s="58" t="s">
        <v>32</v>
      </c>
      <c r="D1350" s="75">
        <v>18.89</v>
      </c>
    </row>
    <row r="1351" spans="1:4">
      <c r="A1351" s="58" t="s">
        <v>15162</v>
      </c>
      <c r="B1351" s="1" t="s">
        <v>17719</v>
      </c>
      <c r="C1351" s="58" t="s">
        <v>32</v>
      </c>
      <c r="D1351" s="75">
        <v>28.15</v>
      </c>
    </row>
    <row r="1352" spans="1:4">
      <c r="A1352" s="58" t="s">
        <v>15163</v>
      </c>
      <c r="B1352" s="1" t="s">
        <v>17720</v>
      </c>
      <c r="C1352" s="58" t="s">
        <v>32</v>
      </c>
      <c r="D1352" s="75">
        <v>3.35</v>
      </c>
    </row>
    <row r="1353" spans="1:4">
      <c r="A1353" s="58" t="s">
        <v>15164</v>
      </c>
      <c r="B1353" s="1" t="s">
        <v>17721</v>
      </c>
      <c r="D1353" s="75"/>
    </row>
    <row r="1354" spans="1:4">
      <c r="A1354" s="58" t="s">
        <v>15165</v>
      </c>
      <c r="B1354" s="1" t="s">
        <v>17722</v>
      </c>
      <c r="C1354" s="58" t="s">
        <v>243</v>
      </c>
      <c r="D1354" s="75">
        <v>27.57</v>
      </c>
    </row>
    <row r="1355" spans="1:4">
      <c r="A1355" s="58" t="s">
        <v>15166</v>
      </c>
      <c r="B1355" s="1" t="s">
        <v>17723</v>
      </c>
      <c r="C1355" s="58" t="s">
        <v>243</v>
      </c>
      <c r="D1355" s="75">
        <v>18.63</v>
      </c>
    </row>
    <row r="1356" spans="1:4">
      <c r="A1356" s="58" t="s">
        <v>15167</v>
      </c>
      <c r="B1356" s="1" t="s">
        <v>17724</v>
      </c>
      <c r="C1356" s="58" t="s">
        <v>243</v>
      </c>
      <c r="D1356" s="75">
        <v>6.26</v>
      </c>
    </row>
    <row r="1357" spans="1:4">
      <c r="A1357" s="58" t="s">
        <v>15168</v>
      </c>
      <c r="B1357" s="1" t="s">
        <v>17725</v>
      </c>
      <c r="D1357" s="75"/>
    </row>
    <row r="1358" spans="1:4">
      <c r="A1358" s="58" t="s">
        <v>15169</v>
      </c>
      <c r="B1358" s="1" t="s">
        <v>17726</v>
      </c>
      <c r="C1358" s="58" t="s">
        <v>243</v>
      </c>
      <c r="D1358" s="75">
        <v>3.09</v>
      </c>
    </row>
    <row r="1359" spans="1:4">
      <c r="A1359" s="58" t="s">
        <v>15170</v>
      </c>
      <c r="B1359" s="1" t="s">
        <v>17727</v>
      </c>
      <c r="C1359" s="58" t="s">
        <v>243</v>
      </c>
      <c r="D1359" s="75">
        <v>3.09</v>
      </c>
    </row>
    <row r="1360" spans="1:4">
      <c r="A1360" s="58" t="s">
        <v>15171</v>
      </c>
      <c r="B1360" s="1" t="s">
        <v>17728</v>
      </c>
      <c r="C1360" s="58" t="s">
        <v>32</v>
      </c>
      <c r="D1360" s="75">
        <v>4.09</v>
      </c>
    </row>
    <row r="1361" spans="1:4">
      <c r="A1361" s="58" t="s">
        <v>15172</v>
      </c>
      <c r="B1361" s="1" t="s">
        <v>17729</v>
      </c>
      <c r="C1361" s="58" t="s">
        <v>32</v>
      </c>
      <c r="D1361" s="75">
        <v>8.17</v>
      </c>
    </row>
    <row r="1362" spans="1:4">
      <c r="A1362" s="58" t="s">
        <v>15173</v>
      </c>
      <c r="B1362" s="1" t="s">
        <v>17730</v>
      </c>
      <c r="C1362" s="58" t="s">
        <v>243</v>
      </c>
      <c r="D1362" s="75">
        <v>8.1</v>
      </c>
    </row>
    <row r="1363" spans="1:4">
      <c r="A1363" s="58" t="s">
        <v>15174</v>
      </c>
      <c r="B1363" s="1" t="s">
        <v>17731</v>
      </c>
      <c r="C1363" s="58" t="s">
        <v>243</v>
      </c>
      <c r="D1363" s="75">
        <v>1.92</v>
      </c>
    </row>
    <row r="1364" spans="1:4">
      <c r="A1364" s="58" t="s">
        <v>15175</v>
      </c>
      <c r="B1364" s="1" t="s">
        <v>17732</v>
      </c>
      <c r="C1364" s="58" t="s">
        <v>243</v>
      </c>
      <c r="D1364" s="75">
        <v>1.97</v>
      </c>
    </row>
    <row r="1365" spans="1:4">
      <c r="A1365" s="58" t="s">
        <v>15176</v>
      </c>
      <c r="B1365" s="1" t="s">
        <v>17733</v>
      </c>
      <c r="C1365" s="58" t="s">
        <v>243</v>
      </c>
      <c r="D1365" s="75">
        <v>1.99</v>
      </c>
    </row>
    <row r="1366" spans="1:4">
      <c r="A1366" s="58" t="s">
        <v>15177</v>
      </c>
      <c r="B1366" s="1" t="s">
        <v>17734</v>
      </c>
      <c r="C1366" s="58" t="s">
        <v>243</v>
      </c>
      <c r="D1366" s="75">
        <v>2.08</v>
      </c>
    </row>
    <row r="1367" spans="1:4">
      <c r="A1367" s="58" t="s">
        <v>15178</v>
      </c>
      <c r="B1367" s="1" t="s">
        <v>17735</v>
      </c>
      <c r="C1367" s="58" t="s">
        <v>243</v>
      </c>
      <c r="D1367" s="75">
        <v>6.95</v>
      </c>
    </row>
    <row r="1368" spans="1:4">
      <c r="A1368" s="58" t="s">
        <v>15179</v>
      </c>
      <c r="B1368" s="1" t="s">
        <v>17736</v>
      </c>
      <c r="C1368" s="58" t="s">
        <v>243</v>
      </c>
      <c r="D1368" s="75">
        <v>10.72</v>
      </c>
    </row>
    <row r="1369" spans="1:4">
      <c r="A1369" s="58" t="s">
        <v>15180</v>
      </c>
      <c r="B1369" s="1" t="s">
        <v>17737</v>
      </c>
      <c r="C1369" s="58" t="s">
        <v>243</v>
      </c>
      <c r="D1369" s="75">
        <v>26.57</v>
      </c>
    </row>
    <row r="1370" spans="1:4">
      <c r="A1370" s="58" t="s">
        <v>15181</v>
      </c>
      <c r="B1370" s="1" t="s">
        <v>17738</v>
      </c>
      <c r="C1370" s="58" t="s">
        <v>243</v>
      </c>
      <c r="D1370" s="75">
        <v>25.02</v>
      </c>
    </row>
    <row r="1371" spans="1:4">
      <c r="A1371" s="58" t="s">
        <v>15182</v>
      </c>
      <c r="B1371" s="1" t="s">
        <v>17739</v>
      </c>
      <c r="C1371" s="58" t="s">
        <v>243</v>
      </c>
      <c r="D1371" s="75">
        <v>113.39</v>
      </c>
    </row>
    <row r="1372" spans="1:4">
      <c r="A1372" s="58" t="s">
        <v>15183</v>
      </c>
      <c r="B1372" s="1" t="s">
        <v>17740</v>
      </c>
      <c r="C1372" s="58" t="s">
        <v>243</v>
      </c>
      <c r="D1372" s="75">
        <v>75.06</v>
      </c>
    </row>
    <row r="1373" spans="1:4">
      <c r="A1373" s="58" t="s">
        <v>15184</v>
      </c>
      <c r="B1373" s="1" t="s">
        <v>17741</v>
      </c>
      <c r="C1373" s="58" t="s">
        <v>243</v>
      </c>
      <c r="D1373" s="75">
        <v>48.23</v>
      </c>
    </row>
    <row r="1374" spans="1:4">
      <c r="A1374" s="58" t="s">
        <v>15185</v>
      </c>
      <c r="B1374" s="1" t="s">
        <v>17742</v>
      </c>
      <c r="C1374" s="58" t="s">
        <v>243</v>
      </c>
      <c r="D1374" s="75">
        <v>23.23</v>
      </c>
    </row>
    <row r="1375" spans="1:4">
      <c r="A1375" s="58" t="s">
        <v>15186</v>
      </c>
      <c r="B1375" s="1" t="s">
        <v>17743</v>
      </c>
      <c r="C1375" s="58" t="s">
        <v>243</v>
      </c>
      <c r="D1375" s="75">
        <v>18.05</v>
      </c>
    </row>
    <row r="1376" spans="1:4">
      <c r="A1376" s="58" t="s">
        <v>15187</v>
      </c>
      <c r="B1376" s="1" t="s">
        <v>17744</v>
      </c>
      <c r="C1376" s="58" t="s">
        <v>243</v>
      </c>
      <c r="D1376" s="75">
        <v>636.89</v>
      </c>
    </row>
    <row r="1377" spans="1:4">
      <c r="A1377" s="58" t="s">
        <v>15188</v>
      </c>
      <c r="B1377" s="1" t="s">
        <v>17745</v>
      </c>
      <c r="C1377" s="58" t="s">
        <v>243</v>
      </c>
      <c r="D1377" s="75">
        <v>44.18</v>
      </c>
    </row>
    <row r="1378" spans="1:4">
      <c r="A1378" s="58" t="s">
        <v>15189</v>
      </c>
      <c r="B1378" s="1" t="s">
        <v>17746</v>
      </c>
      <c r="C1378" s="58" t="s">
        <v>243</v>
      </c>
      <c r="D1378" s="75">
        <v>49.13</v>
      </c>
    </row>
    <row r="1379" spans="1:4">
      <c r="A1379" s="58" t="s">
        <v>15190</v>
      </c>
      <c r="B1379" s="1" t="s">
        <v>17747</v>
      </c>
      <c r="C1379" s="58" t="s">
        <v>243</v>
      </c>
      <c r="D1379" s="75">
        <v>198.61</v>
      </c>
    </row>
    <row r="1380" spans="1:4">
      <c r="A1380" s="58" t="s">
        <v>15191</v>
      </c>
      <c r="B1380" s="1" t="s">
        <v>17748</v>
      </c>
      <c r="C1380" s="58" t="s">
        <v>243</v>
      </c>
      <c r="D1380" s="75">
        <v>277.27999999999997</v>
      </c>
    </row>
    <row r="1381" spans="1:4">
      <c r="A1381" s="58" t="s">
        <v>15192</v>
      </c>
      <c r="B1381" s="1" t="s">
        <v>17749</v>
      </c>
      <c r="C1381" s="58" t="s">
        <v>243</v>
      </c>
      <c r="D1381" s="75">
        <v>30.9</v>
      </c>
    </row>
    <row r="1382" spans="1:4">
      <c r="A1382" s="58" t="s">
        <v>15193</v>
      </c>
      <c r="B1382" s="1" t="s">
        <v>17750</v>
      </c>
      <c r="D1382" s="75"/>
    </row>
    <row r="1383" spans="1:4">
      <c r="A1383" s="58" t="s">
        <v>15194</v>
      </c>
      <c r="B1383" s="1" t="s">
        <v>17751</v>
      </c>
      <c r="C1383" s="58" t="s">
        <v>243</v>
      </c>
      <c r="D1383" s="75">
        <v>77.61</v>
      </c>
    </row>
    <row r="1384" spans="1:4">
      <c r="A1384" s="58" t="s">
        <v>15195</v>
      </c>
      <c r="B1384" s="1" t="s">
        <v>17752</v>
      </c>
      <c r="C1384" s="58" t="s">
        <v>243</v>
      </c>
      <c r="D1384" s="75">
        <v>28.55</v>
      </c>
    </row>
    <row r="1385" spans="1:4">
      <c r="A1385" s="58" t="s">
        <v>15196</v>
      </c>
      <c r="B1385" s="1" t="s">
        <v>17753</v>
      </c>
      <c r="C1385" s="58" t="s">
        <v>32</v>
      </c>
      <c r="D1385" s="75">
        <v>10.85</v>
      </c>
    </row>
    <row r="1386" spans="1:4">
      <c r="A1386" s="58" t="s">
        <v>15197</v>
      </c>
      <c r="B1386" s="1" t="s">
        <v>17754</v>
      </c>
      <c r="C1386" s="58" t="s">
        <v>243</v>
      </c>
      <c r="D1386" s="75">
        <v>3433.42</v>
      </c>
    </row>
    <row r="1387" spans="1:4">
      <c r="A1387" s="58" t="s">
        <v>15198</v>
      </c>
      <c r="B1387" s="1" t="s">
        <v>17755</v>
      </c>
      <c r="C1387" s="58" t="s">
        <v>243</v>
      </c>
      <c r="D1387" s="75">
        <v>57.79</v>
      </c>
    </row>
    <row r="1388" spans="1:4">
      <c r="A1388" s="58" t="s">
        <v>15199</v>
      </c>
      <c r="B1388" s="1" t="s">
        <v>17756</v>
      </c>
      <c r="C1388" s="58" t="s">
        <v>243</v>
      </c>
      <c r="D1388" s="75">
        <v>82.57</v>
      </c>
    </row>
    <row r="1389" spans="1:4">
      <c r="A1389" s="58" t="s">
        <v>15200</v>
      </c>
      <c r="B1389" s="1" t="s">
        <v>17757</v>
      </c>
      <c r="D1389" s="75"/>
    </row>
    <row r="1390" spans="1:4">
      <c r="A1390" s="58" t="s">
        <v>15201</v>
      </c>
      <c r="B1390" s="1" t="s">
        <v>17758</v>
      </c>
      <c r="C1390" s="58" t="s">
        <v>243</v>
      </c>
      <c r="D1390" s="75">
        <v>77.81</v>
      </c>
    </row>
    <row r="1391" spans="1:4">
      <c r="A1391" s="58" t="s">
        <v>15202</v>
      </c>
      <c r="B1391" s="1" t="s">
        <v>17759</v>
      </c>
      <c r="C1391" s="58" t="s">
        <v>243</v>
      </c>
      <c r="D1391" s="75">
        <v>541</v>
      </c>
    </row>
    <row r="1392" spans="1:4">
      <c r="A1392" s="58" t="s">
        <v>15203</v>
      </c>
      <c r="B1392" s="1" t="s">
        <v>17760</v>
      </c>
      <c r="C1392" s="58" t="s">
        <v>243</v>
      </c>
      <c r="D1392" s="75">
        <v>901.3</v>
      </c>
    </row>
    <row r="1393" spans="1:4">
      <c r="A1393" s="58" t="s">
        <v>15204</v>
      </c>
      <c r="B1393" s="1" t="s">
        <v>17761</v>
      </c>
      <c r="D1393" s="75"/>
    </row>
    <row r="1394" spans="1:4">
      <c r="A1394" s="58" t="s">
        <v>15205</v>
      </c>
      <c r="B1394" s="1" t="s">
        <v>17762</v>
      </c>
      <c r="C1394" s="58" t="s">
        <v>243</v>
      </c>
      <c r="D1394" s="75">
        <v>43.56</v>
      </c>
    </row>
    <row r="1395" spans="1:4">
      <c r="A1395" s="58" t="s">
        <v>15206</v>
      </c>
      <c r="B1395" s="1" t="s">
        <v>17763</v>
      </c>
      <c r="C1395" s="58" t="s">
        <v>243</v>
      </c>
      <c r="D1395" s="75">
        <v>80.13</v>
      </c>
    </row>
    <row r="1396" spans="1:4">
      <c r="A1396" s="58" t="s">
        <v>15207</v>
      </c>
      <c r="B1396" s="1" t="s">
        <v>17764</v>
      </c>
      <c r="C1396" s="58" t="s">
        <v>243</v>
      </c>
      <c r="D1396" s="75">
        <v>148.52000000000001</v>
      </c>
    </row>
    <row r="1397" spans="1:4">
      <c r="A1397" s="58" t="s">
        <v>15208</v>
      </c>
      <c r="B1397" s="1" t="s">
        <v>17765</v>
      </c>
      <c r="C1397" s="58" t="s">
        <v>243</v>
      </c>
      <c r="D1397" s="75">
        <v>243.72</v>
      </c>
    </row>
    <row r="1398" spans="1:4">
      <c r="A1398" s="58" t="s">
        <v>15209</v>
      </c>
      <c r="B1398" s="1" t="s">
        <v>17766</v>
      </c>
      <c r="C1398" s="58" t="s">
        <v>243</v>
      </c>
      <c r="D1398" s="75">
        <v>442.31</v>
      </c>
    </row>
    <row r="1399" spans="1:4">
      <c r="A1399" s="58" t="s">
        <v>15210</v>
      </c>
      <c r="B1399" s="1" t="s">
        <v>17767</v>
      </c>
      <c r="D1399" s="75"/>
    </row>
    <row r="1400" spans="1:4">
      <c r="A1400" s="58" t="s">
        <v>15211</v>
      </c>
      <c r="B1400" s="1" t="s">
        <v>17768</v>
      </c>
      <c r="C1400" s="58" t="s">
        <v>32</v>
      </c>
      <c r="D1400" s="75">
        <v>3.89</v>
      </c>
    </row>
    <row r="1401" spans="1:4">
      <c r="A1401" s="58" t="s">
        <v>15212</v>
      </c>
      <c r="B1401" s="1" t="s">
        <v>17769</v>
      </c>
      <c r="C1401" s="58" t="s">
        <v>32</v>
      </c>
      <c r="D1401" s="75">
        <v>6.15</v>
      </c>
    </row>
    <row r="1402" spans="1:4">
      <c r="A1402" s="58" t="s">
        <v>15213</v>
      </c>
      <c r="B1402" s="1" t="s">
        <v>17770</v>
      </c>
      <c r="C1402" s="58" t="s">
        <v>32</v>
      </c>
      <c r="D1402" s="75">
        <v>9.4700000000000006</v>
      </c>
    </row>
    <row r="1403" spans="1:4">
      <c r="A1403" s="58" t="s">
        <v>15214</v>
      </c>
      <c r="B1403" s="1" t="s">
        <v>17771</v>
      </c>
      <c r="C1403" s="58" t="s">
        <v>32</v>
      </c>
      <c r="D1403" s="75">
        <v>14.25</v>
      </c>
    </row>
    <row r="1404" spans="1:4">
      <c r="A1404" s="58" t="s">
        <v>15215</v>
      </c>
      <c r="B1404" s="1" t="s">
        <v>17772</v>
      </c>
      <c r="C1404" s="58" t="s">
        <v>32</v>
      </c>
      <c r="D1404" s="75">
        <v>19.23</v>
      </c>
    </row>
    <row r="1405" spans="1:4">
      <c r="A1405" s="58" t="s">
        <v>15216</v>
      </c>
      <c r="B1405" s="1" t="s">
        <v>17773</v>
      </c>
      <c r="C1405" s="58" t="s">
        <v>32</v>
      </c>
      <c r="D1405" s="75">
        <v>27.71</v>
      </c>
    </row>
    <row r="1406" spans="1:4">
      <c r="A1406" s="58" t="s">
        <v>15217</v>
      </c>
      <c r="B1406" s="1" t="s">
        <v>17774</v>
      </c>
      <c r="C1406" s="58" t="s">
        <v>32</v>
      </c>
      <c r="D1406" s="75">
        <v>32.43</v>
      </c>
    </row>
    <row r="1407" spans="1:4">
      <c r="A1407" s="58" t="s">
        <v>15218</v>
      </c>
      <c r="B1407" s="1" t="s">
        <v>17775</v>
      </c>
      <c r="D1407" s="75"/>
    </row>
    <row r="1408" spans="1:4">
      <c r="A1408" s="58" t="s">
        <v>15219</v>
      </c>
      <c r="B1408" s="1" t="s">
        <v>17776</v>
      </c>
      <c r="C1408" s="58" t="s">
        <v>243</v>
      </c>
      <c r="D1408" s="75">
        <v>5.3</v>
      </c>
    </row>
    <row r="1409" spans="1:4">
      <c r="A1409" s="58" t="s">
        <v>15220</v>
      </c>
      <c r="B1409" s="1" t="s">
        <v>17777</v>
      </c>
      <c r="C1409" s="58" t="s">
        <v>243</v>
      </c>
      <c r="D1409" s="75">
        <v>17.38</v>
      </c>
    </row>
    <row r="1410" spans="1:4">
      <c r="A1410" s="58" t="s">
        <v>15221</v>
      </c>
      <c r="B1410" s="1" t="s">
        <v>17778</v>
      </c>
      <c r="C1410" s="58" t="s">
        <v>243</v>
      </c>
      <c r="D1410" s="75">
        <v>144.41999999999999</v>
      </c>
    </row>
    <row r="1411" spans="1:4">
      <c r="A1411" s="58" t="s">
        <v>15222</v>
      </c>
      <c r="B1411" s="1" t="s">
        <v>17779</v>
      </c>
      <c r="C1411" s="58" t="s">
        <v>243</v>
      </c>
      <c r="D1411" s="75">
        <v>182.36</v>
      </c>
    </row>
    <row r="1412" spans="1:4">
      <c r="A1412" s="58" t="s">
        <v>15223</v>
      </c>
      <c r="B1412" s="1" t="s">
        <v>17780</v>
      </c>
      <c r="C1412" s="58" t="s">
        <v>243</v>
      </c>
      <c r="D1412" s="75">
        <v>33.86</v>
      </c>
    </row>
    <row r="1413" spans="1:4">
      <c r="A1413" s="58" t="s">
        <v>15224</v>
      </c>
      <c r="B1413" s="1" t="s">
        <v>17781</v>
      </c>
      <c r="C1413" s="58" t="s">
        <v>243</v>
      </c>
      <c r="D1413" s="75">
        <v>2.2799999999999998</v>
      </c>
    </row>
    <row r="1414" spans="1:4">
      <c r="A1414" s="58" t="s">
        <v>15225</v>
      </c>
      <c r="B1414" s="1" t="s">
        <v>17782</v>
      </c>
      <c r="C1414" s="58" t="s">
        <v>243</v>
      </c>
      <c r="D1414" s="75">
        <v>20.28</v>
      </c>
    </row>
    <row r="1415" spans="1:4">
      <c r="A1415" s="58" t="s">
        <v>15226</v>
      </c>
      <c r="B1415" s="1" t="s">
        <v>17783</v>
      </c>
      <c r="C1415" s="58" t="s">
        <v>243</v>
      </c>
      <c r="D1415" s="75">
        <v>274.36</v>
      </c>
    </row>
    <row r="1416" spans="1:4">
      <c r="A1416" s="58" t="s">
        <v>15227</v>
      </c>
      <c r="B1416" s="1" t="s">
        <v>17784</v>
      </c>
      <c r="C1416" s="58" t="s">
        <v>243</v>
      </c>
      <c r="D1416" s="75">
        <v>8.75</v>
      </c>
    </row>
    <row r="1417" spans="1:4">
      <c r="A1417" s="58" t="s">
        <v>15228</v>
      </c>
      <c r="B1417" s="1" t="s">
        <v>17785</v>
      </c>
      <c r="C1417" s="58" t="s">
        <v>243</v>
      </c>
      <c r="D1417" s="75">
        <v>3.09</v>
      </c>
    </row>
    <row r="1418" spans="1:4">
      <c r="A1418" s="58" t="s">
        <v>15229</v>
      </c>
      <c r="B1418" s="1" t="s">
        <v>17786</v>
      </c>
      <c r="C1418" s="58" t="s">
        <v>243</v>
      </c>
      <c r="D1418" s="75">
        <v>17.14</v>
      </c>
    </row>
    <row r="1419" spans="1:4">
      <c r="A1419" s="58" t="s">
        <v>15230</v>
      </c>
      <c r="B1419" s="1" t="s">
        <v>17787</v>
      </c>
      <c r="C1419" s="58" t="s">
        <v>243</v>
      </c>
      <c r="D1419" s="75">
        <v>2.8</v>
      </c>
    </row>
    <row r="1420" spans="1:4">
      <c r="A1420" s="58" t="s">
        <v>15231</v>
      </c>
      <c r="B1420" s="1" t="s">
        <v>17788</v>
      </c>
      <c r="C1420" s="58" t="s">
        <v>243</v>
      </c>
      <c r="D1420" s="75">
        <v>3.09</v>
      </c>
    </row>
    <row r="1421" spans="1:4">
      <c r="A1421" s="58" t="s">
        <v>15232</v>
      </c>
      <c r="B1421" s="1" t="s">
        <v>17789</v>
      </c>
      <c r="C1421" s="58" t="s">
        <v>243</v>
      </c>
      <c r="D1421" s="75">
        <v>23.21</v>
      </c>
    </row>
    <row r="1422" spans="1:4">
      <c r="A1422" s="58" t="s">
        <v>15233</v>
      </c>
      <c r="B1422" s="1" t="s">
        <v>17790</v>
      </c>
      <c r="C1422" s="58" t="s">
        <v>243</v>
      </c>
      <c r="D1422" s="75">
        <v>2.57</v>
      </c>
    </row>
    <row r="1423" spans="1:4">
      <c r="A1423" s="58" t="s">
        <v>15234</v>
      </c>
      <c r="B1423" s="1" t="s">
        <v>17791</v>
      </c>
      <c r="C1423" s="58" t="s">
        <v>243</v>
      </c>
      <c r="D1423" s="75">
        <v>168.79</v>
      </c>
    </row>
    <row r="1424" spans="1:4">
      <c r="A1424" s="58" t="s">
        <v>15235</v>
      </c>
      <c r="B1424" s="1" t="s">
        <v>17792</v>
      </c>
      <c r="C1424" s="58" t="s">
        <v>243</v>
      </c>
      <c r="D1424" s="75">
        <v>74.010000000000005</v>
      </c>
    </row>
    <row r="1425" spans="1:4">
      <c r="A1425" s="58" t="s">
        <v>15236</v>
      </c>
      <c r="B1425" s="1" t="s">
        <v>17793</v>
      </c>
      <c r="C1425" s="58" t="s">
        <v>243</v>
      </c>
      <c r="D1425" s="75">
        <v>4.3</v>
      </c>
    </row>
    <row r="1426" spans="1:4">
      <c r="A1426" s="58" t="s">
        <v>15237</v>
      </c>
      <c r="B1426" s="1" t="s">
        <v>17794</v>
      </c>
      <c r="C1426" s="58" t="s">
        <v>243</v>
      </c>
      <c r="D1426" s="75">
        <v>3.27</v>
      </c>
    </row>
    <row r="1427" spans="1:4">
      <c r="A1427" s="58" t="s">
        <v>15238</v>
      </c>
      <c r="B1427" s="1" t="s">
        <v>17795</v>
      </c>
      <c r="C1427" s="58" t="s">
        <v>243</v>
      </c>
      <c r="D1427" s="75">
        <v>2.38</v>
      </c>
    </row>
    <row r="1428" spans="1:4">
      <c r="A1428" s="58" t="s">
        <v>15239</v>
      </c>
      <c r="B1428" s="1" t="s">
        <v>17796</v>
      </c>
      <c r="C1428" s="58" t="s">
        <v>243</v>
      </c>
      <c r="D1428" s="75">
        <v>1.52</v>
      </c>
    </row>
    <row r="1429" spans="1:4">
      <c r="A1429" s="58" t="s">
        <v>15240</v>
      </c>
      <c r="B1429" s="1" t="s">
        <v>17797</v>
      </c>
      <c r="C1429" s="58" t="s">
        <v>243</v>
      </c>
      <c r="D1429" s="75">
        <v>1.55</v>
      </c>
    </row>
    <row r="1430" spans="1:4">
      <c r="A1430" s="58" t="s">
        <v>15241</v>
      </c>
      <c r="B1430" s="1" t="s">
        <v>17798</v>
      </c>
      <c r="C1430" s="58" t="s">
        <v>243</v>
      </c>
      <c r="D1430" s="75">
        <v>3.95</v>
      </c>
    </row>
    <row r="1431" spans="1:4">
      <c r="A1431" s="58" t="s">
        <v>15242</v>
      </c>
      <c r="B1431" s="1" t="s">
        <v>17799</v>
      </c>
      <c r="C1431" s="58" t="s">
        <v>243</v>
      </c>
      <c r="D1431" s="75">
        <v>28.87</v>
      </c>
    </row>
    <row r="1432" spans="1:4">
      <c r="A1432" s="58" t="s">
        <v>15243</v>
      </c>
      <c r="B1432" s="1" t="s">
        <v>17800</v>
      </c>
      <c r="C1432" s="58" t="s">
        <v>243</v>
      </c>
      <c r="D1432" s="75">
        <v>120.65</v>
      </c>
    </row>
    <row r="1433" spans="1:4">
      <c r="A1433" s="58" t="s">
        <v>15244</v>
      </c>
      <c r="B1433" s="1" t="s">
        <v>17801</v>
      </c>
      <c r="C1433" s="58" t="s">
        <v>243</v>
      </c>
      <c r="D1433" s="75">
        <v>81.77</v>
      </c>
    </row>
    <row r="1434" spans="1:4">
      <c r="A1434" s="58" t="s">
        <v>15245</v>
      </c>
      <c r="B1434" s="1" t="s">
        <v>17802</v>
      </c>
      <c r="C1434" s="58" t="s">
        <v>243</v>
      </c>
      <c r="D1434" s="75">
        <v>1.57</v>
      </c>
    </row>
    <row r="1435" spans="1:4">
      <c r="A1435" s="58" t="s">
        <v>15246</v>
      </c>
      <c r="B1435" s="1" t="s">
        <v>17803</v>
      </c>
      <c r="C1435" s="58" t="s">
        <v>243</v>
      </c>
      <c r="D1435" s="75">
        <v>54.32</v>
      </c>
    </row>
    <row r="1436" spans="1:4">
      <c r="A1436" s="58" t="s">
        <v>15247</v>
      </c>
      <c r="B1436" s="1" t="s">
        <v>17804</v>
      </c>
      <c r="C1436" s="58" t="s">
        <v>243</v>
      </c>
      <c r="D1436" s="75">
        <v>7.75</v>
      </c>
    </row>
    <row r="1437" spans="1:4">
      <c r="A1437" s="58" t="s">
        <v>15248</v>
      </c>
      <c r="B1437" s="1" t="s">
        <v>17805</v>
      </c>
      <c r="C1437" s="58" t="s">
        <v>243</v>
      </c>
      <c r="D1437" s="75">
        <v>23.91</v>
      </c>
    </row>
    <row r="1438" spans="1:4">
      <c r="A1438" s="58" t="s">
        <v>15249</v>
      </c>
      <c r="B1438" s="1" t="s">
        <v>17806</v>
      </c>
      <c r="C1438" s="58" t="s">
        <v>243</v>
      </c>
      <c r="D1438" s="75">
        <v>11.38</v>
      </c>
    </row>
    <row r="1439" spans="1:4">
      <c r="A1439" s="58" t="s">
        <v>15250</v>
      </c>
      <c r="B1439" s="1" t="s">
        <v>17807</v>
      </c>
      <c r="C1439" s="58" t="s">
        <v>243</v>
      </c>
      <c r="D1439" s="75">
        <v>8.39</v>
      </c>
    </row>
    <row r="1440" spans="1:4">
      <c r="A1440" s="58" t="s">
        <v>15251</v>
      </c>
      <c r="B1440" s="1" t="s">
        <v>17808</v>
      </c>
      <c r="C1440" s="58" t="s">
        <v>243</v>
      </c>
      <c r="D1440" s="75">
        <v>268.67</v>
      </c>
    </row>
    <row r="1441" spans="1:4">
      <c r="A1441" s="58" t="s">
        <v>15252</v>
      </c>
      <c r="B1441" s="1" t="s">
        <v>17809</v>
      </c>
      <c r="C1441" s="58" t="s">
        <v>243</v>
      </c>
      <c r="D1441" s="75">
        <v>90.36</v>
      </c>
    </row>
    <row r="1442" spans="1:4">
      <c r="A1442" s="58" t="s">
        <v>15253</v>
      </c>
      <c r="B1442" s="1" t="s">
        <v>17810</v>
      </c>
      <c r="C1442" s="58" t="s">
        <v>243</v>
      </c>
      <c r="D1442" s="75">
        <v>12.31</v>
      </c>
    </row>
    <row r="1443" spans="1:4">
      <c r="A1443" s="58" t="s">
        <v>15254</v>
      </c>
      <c r="B1443" s="1" t="s">
        <v>17811</v>
      </c>
      <c r="C1443" s="58" t="s">
        <v>243</v>
      </c>
      <c r="D1443" s="75">
        <v>62.65</v>
      </c>
    </row>
    <row r="1444" spans="1:4">
      <c r="A1444" s="58" t="s">
        <v>15255</v>
      </c>
      <c r="B1444" s="1" t="s">
        <v>29546</v>
      </c>
      <c r="C1444" s="58" t="s">
        <v>243</v>
      </c>
      <c r="D1444" s="75">
        <v>32.18</v>
      </c>
    </row>
    <row r="1445" spans="1:4">
      <c r="A1445" s="58" t="s">
        <v>15256</v>
      </c>
      <c r="B1445" s="1" t="s">
        <v>17812</v>
      </c>
      <c r="C1445" s="58" t="s">
        <v>243</v>
      </c>
      <c r="D1445" s="75">
        <v>4.6100000000000003</v>
      </c>
    </row>
    <row r="1446" spans="1:4">
      <c r="A1446" s="58" t="s">
        <v>15257</v>
      </c>
      <c r="B1446" s="1" t="s">
        <v>17813</v>
      </c>
      <c r="C1446" s="58" t="s">
        <v>243</v>
      </c>
      <c r="D1446" s="75">
        <v>27.61</v>
      </c>
    </row>
    <row r="1447" spans="1:4">
      <c r="A1447" s="58" t="s">
        <v>15258</v>
      </c>
      <c r="B1447" s="1" t="s">
        <v>17814</v>
      </c>
      <c r="D1447" s="75"/>
    </row>
    <row r="1448" spans="1:4">
      <c r="A1448" s="58" t="s">
        <v>15259</v>
      </c>
      <c r="B1448" s="1" t="s">
        <v>17815</v>
      </c>
      <c r="C1448" s="58" t="s">
        <v>243</v>
      </c>
      <c r="D1448" s="75">
        <v>69.040000000000006</v>
      </c>
    </row>
    <row r="1449" spans="1:4">
      <c r="A1449" s="58" t="s">
        <v>21727</v>
      </c>
      <c r="B1449" s="1" t="s">
        <v>17816</v>
      </c>
      <c r="D1449" s="75"/>
    </row>
    <row r="1450" spans="1:4">
      <c r="A1450" s="58" t="s">
        <v>15260</v>
      </c>
      <c r="B1450" s="1" t="s">
        <v>17817</v>
      </c>
      <c r="D1450" s="75"/>
    </row>
    <row r="1451" spans="1:4">
      <c r="A1451" s="58" t="s">
        <v>15261</v>
      </c>
      <c r="B1451" s="1" t="s">
        <v>17818</v>
      </c>
      <c r="C1451" s="58" t="s">
        <v>243</v>
      </c>
      <c r="D1451" s="75">
        <v>367.39</v>
      </c>
    </row>
    <row r="1452" spans="1:4">
      <c r="A1452" s="58" t="s">
        <v>15262</v>
      </c>
      <c r="B1452" s="1" t="s">
        <v>17819</v>
      </c>
      <c r="C1452" s="58" t="s">
        <v>243</v>
      </c>
      <c r="D1452" s="75">
        <v>367.39</v>
      </c>
    </row>
    <row r="1453" spans="1:4">
      <c r="A1453" s="58" t="s">
        <v>15263</v>
      </c>
      <c r="B1453" s="1" t="s">
        <v>17820</v>
      </c>
      <c r="C1453" s="58" t="s">
        <v>243</v>
      </c>
      <c r="D1453" s="75">
        <v>437.96</v>
      </c>
    </row>
    <row r="1454" spans="1:4">
      <c r="A1454" s="58" t="s">
        <v>15264</v>
      </c>
      <c r="B1454" s="1" t="s">
        <v>17821</v>
      </c>
      <c r="C1454" s="58" t="s">
        <v>243</v>
      </c>
      <c r="D1454" s="75">
        <v>367.39</v>
      </c>
    </row>
    <row r="1455" spans="1:4">
      <c r="A1455" s="58" t="s">
        <v>15265</v>
      </c>
      <c r="B1455" s="1" t="s">
        <v>17822</v>
      </c>
      <c r="C1455" s="58" t="s">
        <v>243</v>
      </c>
      <c r="D1455" s="75">
        <v>370.32</v>
      </c>
    </row>
    <row r="1456" spans="1:4">
      <c r="A1456" s="58" t="s">
        <v>15266</v>
      </c>
      <c r="B1456" s="1" t="s">
        <v>17823</v>
      </c>
      <c r="C1456" s="58" t="s">
        <v>243</v>
      </c>
      <c r="D1456" s="75">
        <v>380.06</v>
      </c>
    </row>
    <row r="1457" spans="1:4">
      <c r="A1457" s="58" t="s">
        <v>15267</v>
      </c>
      <c r="B1457" s="1" t="s">
        <v>17824</v>
      </c>
      <c r="C1457" s="58" t="s">
        <v>243</v>
      </c>
      <c r="D1457" s="75">
        <v>380.06</v>
      </c>
    </row>
    <row r="1458" spans="1:4">
      <c r="A1458" s="58" t="s">
        <v>15268</v>
      </c>
      <c r="B1458" s="1" t="s">
        <v>17825</v>
      </c>
      <c r="D1458" s="75"/>
    </row>
    <row r="1459" spans="1:4">
      <c r="A1459" s="58" t="s">
        <v>15269</v>
      </c>
      <c r="B1459" s="1" t="s">
        <v>17826</v>
      </c>
      <c r="C1459" s="58" t="s">
        <v>243</v>
      </c>
      <c r="D1459" s="75">
        <v>538.66999999999996</v>
      </c>
    </row>
    <row r="1460" spans="1:4">
      <c r="A1460" s="58" t="s">
        <v>15270</v>
      </c>
      <c r="B1460" s="1" t="s">
        <v>17827</v>
      </c>
      <c r="C1460" s="58" t="s">
        <v>243</v>
      </c>
      <c r="D1460" s="75">
        <v>475.26</v>
      </c>
    </row>
    <row r="1461" spans="1:4">
      <c r="A1461" s="58" t="s">
        <v>15271</v>
      </c>
      <c r="B1461" s="1" t="s">
        <v>17828</v>
      </c>
      <c r="C1461" s="58" t="s">
        <v>243</v>
      </c>
      <c r="D1461" s="75">
        <v>493.1</v>
      </c>
    </row>
    <row r="1462" spans="1:4">
      <c r="A1462" s="58" t="s">
        <v>15272</v>
      </c>
      <c r="B1462" s="1" t="s">
        <v>17829</v>
      </c>
      <c r="C1462" s="58" t="s">
        <v>243</v>
      </c>
      <c r="D1462" s="75">
        <v>487.19</v>
      </c>
    </row>
    <row r="1463" spans="1:4">
      <c r="A1463" s="58" t="s">
        <v>15273</v>
      </c>
      <c r="B1463" s="1" t="s">
        <v>17830</v>
      </c>
      <c r="C1463" s="58" t="s">
        <v>243</v>
      </c>
      <c r="D1463" s="75">
        <v>476.06</v>
      </c>
    </row>
    <row r="1464" spans="1:4">
      <c r="A1464" s="58" t="s">
        <v>15274</v>
      </c>
      <c r="B1464" s="1" t="s">
        <v>17831</v>
      </c>
      <c r="C1464" s="58" t="s">
        <v>243</v>
      </c>
      <c r="D1464" s="75">
        <v>493.9</v>
      </c>
    </row>
    <row r="1465" spans="1:4">
      <c r="A1465" s="58" t="s">
        <v>15275</v>
      </c>
      <c r="B1465" s="1" t="s">
        <v>17832</v>
      </c>
      <c r="C1465" s="58" t="s">
        <v>243</v>
      </c>
      <c r="D1465" s="75">
        <v>487.99</v>
      </c>
    </row>
    <row r="1466" spans="1:4">
      <c r="A1466" s="58" t="s">
        <v>15276</v>
      </c>
      <c r="B1466" s="1" t="s">
        <v>17833</v>
      </c>
      <c r="C1466" s="58" t="s">
        <v>243</v>
      </c>
      <c r="D1466" s="75">
        <v>589.13</v>
      </c>
    </row>
    <row r="1467" spans="1:4">
      <c r="A1467" s="58" t="s">
        <v>15277</v>
      </c>
      <c r="B1467" s="1" t="s">
        <v>17834</v>
      </c>
      <c r="C1467" s="58" t="s">
        <v>243</v>
      </c>
      <c r="D1467" s="75">
        <v>606.97</v>
      </c>
    </row>
    <row r="1468" spans="1:4">
      <c r="A1468" s="58" t="s">
        <v>15278</v>
      </c>
      <c r="B1468" s="1" t="s">
        <v>17835</v>
      </c>
      <c r="C1468" s="58" t="s">
        <v>243</v>
      </c>
      <c r="D1468" s="75">
        <v>601.05999999999995</v>
      </c>
    </row>
    <row r="1469" spans="1:4">
      <c r="A1469" s="58" t="s">
        <v>15279</v>
      </c>
      <c r="B1469" s="1" t="s">
        <v>17836</v>
      </c>
      <c r="C1469" s="58" t="s">
        <v>243</v>
      </c>
      <c r="D1469" s="75">
        <v>618.23</v>
      </c>
    </row>
    <row r="1470" spans="1:4">
      <c r="A1470" s="58" t="s">
        <v>15280</v>
      </c>
      <c r="B1470" s="1" t="s">
        <v>17837</v>
      </c>
      <c r="C1470" s="58" t="s">
        <v>243</v>
      </c>
      <c r="D1470" s="75">
        <v>712.63</v>
      </c>
    </row>
    <row r="1471" spans="1:4">
      <c r="A1471" s="58" t="s">
        <v>15281</v>
      </c>
      <c r="B1471" s="1" t="s">
        <v>17838</v>
      </c>
      <c r="C1471" s="58" t="s">
        <v>243</v>
      </c>
      <c r="D1471" s="75">
        <v>715.84</v>
      </c>
    </row>
    <row r="1472" spans="1:4">
      <c r="A1472" s="58" t="s">
        <v>15282</v>
      </c>
      <c r="B1472" s="1" t="s">
        <v>17839</v>
      </c>
      <c r="D1472" s="75"/>
    </row>
    <row r="1473" spans="1:4">
      <c r="A1473" s="58" t="s">
        <v>15283</v>
      </c>
      <c r="B1473" s="1" t="s">
        <v>17840</v>
      </c>
      <c r="C1473" s="58" t="s">
        <v>243</v>
      </c>
      <c r="D1473" s="75">
        <v>579.19000000000005</v>
      </c>
    </row>
    <row r="1474" spans="1:4">
      <c r="A1474" s="58" t="s">
        <v>15284</v>
      </c>
      <c r="B1474" s="1" t="s">
        <v>17841</v>
      </c>
      <c r="D1474" s="75"/>
    </row>
    <row r="1475" spans="1:4">
      <c r="A1475" s="58" t="s">
        <v>15285</v>
      </c>
      <c r="B1475" s="1" t="s">
        <v>17842</v>
      </c>
      <c r="C1475" s="58" t="s">
        <v>243</v>
      </c>
      <c r="D1475" s="75">
        <v>242.47</v>
      </c>
    </row>
    <row r="1476" spans="1:4">
      <c r="A1476" s="58" t="s">
        <v>15286</v>
      </c>
      <c r="B1476" s="1" t="s">
        <v>17843</v>
      </c>
      <c r="C1476" s="58" t="s">
        <v>243</v>
      </c>
      <c r="D1476" s="75">
        <v>223.37</v>
      </c>
    </row>
    <row r="1477" spans="1:4">
      <c r="A1477" s="58" t="s">
        <v>15287</v>
      </c>
      <c r="B1477" s="1" t="s">
        <v>17844</v>
      </c>
      <c r="C1477" s="58" t="s">
        <v>243</v>
      </c>
      <c r="D1477" s="75">
        <v>241.21</v>
      </c>
    </row>
    <row r="1478" spans="1:4">
      <c r="A1478" s="58" t="s">
        <v>15288</v>
      </c>
      <c r="B1478" s="1" t="s">
        <v>17845</v>
      </c>
      <c r="C1478" s="58" t="s">
        <v>243</v>
      </c>
      <c r="D1478" s="75">
        <v>235.3</v>
      </c>
    </row>
    <row r="1479" spans="1:4">
      <c r="A1479" s="58" t="s">
        <v>15289</v>
      </c>
      <c r="B1479" s="1" t="s">
        <v>17846</v>
      </c>
      <c r="D1479" s="75"/>
    </row>
    <row r="1480" spans="1:4">
      <c r="A1480" s="58" t="s">
        <v>15290</v>
      </c>
      <c r="B1480" s="1" t="s">
        <v>17847</v>
      </c>
      <c r="C1480" s="58" t="s">
        <v>243</v>
      </c>
      <c r="D1480" s="75">
        <v>183.91</v>
      </c>
    </row>
    <row r="1481" spans="1:4">
      <c r="A1481" s="58" t="s">
        <v>15291</v>
      </c>
      <c r="B1481" s="1" t="s">
        <v>17848</v>
      </c>
      <c r="C1481" s="58" t="s">
        <v>243</v>
      </c>
      <c r="D1481" s="75">
        <v>183.91</v>
      </c>
    </row>
    <row r="1482" spans="1:4">
      <c r="A1482" s="58" t="s">
        <v>15292</v>
      </c>
      <c r="B1482" s="1" t="s">
        <v>17849</v>
      </c>
      <c r="C1482" s="58" t="s">
        <v>243</v>
      </c>
      <c r="D1482" s="75">
        <v>183.91</v>
      </c>
    </row>
    <row r="1483" spans="1:4">
      <c r="A1483" s="58" t="s">
        <v>15293</v>
      </c>
      <c r="B1483" s="1" t="s">
        <v>17850</v>
      </c>
      <c r="D1483" s="75"/>
    </row>
    <row r="1484" spans="1:4">
      <c r="A1484" s="58" t="s">
        <v>15294</v>
      </c>
      <c r="B1484" s="1" t="s">
        <v>17851</v>
      </c>
      <c r="C1484" s="58" t="s">
        <v>243</v>
      </c>
      <c r="D1484" s="75">
        <v>90.97</v>
      </c>
    </row>
    <row r="1485" spans="1:4">
      <c r="A1485" s="58" t="s">
        <v>15295</v>
      </c>
      <c r="B1485" s="1" t="s">
        <v>17852</v>
      </c>
      <c r="C1485" s="58" t="s">
        <v>243</v>
      </c>
      <c r="D1485" s="75">
        <v>91.77</v>
      </c>
    </row>
    <row r="1486" spans="1:4">
      <c r="A1486" s="58" t="s">
        <v>15296</v>
      </c>
      <c r="B1486" s="1" t="s">
        <v>17853</v>
      </c>
      <c r="C1486" s="58" t="s">
        <v>243</v>
      </c>
      <c r="D1486" s="75">
        <v>204.84</v>
      </c>
    </row>
    <row r="1487" spans="1:4">
      <c r="A1487" s="58" t="s">
        <v>15297</v>
      </c>
      <c r="B1487" s="1" t="s">
        <v>17854</v>
      </c>
      <c r="C1487" s="58" t="s">
        <v>243</v>
      </c>
      <c r="D1487" s="75">
        <v>38.44</v>
      </c>
    </row>
    <row r="1488" spans="1:4">
      <c r="A1488" s="58" t="s">
        <v>15298</v>
      </c>
      <c r="B1488" s="1" t="s">
        <v>17855</v>
      </c>
      <c r="C1488" s="58" t="s">
        <v>243</v>
      </c>
      <c r="D1488" s="75">
        <v>38.44</v>
      </c>
    </row>
    <row r="1489" spans="1:4">
      <c r="A1489" s="58" t="s">
        <v>15299</v>
      </c>
      <c r="B1489" s="1" t="s">
        <v>17856</v>
      </c>
      <c r="C1489" s="58" t="s">
        <v>243</v>
      </c>
      <c r="D1489" s="75">
        <v>14.06</v>
      </c>
    </row>
    <row r="1490" spans="1:4">
      <c r="A1490" s="58" t="s">
        <v>15300</v>
      </c>
      <c r="B1490" s="1" t="s">
        <v>17857</v>
      </c>
      <c r="C1490" s="58" t="s">
        <v>243</v>
      </c>
      <c r="D1490" s="75">
        <v>10.84</v>
      </c>
    </row>
    <row r="1491" spans="1:4">
      <c r="A1491" s="58" t="s">
        <v>15301</v>
      </c>
      <c r="B1491" s="1" t="s">
        <v>17858</v>
      </c>
      <c r="C1491" s="58" t="s">
        <v>243</v>
      </c>
      <c r="D1491" s="75">
        <v>14.34</v>
      </c>
    </row>
    <row r="1492" spans="1:4">
      <c r="A1492" s="58" t="s">
        <v>21728</v>
      </c>
      <c r="B1492" s="1" t="s">
        <v>13400</v>
      </c>
      <c r="D1492" s="75"/>
    </row>
    <row r="1493" spans="1:4">
      <c r="A1493" s="58" t="s">
        <v>15302</v>
      </c>
      <c r="B1493" s="1" t="s">
        <v>17859</v>
      </c>
      <c r="D1493" s="75"/>
    </row>
    <row r="1494" spans="1:4">
      <c r="A1494" s="58" t="s">
        <v>15303</v>
      </c>
      <c r="B1494" s="1" t="s">
        <v>17860</v>
      </c>
      <c r="C1494" s="58" t="s">
        <v>243</v>
      </c>
      <c r="D1494" s="75">
        <v>776.47</v>
      </c>
    </row>
    <row r="1495" spans="1:4">
      <c r="A1495" s="58" t="s">
        <v>15304</v>
      </c>
      <c r="B1495" s="1" t="s">
        <v>17861</v>
      </c>
      <c r="D1495" s="75"/>
    </row>
    <row r="1496" spans="1:4">
      <c r="A1496" s="58" t="s">
        <v>15305</v>
      </c>
      <c r="B1496" s="1" t="s">
        <v>17862</v>
      </c>
      <c r="C1496" s="58" t="s">
        <v>243</v>
      </c>
      <c r="D1496" s="75">
        <v>1176.96</v>
      </c>
    </row>
    <row r="1497" spans="1:4">
      <c r="A1497" s="58" t="s">
        <v>15306</v>
      </c>
      <c r="B1497" s="1" t="s">
        <v>17863</v>
      </c>
      <c r="C1497" s="58" t="s">
        <v>243</v>
      </c>
      <c r="D1497" s="75">
        <v>2517.6799999999998</v>
      </c>
    </row>
    <row r="1498" spans="1:4">
      <c r="A1498" s="58" t="s">
        <v>15307</v>
      </c>
      <c r="B1498" s="1" t="s">
        <v>17864</v>
      </c>
      <c r="D1498" s="75"/>
    </row>
    <row r="1499" spans="1:4">
      <c r="A1499" s="58" t="s">
        <v>15308</v>
      </c>
      <c r="B1499" s="1" t="s">
        <v>17865</v>
      </c>
      <c r="C1499" s="58" t="s">
        <v>243</v>
      </c>
      <c r="D1499" s="75">
        <v>691.71</v>
      </c>
    </row>
    <row r="1500" spans="1:4">
      <c r="A1500" s="58" t="s">
        <v>15309</v>
      </c>
      <c r="B1500" s="1" t="s">
        <v>17866</v>
      </c>
      <c r="C1500" s="58" t="s">
        <v>32</v>
      </c>
      <c r="D1500" s="75">
        <v>198.71</v>
      </c>
    </row>
    <row r="1501" spans="1:4">
      <c r="A1501" s="58" t="s">
        <v>15310</v>
      </c>
      <c r="B1501" s="1" t="s">
        <v>17867</v>
      </c>
      <c r="C1501" s="58" t="s">
        <v>32</v>
      </c>
      <c r="D1501" s="75">
        <v>261.11</v>
      </c>
    </row>
    <row r="1502" spans="1:4">
      <c r="A1502" s="58" t="s">
        <v>15311</v>
      </c>
      <c r="B1502" s="1" t="s">
        <v>17868</v>
      </c>
      <c r="C1502" s="58" t="s">
        <v>32</v>
      </c>
      <c r="D1502" s="75">
        <v>293.73</v>
      </c>
    </row>
    <row r="1503" spans="1:4">
      <c r="A1503" s="58" t="s">
        <v>15312</v>
      </c>
      <c r="B1503" s="1" t="s">
        <v>17869</v>
      </c>
      <c r="C1503" s="58" t="s">
        <v>32</v>
      </c>
      <c r="D1503" s="75">
        <v>368.7</v>
      </c>
    </row>
    <row r="1504" spans="1:4">
      <c r="A1504" s="58" t="s">
        <v>15313</v>
      </c>
      <c r="B1504" s="1" t="s">
        <v>17870</v>
      </c>
      <c r="D1504" s="75"/>
    </row>
    <row r="1505" spans="1:4">
      <c r="A1505" s="58" t="s">
        <v>15314</v>
      </c>
      <c r="B1505" s="1" t="s">
        <v>17871</v>
      </c>
      <c r="C1505" s="58" t="s">
        <v>32</v>
      </c>
      <c r="D1505" s="75">
        <v>281.87</v>
      </c>
    </row>
    <row r="1506" spans="1:4">
      <c r="A1506" s="58" t="s">
        <v>15315</v>
      </c>
      <c r="B1506" s="1" t="s">
        <v>17872</v>
      </c>
      <c r="C1506" s="58" t="s">
        <v>32</v>
      </c>
      <c r="D1506" s="75">
        <v>139.91999999999999</v>
      </c>
    </row>
    <row r="1507" spans="1:4">
      <c r="A1507" s="58" t="s">
        <v>15316</v>
      </c>
      <c r="B1507" s="1" t="s">
        <v>17873</v>
      </c>
      <c r="C1507" s="58" t="s">
        <v>32</v>
      </c>
      <c r="D1507" s="75">
        <v>181.31</v>
      </c>
    </row>
    <row r="1508" spans="1:4">
      <c r="A1508" s="58" t="s">
        <v>15317</v>
      </c>
      <c r="B1508" s="1" t="s">
        <v>17874</v>
      </c>
      <c r="C1508" s="58" t="s">
        <v>28</v>
      </c>
      <c r="D1508" s="75">
        <v>396.14</v>
      </c>
    </row>
    <row r="1509" spans="1:4">
      <c r="A1509" s="58" t="s">
        <v>37</v>
      </c>
      <c r="B1509" s="1" t="s">
        <v>17875</v>
      </c>
      <c r="C1509" s="58" t="s">
        <v>28</v>
      </c>
      <c r="D1509" s="75">
        <v>382.67</v>
      </c>
    </row>
    <row r="1510" spans="1:4">
      <c r="A1510" s="58" t="s">
        <v>15318</v>
      </c>
      <c r="B1510" s="1" t="s">
        <v>17876</v>
      </c>
      <c r="C1510" s="58" t="s">
        <v>243</v>
      </c>
      <c r="D1510" s="75">
        <v>283.35000000000002</v>
      </c>
    </row>
    <row r="1511" spans="1:4">
      <c r="A1511" s="58" t="s">
        <v>15319</v>
      </c>
      <c r="B1511" s="1" t="s">
        <v>17877</v>
      </c>
      <c r="C1511" s="58" t="s">
        <v>243</v>
      </c>
      <c r="D1511" s="75">
        <v>241.63</v>
      </c>
    </row>
    <row r="1512" spans="1:4">
      <c r="A1512" s="58" t="s">
        <v>15320</v>
      </c>
      <c r="B1512" s="1" t="s">
        <v>17878</v>
      </c>
      <c r="C1512" s="58" t="s">
        <v>243</v>
      </c>
      <c r="D1512" s="75">
        <v>188.22</v>
      </c>
    </row>
    <row r="1513" spans="1:4">
      <c r="A1513" s="58" t="s">
        <v>15321</v>
      </c>
      <c r="B1513" s="1" t="s">
        <v>29547</v>
      </c>
      <c r="C1513" s="58" t="s">
        <v>243</v>
      </c>
      <c r="D1513" s="75">
        <v>289.36</v>
      </c>
    </row>
    <row r="1514" spans="1:4">
      <c r="A1514" s="58" t="s">
        <v>15322</v>
      </c>
      <c r="B1514" s="1" t="s">
        <v>29548</v>
      </c>
      <c r="C1514" s="58" t="s">
        <v>243</v>
      </c>
      <c r="D1514" s="75">
        <v>347.84</v>
      </c>
    </row>
    <row r="1515" spans="1:4">
      <c r="A1515" s="58" t="s">
        <v>15323</v>
      </c>
      <c r="B1515" s="1" t="s">
        <v>17879</v>
      </c>
      <c r="C1515" s="58" t="s">
        <v>243</v>
      </c>
      <c r="D1515" s="75">
        <v>172.34</v>
      </c>
    </row>
    <row r="1516" spans="1:4">
      <c r="A1516" s="58" t="s">
        <v>15324</v>
      </c>
      <c r="B1516" s="1" t="s">
        <v>17880</v>
      </c>
      <c r="C1516" s="58" t="s">
        <v>32</v>
      </c>
      <c r="D1516" s="75">
        <v>144.87</v>
      </c>
    </row>
    <row r="1517" spans="1:4">
      <c r="A1517" s="58" t="s">
        <v>15325</v>
      </c>
      <c r="B1517" s="1" t="s">
        <v>17881</v>
      </c>
      <c r="D1517" s="75"/>
    </row>
    <row r="1518" spans="1:4">
      <c r="A1518" s="58" t="s">
        <v>15326</v>
      </c>
      <c r="B1518" s="1" t="s">
        <v>17882</v>
      </c>
      <c r="C1518" s="58" t="s">
        <v>243</v>
      </c>
      <c r="D1518" s="75">
        <v>189.02</v>
      </c>
    </row>
    <row r="1519" spans="1:4">
      <c r="A1519" s="58" t="s">
        <v>15327</v>
      </c>
      <c r="B1519" s="1" t="s">
        <v>17883</v>
      </c>
      <c r="C1519" s="58" t="s">
        <v>243</v>
      </c>
      <c r="D1519" s="75">
        <v>229.31</v>
      </c>
    </row>
    <row r="1520" spans="1:4">
      <c r="A1520" s="58" t="s">
        <v>15328</v>
      </c>
      <c r="B1520" s="1" t="s">
        <v>17884</v>
      </c>
      <c r="C1520" s="58" t="s">
        <v>32</v>
      </c>
      <c r="D1520" s="75">
        <v>400.6</v>
      </c>
    </row>
    <row r="1521" spans="1:4">
      <c r="A1521" s="58" t="s">
        <v>15329</v>
      </c>
      <c r="B1521" s="1" t="s">
        <v>17885</v>
      </c>
      <c r="C1521" s="58" t="s">
        <v>243</v>
      </c>
      <c r="D1521" s="75">
        <v>194.29</v>
      </c>
    </row>
    <row r="1522" spans="1:4">
      <c r="A1522" s="58" t="s">
        <v>15330</v>
      </c>
      <c r="B1522" s="1" t="s">
        <v>17886</v>
      </c>
      <c r="C1522" s="58" t="s">
        <v>243</v>
      </c>
      <c r="D1522" s="75">
        <v>680.35</v>
      </c>
    </row>
    <row r="1523" spans="1:4">
      <c r="A1523" s="58" t="s">
        <v>15331</v>
      </c>
      <c r="B1523" s="1" t="s">
        <v>17887</v>
      </c>
      <c r="D1523" s="75"/>
    </row>
    <row r="1524" spans="1:4">
      <c r="A1524" s="58" t="s">
        <v>15332</v>
      </c>
      <c r="B1524" s="1" t="s">
        <v>17888</v>
      </c>
      <c r="C1524" s="58" t="s">
        <v>243</v>
      </c>
      <c r="D1524" s="75">
        <v>859.3</v>
      </c>
    </row>
    <row r="1525" spans="1:4">
      <c r="A1525" s="58" t="s">
        <v>15333</v>
      </c>
      <c r="B1525" s="1" t="s">
        <v>17889</v>
      </c>
      <c r="C1525" s="58" t="s">
        <v>243</v>
      </c>
      <c r="D1525" s="75">
        <v>1407.52</v>
      </c>
    </row>
    <row r="1526" spans="1:4">
      <c r="A1526" s="58" t="s">
        <v>15334</v>
      </c>
      <c r="B1526" s="1" t="s">
        <v>17890</v>
      </c>
      <c r="C1526" s="58" t="s">
        <v>243</v>
      </c>
      <c r="D1526" s="75">
        <v>1081.3900000000001</v>
      </c>
    </row>
    <row r="1527" spans="1:4">
      <c r="A1527" s="58" t="s">
        <v>15335</v>
      </c>
      <c r="B1527" s="1" t="s">
        <v>17891</v>
      </c>
      <c r="C1527" s="58" t="s">
        <v>243</v>
      </c>
      <c r="D1527" s="75">
        <v>1357.3</v>
      </c>
    </row>
    <row r="1528" spans="1:4">
      <c r="A1528" s="58" t="s">
        <v>15336</v>
      </c>
      <c r="B1528" s="1" t="s">
        <v>17892</v>
      </c>
      <c r="C1528" s="58" t="s">
        <v>243</v>
      </c>
      <c r="D1528" s="75">
        <v>438.09</v>
      </c>
    </row>
    <row r="1529" spans="1:4">
      <c r="A1529" s="58" t="s">
        <v>15337</v>
      </c>
      <c r="B1529" s="1" t="s">
        <v>17893</v>
      </c>
      <c r="C1529" s="58" t="s">
        <v>243</v>
      </c>
      <c r="D1529" s="75">
        <v>587.21</v>
      </c>
    </row>
    <row r="1530" spans="1:4">
      <c r="A1530" s="58" t="s">
        <v>15338</v>
      </c>
      <c r="B1530" s="1" t="s">
        <v>17894</v>
      </c>
      <c r="C1530" s="58" t="s">
        <v>243</v>
      </c>
      <c r="D1530" s="75">
        <v>782.98</v>
      </c>
    </row>
    <row r="1531" spans="1:4">
      <c r="A1531" s="58" t="s">
        <v>15339</v>
      </c>
      <c r="B1531" s="1" t="s">
        <v>17895</v>
      </c>
      <c r="C1531" s="58" t="s">
        <v>243</v>
      </c>
      <c r="D1531" s="75">
        <v>661.43</v>
      </c>
    </row>
    <row r="1532" spans="1:4">
      <c r="A1532" s="58" t="s">
        <v>15340</v>
      </c>
      <c r="B1532" s="1" t="s">
        <v>17896</v>
      </c>
      <c r="C1532" s="58" t="s">
        <v>243</v>
      </c>
      <c r="D1532" s="75">
        <v>884.73</v>
      </c>
    </row>
    <row r="1533" spans="1:4">
      <c r="A1533" s="58" t="s">
        <v>15341</v>
      </c>
      <c r="B1533" s="1" t="s">
        <v>17897</v>
      </c>
      <c r="C1533" s="58" t="s">
        <v>243</v>
      </c>
      <c r="D1533" s="75">
        <v>756.34</v>
      </c>
    </row>
    <row r="1534" spans="1:4">
      <c r="A1534" s="58" t="s">
        <v>15342</v>
      </c>
      <c r="B1534" s="1" t="s">
        <v>17898</v>
      </c>
      <c r="C1534" s="58" t="s">
        <v>243</v>
      </c>
      <c r="D1534" s="75">
        <v>1054.56</v>
      </c>
    </row>
    <row r="1535" spans="1:4">
      <c r="A1535" s="58" t="s">
        <v>15343</v>
      </c>
      <c r="B1535" s="1" t="s">
        <v>17899</v>
      </c>
      <c r="C1535" s="58" t="s">
        <v>243</v>
      </c>
      <c r="D1535" s="75">
        <v>1481.71</v>
      </c>
    </row>
    <row r="1536" spans="1:4">
      <c r="A1536" s="58" t="s">
        <v>15344</v>
      </c>
      <c r="B1536" s="1" t="s">
        <v>17900</v>
      </c>
      <c r="C1536" s="58" t="s">
        <v>243</v>
      </c>
      <c r="D1536" s="75">
        <v>1708.52</v>
      </c>
    </row>
    <row r="1537" spans="1:4">
      <c r="A1537" s="58" t="s">
        <v>15345</v>
      </c>
      <c r="B1537" s="1" t="s">
        <v>17901</v>
      </c>
      <c r="C1537" s="58" t="s">
        <v>243</v>
      </c>
      <c r="D1537" s="75">
        <v>310.24</v>
      </c>
    </row>
    <row r="1538" spans="1:4">
      <c r="A1538" s="58" t="s">
        <v>15346</v>
      </c>
      <c r="B1538" s="1" t="s">
        <v>17902</v>
      </c>
      <c r="D1538" s="75"/>
    </row>
    <row r="1539" spans="1:4">
      <c r="A1539" s="58" t="s">
        <v>15347</v>
      </c>
      <c r="B1539" s="1" t="s">
        <v>17903</v>
      </c>
      <c r="C1539" s="58" t="s">
        <v>243</v>
      </c>
      <c r="D1539" s="75">
        <v>1238.9100000000001</v>
      </c>
    </row>
    <row r="1540" spans="1:4">
      <c r="A1540" s="58" t="s">
        <v>15348</v>
      </c>
      <c r="B1540" s="1" t="s">
        <v>17904</v>
      </c>
      <c r="C1540" s="58" t="s">
        <v>243</v>
      </c>
      <c r="D1540" s="75">
        <v>1661.33</v>
      </c>
    </row>
    <row r="1541" spans="1:4">
      <c r="A1541" s="58" t="s">
        <v>15349</v>
      </c>
      <c r="B1541" s="1" t="s">
        <v>17905</v>
      </c>
      <c r="D1541" s="75"/>
    </row>
    <row r="1542" spans="1:4">
      <c r="A1542" s="58" t="s">
        <v>15350</v>
      </c>
      <c r="B1542" s="1" t="s">
        <v>17906</v>
      </c>
      <c r="C1542" s="58" t="s">
        <v>243</v>
      </c>
      <c r="D1542" s="75">
        <v>304.19</v>
      </c>
    </row>
    <row r="1543" spans="1:4">
      <c r="A1543" s="58" t="s">
        <v>15351</v>
      </c>
      <c r="B1543" s="1" t="s">
        <v>17907</v>
      </c>
      <c r="C1543" s="58" t="s">
        <v>243</v>
      </c>
      <c r="D1543" s="75">
        <v>469.34</v>
      </c>
    </row>
    <row r="1544" spans="1:4">
      <c r="A1544" s="58" t="s">
        <v>15352</v>
      </c>
      <c r="B1544" s="1" t="s">
        <v>17908</v>
      </c>
      <c r="D1544" s="75"/>
    </row>
    <row r="1545" spans="1:4">
      <c r="A1545" s="58" t="s">
        <v>15353</v>
      </c>
      <c r="B1545" s="1" t="s">
        <v>17909</v>
      </c>
      <c r="C1545" s="58" t="s">
        <v>243</v>
      </c>
      <c r="D1545" s="75">
        <v>1123.1099999999999</v>
      </c>
    </row>
    <row r="1546" spans="1:4">
      <c r="A1546" s="58" t="s">
        <v>15354</v>
      </c>
      <c r="B1546" s="1" t="s">
        <v>17910</v>
      </c>
      <c r="C1546" s="58" t="s">
        <v>243</v>
      </c>
      <c r="D1546" s="75">
        <v>335.19</v>
      </c>
    </row>
    <row r="1547" spans="1:4">
      <c r="A1547" s="58" t="s">
        <v>15355</v>
      </c>
      <c r="B1547" s="1" t="s">
        <v>17911</v>
      </c>
      <c r="C1547" s="58" t="s">
        <v>243</v>
      </c>
      <c r="D1547" s="75">
        <v>706.23</v>
      </c>
    </row>
    <row r="1548" spans="1:4">
      <c r="A1548" s="58" t="s">
        <v>15356</v>
      </c>
      <c r="B1548" s="1" t="s">
        <v>17912</v>
      </c>
      <c r="C1548" s="58" t="s">
        <v>243</v>
      </c>
      <c r="D1548" s="75">
        <v>1175.6500000000001</v>
      </c>
    </row>
    <row r="1549" spans="1:4">
      <c r="A1549" s="58" t="s">
        <v>15357</v>
      </c>
      <c r="B1549" s="1" t="s">
        <v>17913</v>
      </c>
      <c r="C1549" s="58" t="s">
        <v>243</v>
      </c>
      <c r="D1549" s="75">
        <v>1239.8900000000001</v>
      </c>
    </row>
    <row r="1550" spans="1:4">
      <c r="A1550" s="58" t="s">
        <v>15358</v>
      </c>
      <c r="B1550" s="1" t="s">
        <v>17914</v>
      </c>
      <c r="C1550" s="58" t="s">
        <v>243</v>
      </c>
      <c r="D1550" s="75">
        <v>1307.28</v>
      </c>
    </row>
    <row r="1551" spans="1:4">
      <c r="A1551" s="58" t="s">
        <v>15359</v>
      </c>
      <c r="B1551" s="1" t="s">
        <v>17915</v>
      </c>
      <c r="C1551" s="58" t="s">
        <v>243</v>
      </c>
      <c r="D1551" s="75">
        <v>1171.3800000000001</v>
      </c>
    </row>
    <row r="1552" spans="1:4">
      <c r="A1552" s="58" t="s">
        <v>15360</v>
      </c>
      <c r="B1552" s="1" t="s">
        <v>17916</v>
      </c>
      <c r="C1552" s="58" t="s">
        <v>243</v>
      </c>
      <c r="D1552" s="75">
        <v>690.33</v>
      </c>
    </row>
    <row r="1553" spans="1:4">
      <c r="A1553" s="58" t="s">
        <v>15361</v>
      </c>
      <c r="B1553" s="1" t="s">
        <v>17917</v>
      </c>
      <c r="D1553" s="75"/>
    </row>
    <row r="1554" spans="1:4">
      <c r="A1554" s="58" t="s">
        <v>15362</v>
      </c>
      <c r="B1554" s="1" t="s">
        <v>17918</v>
      </c>
      <c r="C1554" s="58" t="s">
        <v>243</v>
      </c>
      <c r="D1554" s="75">
        <v>1356.27</v>
      </c>
    </row>
    <row r="1555" spans="1:4">
      <c r="A1555" s="58" t="s">
        <v>15363</v>
      </c>
      <c r="B1555" s="1" t="s">
        <v>17919</v>
      </c>
      <c r="C1555" s="58" t="s">
        <v>243</v>
      </c>
      <c r="D1555" s="75">
        <v>853.02</v>
      </c>
    </row>
    <row r="1556" spans="1:4">
      <c r="A1556" s="58" t="s">
        <v>15364</v>
      </c>
      <c r="B1556" s="1" t="s">
        <v>17920</v>
      </c>
      <c r="C1556" s="58" t="s">
        <v>243</v>
      </c>
      <c r="D1556" s="75">
        <v>473.33</v>
      </c>
    </row>
    <row r="1557" spans="1:4">
      <c r="A1557" s="58" t="s">
        <v>21729</v>
      </c>
      <c r="B1557" s="1" t="s">
        <v>17921</v>
      </c>
      <c r="D1557" s="75"/>
    </row>
    <row r="1558" spans="1:4">
      <c r="A1558" s="58" t="s">
        <v>15365</v>
      </c>
      <c r="B1558" s="1" t="s">
        <v>17922</v>
      </c>
      <c r="D1558" s="75"/>
    </row>
    <row r="1559" spans="1:4">
      <c r="A1559" s="58" t="s">
        <v>15366</v>
      </c>
      <c r="B1559" s="1" t="s">
        <v>17923</v>
      </c>
      <c r="C1559" s="58" t="s">
        <v>28</v>
      </c>
      <c r="D1559" s="75">
        <v>5.18</v>
      </c>
    </row>
    <row r="1560" spans="1:4">
      <c r="A1560" s="58" t="s">
        <v>15367</v>
      </c>
      <c r="B1560" s="1" t="s">
        <v>17924</v>
      </c>
      <c r="C1560" s="58" t="s">
        <v>28</v>
      </c>
      <c r="D1560" s="75">
        <v>7.8</v>
      </c>
    </row>
    <row r="1561" spans="1:4">
      <c r="A1561" s="58" t="s">
        <v>15368</v>
      </c>
      <c r="B1561" s="1" t="s">
        <v>17925</v>
      </c>
      <c r="C1561" s="58" t="s">
        <v>28</v>
      </c>
      <c r="D1561" s="75">
        <v>17.920000000000002</v>
      </c>
    </row>
    <row r="1562" spans="1:4">
      <c r="A1562" s="58" t="s">
        <v>15369</v>
      </c>
      <c r="B1562" s="1" t="s">
        <v>17926</v>
      </c>
      <c r="C1562" s="58" t="s">
        <v>28</v>
      </c>
      <c r="D1562" s="75">
        <v>23.18</v>
      </c>
    </row>
    <row r="1563" spans="1:4">
      <c r="A1563" s="58" t="s">
        <v>15370</v>
      </c>
      <c r="B1563" s="1" t="s">
        <v>17927</v>
      </c>
      <c r="C1563" s="58" t="s">
        <v>28</v>
      </c>
      <c r="D1563" s="75">
        <v>24.32</v>
      </c>
    </row>
    <row r="1564" spans="1:4">
      <c r="A1564" s="58" t="s">
        <v>15371</v>
      </c>
      <c r="B1564" s="1" t="s">
        <v>17928</v>
      </c>
      <c r="C1564" s="58" t="s">
        <v>28</v>
      </c>
      <c r="D1564" s="75">
        <v>26.26</v>
      </c>
    </row>
    <row r="1565" spans="1:4">
      <c r="A1565" s="58" t="s">
        <v>15372</v>
      </c>
      <c r="B1565" s="1" t="s">
        <v>17929</v>
      </c>
      <c r="C1565" s="58" t="s">
        <v>28</v>
      </c>
      <c r="D1565" s="75">
        <v>27.86</v>
      </c>
    </row>
    <row r="1566" spans="1:4">
      <c r="A1566" s="58" t="s">
        <v>15373</v>
      </c>
      <c r="B1566" s="1" t="s">
        <v>17930</v>
      </c>
      <c r="C1566" s="58" t="s">
        <v>28</v>
      </c>
      <c r="D1566" s="75">
        <v>14.58</v>
      </c>
    </row>
    <row r="1567" spans="1:4">
      <c r="A1567" s="58" t="s">
        <v>15374</v>
      </c>
      <c r="B1567" s="1" t="s">
        <v>17931</v>
      </c>
      <c r="C1567" s="58" t="s">
        <v>32</v>
      </c>
      <c r="D1567" s="75">
        <v>6.93</v>
      </c>
    </row>
    <row r="1568" spans="1:4">
      <c r="A1568" s="58" t="s">
        <v>15375</v>
      </c>
      <c r="B1568" s="1" t="s">
        <v>17932</v>
      </c>
      <c r="C1568" s="58" t="s">
        <v>32</v>
      </c>
      <c r="D1568" s="75">
        <v>6.93</v>
      </c>
    </row>
    <row r="1569" spans="1:4">
      <c r="A1569" s="58" t="s">
        <v>15376</v>
      </c>
      <c r="B1569" s="1" t="s">
        <v>17933</v>
      </c>
      <c r="D1569" s="75"/>
    </row>
    <row r="1570" spans="1:4">
      <c r="A1570" s="58" t="s">
        <v>15377</v>
      </c>
      <c r="B1570" s="1" t="s">
        <v>17934</v>
      </c>
      <c r="C1570" s="58" t="s">
        <v>28</v>
      </c>
      <c r="D1570" s="75">
        <v>121</v>
      </c>
    </row>
    <row r="1571" spans="1:4">
      <c r="A1571" s="58" t="s">
        <v>15378</v>
      </c>
      <c r="B1571" s="1" t="s">
        <v>17935</v>
      </c>
      <c r="D1571" s="75"/>
    </row>
    <row r="1572" spans="1:4">
      <c r="A1572" s="58" t="s">
        <v>15379</v>
      </c>
      <c r="B1572" s="1" t="s">
        <v>17936</v>
      </c>
      <c r="C1572" s="58" t="s">
        <v>28</v>
      </c>
      <c r="D1572" s="75">
        <v>16.22</v>
      </c>
    </row>
    <row r="1573" spans="1:4">
      <c r="A1573" s="58" t="s">
        <v>15380</v>
      </c>
      <c r="B1573" s="1" t="s">
        <v>17937</v>
      </c>
      <c r="D1573" s="75"/>
    </row>
    <row r="1574" spans="1:4">
      <c r="A1574" s="58" t="s">
        <v>15381</v>
      </c>
      <c r="B1574" s="1" t="s">
        <v>17938</v>
      </c>
      <c r="C1574" s="58" t="s">
        <v>28</v>
      </c>
      <c r="D1574" s="75">
        <v>57.66</v>
      </c>
    </row>
    <row r="1575" spans="1:4">
      <c r="A1575" s="58" t="s">
        <v>15382</v>
      </c>
      <c r="B1575" s="1" t="s">
        <v>17939</v>
      </c>
      <c r="C1575" s="58" t="s">
        <v>28</v>
      </c>
      <c r="D1575" s="75">
        <v>58.7</v>
      </c>
    </row>
    <row r="1576" spans="1:4">
      <c r="A1576" s="58" t="s">
        <v>15383</v>
      </c>
      <c r="B1576" s="1" t="s">
        <v>17940</v>
      </c>
      <c r="D1576" s="75"/>
    </row>
    <row r="1577" spans="1:4">
      <c r="A1577" s="58" t="s">
        <v>15384</v>
      </c>
      <c r="B1577" s="1" t="s">
        <v>17941</v>
      </c>
      <c r="C1577" s="58" t="s">
        <v>28</v>
      </c>
      <c r="D1577" s="75">
        <v>47.49</v>
      </c>
    </row>
    <row r="1578" spans="1:4">
      <c r="A1578" s="58" t="s">
        <v>15385</v>
      </c>
      <c r="B1578" s="1" t="s">
        <v>17942</v>
      </c>
      <c r="C1578" s="58" t="s">
        <v>28</v>
      </c>
      <c r="D1578" s="75">
        <v>47.49</v>
      </c>
    </row>
    <row r="1579" spans="1:4">
      <c r="A1579" s="58" t="s">
        <v>15386</v>
      </c>
      <c r="B1579" s="1" t="s">
        <v>17943</v>
      </c>
      <c r="C1579" s="58" t="s">
        <v>28</v>
      </c>
      <c r="D1579" s="75">
        <v>47.49</v>
      </c>
    </row>
    <row r="1580" spans="1:4">
      <c r="A1580" s="58" t="s">
        <v>15387</v>
      </c>
      <c r="B1580" s="1" t="s">
        <v>17944</v>
      </c>
      <c r="C1580" s="58" t="s">
        <v>28</v>
      </c>
      <c r="D1580" s="75">
        <v>47.49</v>
      </c>
    </row>
    <row r="1581" spans="1:4">
      <c r="A1581" s="58" t="s">
        <v>15388</v>
      </c>
      <c r="B1581" s="1" t="s">
        <v>17945</v>
      </c>
      <c r="C1581" s="58" t="s">
        <v>28</v>
      </c>
      <c r="D1581" s="75">
        <v>46.8</v>
      </c>
    </row>
    <row r="1582" spans="1:4">
      <c r="A1582" s="58" t="s">
        <v>15389</v>
      </c>
      <c r="B1582" s="1" t="s">
        <v>17946</v>
      </c>
      <c r="D1582" s="75"/>
    </row>
    <row r="1583" spans="1:4">
      <c r="A1583" s="58" t="s">
        <v>15390</v>
      </c>
      <c r="B1583" s="1" t="s">
        <v>17947</v>
      </c>
      <c r="C1583" s="58" t="s">
        <v>32</v>
      </c>
      <c r="D1583" s="75">
        <v>11.57</v>
      </c>
    </row>
    <row r="1584" spans="1:4">
      <c r="A1584" s="58" t="s">
        <v>15391</v>
      </c>
      <c r="B1584" s="1" t="s">
        <v>17948</v>
      </c>
      <c r="C1584" s="58" t="s">
        <v>28</v>
      </c>
      <c r="D1584" s="75">
        <v>43.13</v>
      </c>
    </row>
    <row r="1585" spans="1:4">
      <c r="A1585" s="58" t="s">
        <v>15392</v>
      </c>
      <c r="B1585" s="1" t="s">
        <v>17949</v>
      </c>
      <c r="C1585" s="58" t="s">
        <v>28</v>
      </c>
      <c r="D1585" s="75">
        <v>345.67</v>
      </c>
    </row>
    <row r="1586" spans="1:4">
      <c r="A1586" s="58" t="s">
        <v>15393</v>
      </c>
      <c r="B1586" s="1" t="s">
        <v>17950</v>
      </c>
      <c r="C1586" s="58" t="s">
        <v>28</v>
      </c>
      <c r="D1586" s="75">
        <v>205.87</v>
      </c>
    </row>
    <row r="1587" spans="1:4">
      <c r="A1587" s="58" t="s">
        <v>15394</v>
      </c>
      <c r="B1587" s="1" t="s">
        <v>17951</v>
      </c>
      <c r="D1587" s="75"/>
    </row>
    <row r="1588" spans="1:4">
      <c r="A1588" s="58" t="s">
        <v>15395</v>
      </c>
      <c r="B1588" s="1" t="s">
        <v>17952</v>
      </c>
      <c r="C1588" s="58" t="s">
        <v>32</v>
      </c>
      <c r="D1588" s="75">
        <v>18.48</v>
      </c>
    </row>
    <row r="1589" spans="1:4">
      <c r="A1589" s="58" t="s">
        <v>21730</v>
      </c>
      <c r="B1589" s="1" t="s">
        <v>17953</v>
      </c>
      <c r="D1589" s="75"/>
    </row>
    <row r="1590" spans="1:4">
      <c r="A1590" s="58" t="s">
        <v>15396</v>
      </c>
      <c r="B1590" s="1" t="s">
        <v>17954</v>
      </c>
      <c r="D1590" s="75"/>
    </row>
    <row r="1591" spans="1:4">
      <c r="A1591" s="58" t="s">
        <v>15397</v>
      </c>
      <c r="B1591" s="1" t="s">
        <v>17955</v>
      </c>
      <c r="C1591" s="58" t="s">
        <v>28</v>
      </c>
      <c r="D1591" s="75">
        <v>28.61</v>
      </c>
    </row>
    <row r="1592" spans="1:4">
      <c r="A1592" s="58" t="s">
        <v>15398</v>
      </c>
      <c r="B1592" s="1" t="s">
        <v>17956</v>
      </c>
      <c r="C1592" s="58" t="s">
        <v>28</v>
      </c>
      <c r="D1592" s="75">
        <v>35.43</v>
      </c>
    </row>
    <row r="1593" spans="1:4">
      <c r="A1593" s="58" t="s">
        <v>15399</v>
      </c>
      <c r="B1593" s="1" t="s">
        <v>17957</v>
      </c>
      <c r="C1593" s="58" t="s">
        <v>28</v>
      </c>
      <c r="D1593" s="75">
        <v>42.25</v>
      </c>
    </row>
    <row r="1594" spans="1:4">
      <c r="A1594" s="58" t="s">
        <v>15400</v>
      </c>
      <c r="B1594" s="1" t="s">
        <v>17958</v>
      </c>
      <c r="C1594" s="58" t="s">
        <v>28</v>
      </c>
      <c r="D1594" s="75">
        <v>34.21</v>
      </c>
    </row>
    <row r="1595" spans="1:4">
      <c r="A1595" s="58" t="s">
        <v>15401</v>
      </c>
      <c r="B1595" s="1" t="s">
        <v>17959</v>
      </c>
      <c r="C1595" s="58" t="s">
        <v>28</v>
      </c>
      <c r="D1595" s="75">
        <v>41.48</v>
      </c>
    </row>
    <row r="1596" spans="1:4">
      <c r="A1596" s="58" t="s">
        <v>15402</v>
      </c>
      <c r="B1596" s="1" t="s">
        <v>17960</v>
      </c>
      <c r="C1596" s="58" t="s">
        <v>28</v>
      </c>
      <c r="D1596" s="75">
        <v>48.74</v>
      </c>
    </row>
    <row r="1597" spans="1:4">
      <c r="A1597" s="58" t="s">
        <v>15403</v>
      </c>
      <c r="B1597" s="1" t="s">
        <v>17961</v>
      </c>
      <c r="D1597" s="75"/>
    </row>
    <row r="1598" spans="1:4">
      <c r="A1598" s="58" t="s">
        <v>15404</v>
      </c>
      <c r="B1598" s="1" t="s">
        <v>17962</v>
      </c>
      <c r="C1598" s="58" t="s">
        <v>28</v>
      </c>
      <c r="D1598" s="75">
        <v>46.28</v>
      </c>
    </row>
    <row r="1599" spans="1:4">
      <c r="A1599" s="58" t="s">
        <v>15405</v>
      </c>
      <c r="B1599" s="1" t="s">
        <v>17963</v>
      </c>
      <c r="D1599" s="75"/>
    </row>
    <row r="1600" spans="1:4">
      <c r="A1600" s="58" t="s">
        <v>15406</v>
      </c>
      <c r="B1600" s="1" t="s">
        <v>17964</v>
      </c>
      <c r="C1600" s="58" t="s">
        <v>28</v>
      </c>
      <c r="D1600" s="75">
        <v>23.69</v>
      </c>
    </row>
    <row r="1601" spans="1:4">
      <c r="A1601" s="58" t="s">
        <v>15407</v>
      </c>
      <c r="B1601" s="1" t="s">
        <v>17965</v>
      </c>
      <c r="C1601" s="58" t="s">
        <v>28</v>
      </c>
      <c r="D1601" s="75">
        <v>25.16</v>
      </c>
    </row>
    <row r="1602" spans="1:4">
      <c r="A1602" s="58" t="s">
        <v>216</v>
      </c>
      <c r="B1602" s="1" t="s">
        <v>17966</v>
      </c>
      <c r="C1602" s="58" t="s">
        <v>28</v>
      </c>
      <c r="D1602" s="75">
        <v>26.64</v>
      </c>
    </row>
    <row r="1603" spans="1:4">
      <c r="A1603" s="58" t="s">
        <v>15408</v>
      </c>
      <c r="B1603" s="1" t="s">
        <v>17967</v>
      </c>
      <c r="D1603" s="75"/>
    </row>
    <row r="1604" spans="1:4">
      <c r="A1604" s="58" t="s">
        <v>15409</v>
      </c>
      <c r="B1604" s="1" t="s">
        <v>17968</v>
      </c>
      <c r="C1604" s="58" t="s">
        <v>28</v>
      </c>
      <c r="D1604" s="75">
        <v>29.86</v>
      </c>
    </row>
    <row r="1605" spans="1:4">
      <c r="A1605" s="58" t="s">
        <v>15410</v>
      </c>
      <c r="B1605" s="1" t="s">
        <v>17969</v>
      </c>
      <c r="C1605" s="58" t="s">
        <v>28</v>
      </c>
      <c r="D1605" s="75">
        <v>31.34</v>
      </c>
    </row>
    <row r="1606" spans="1:4">
      <c r="A1606" s="58" t="s">
        <v>15411</v>
      </c>
      <c r="B1606" s="1" t="s">
        <v>17970</v>
      </c>
      <c r="C1606" s="58" t="s">
        <v>28</v>
      </c>
      <c r="D1606" s="75">
        <v>30.81</v>
      </c>
    </row>
    <row r="1607" spans="1:4">
      <c r="A1607" s="58" t="s">
        <v>15412</v>
      </c>
      <c r="B1607" s="1" t="s">
        <v>17971</v>
      </c>
      <c r="C1607" s="58" t="s">
        <v>28</v>
      </c>
      <c r="D1607" s="75">
        <v>32.29</v>
      </c>
    </row>
    <row r="1608" spans="1:4">
      <c r="A1608" s="58" t="s">
        <v>15413</v>
      </c>
      <c r="B1608" s="1" t="s">
        <v>17972</v>
      </c>
      <c r="C1608" s="58" t="s">
        <v>28</v>
      </c>
      <c r="D1608" s="75">
        <v>32.090000000000003</v>
      </c>
    </row>
    <row r="1609" spans="1:4">
      <c r="A1609" s="58" t="s">
        <v>15414</v>
      </c>
      <c r="B1609" s="1" t="s">
        <v>17973</v>
      </c>
      <c r="C1609" s="58" t="s">
        <v>28</v>
      </c>
      <c r="D1609" s="75">
        <v>33.57</v>
      </c>
    </row>
    <row r="1610" spans="1:4">
      <c r="A1610" s="58" t="s">
        <v>15415</v>
      </c>
      <c r="B1610" s="1" t="s">
        <v>17974</v>
      </c>
      <c r="D1610" s="75"/>
    </row>
    <row r="1611" spans="1:4">
      <c r="A1611" s="58" t="s">
        <v>15416</v>
      </c>
      <c r="B1611" s="1" t="s">
        <v>17964</v>
      </c>
      <c r="C1611" s="58" t="s">
        <v>28</v>
      </c>
      <c r="D1611" s="75">
        <v>26.63</v>
      </c>
    </row>
    <row r="1612" spans="1:4">
      <c r="A1612" s="58" t="s">
        <v>15417</v>
      </c>
      <c r="B1612" s="1" t="s">
        <v>17965</v>
      </c>
      <c r="C1612" s="58" t="s">
        <v>28</v>
      </c>
      <c r="D1612" s="75">
        <v>28.1</v>
      </c>
    </row>
    <row r="1613" spans="1:4">
      <c r="A1613" s="58" t="s">
        <v>15418</v>
      </c>
      <c r="B1613" s="1" t="s">
        <v>17966</v>
      </c>
      <c r="C1613" s="58" t="s">
        <v>28</v>
      </c>
      <c r="D1613" s="75">
        <v>29.58</v>
      </c>
    </row>
    <row r="1614" spans="1:4">
      <c r="A1614" s="58" t="s">
        <v>15419</v>
      </c>
      <c r="B1614" s="1" t="s">
        <v>17975</v>
      </c>
      <c r="D1614" s="75"/>
    </row>
    <row r="1615" spans="1:4">
      <c r="A1615" s="58" t="s">
        <v>15420</v>
      </c>
      <c r="B1615" s="1" t="s">
        <v>17976</v>
      </c>
      <c r="C1615" s="58" t="s">
        <v>28</v>
      </c>
      <c r="D1615" s="75">
        <v>31.93</v>
      </c>
    </row>
    <row r="1616" spans="1:4">
      <c r="A1616" s="58" t="s">
        <v>15421</v>
      </c>
      <c r="B1616" s="1" t="s">
        <v>17977</v>
      </c>
      <c r="C1616" s="58" t="s">
        <v>28</v>
      </c>
      <c r="D1616" s="75">
        <v>33.409999999999997</v>
      </c>
    </row>
    <row r="1617" spans="1:4">
      <c r="A1617" s="58" t="s">
        <v>15422</v>
      </c>
      <c r="B1617" s="1" t="s">
        <v>17978</v>
      </c>
      <c r="C1617" s="58" t="s">
        <v>28</v>
      </c>
      <c r="D1617" s="75">
        <v>32.880000000000003</v>
      </c>
    </row>
    <row r="1618" spans="1:4">
      <c r="A1618" s="58" t="s">
        <v>15423</v>
      </c>
      <c r="B1618" s="1" t="s">
        <v>17979</v>
      </c>
      <c r="C1618" s="58" t="s">
        <v>28</v>
      </c>
      <c r="D1618" s="75">
        <v>34.36</v>
      </c>
    </row>
    <row r="1619" spans="1:4">
      <c r="A1619" s="58" t="s">
        <v>15424</v>
      </c>
      <c r="B1619" s="1" t="s">
        <v>17980</v>
      </c>
      <c r="C1619" s="58" t="s">
        <v>28</v>
      </c>
      <c r="D1619" s="75">
        <v>34.159999999999997</v>
      </c>
    </row>
    <row r="1620" spans="1:4">
      <c r="A1620" s="58" t="s">
        <v>15425</v>
      </c>
      <c r="B1620" s="1" t="s">
        <v>17981</v>
      </c>
      <c r="C1620" s="58" t="s">
        <v>28</v>
      </c>
      <c r="D1620" s="75">
        <v>35.64</v>
      </c>
    </row>
    <row r="1621" spans="1:4">
      <c r="A1621" s="58" t="s">
        <v>15426</v>
      </c>
      <c r="B1621" s="1" t="s">
        <v>17982</v>
      </c>
      <c r="D1621" s="75"/>
    </row>
    <row r="1622" spans="1:4">
      <c r="A1622" s="58" t="s">
        <v>15427</v>
      </c>
      <c r="B1622" s="1" t="s">
        <v>17964</v>
      </c>
      <c r="C1622" s="58" t="s">
        <v>28</v>
      </c>
      <c r="D1622" s="75">
        <v>28.1</v>
      </c>
    </row>
    <row r="1623" spans="1:4">
      <c r="A1623" s="58" t="s">
        <v>15428</v>
      </c>
      <c r="B1623" s="1" t="s">
        <v>17966</v>
      </c>
      <c r="C1623" s="58" t="s">
        <v>28</v>
      </c>
      <c r="D1623" s="75">
        <v>32.479999999999997</v>
      </c>
    </row>
    <row r="1624" spans="1:4">
      <c r="A1624" s="58" t="s">
        <v>15429</v>
      </c>
      <c r="B1624" s="1" t="s">
        <v>17983</v>
      </c>
      <c r="D1624" s="75"/>
    </row>
    <row r="1625" spans="1:4">
      <c r="A1625" s="58" t="s">
        <v>15430</v>
      </c>
      <c r="B1625" s="1" t="s">
        <v>17984</v>
      </c>
      <c r="C1625" s="58" t="s">
        <v>28</v>
      </c>
      <c r="D1625" s="75">
        <v>150.81</v>
      </c>
    </row>
    <row r="1626" spans="1:4">
      <c r="A1626" s="58" t="s">
        <v>15431</v>
      </c>
      <c r="B1626" s="1" t="s">
        <v>17985</v>
      </c>
      <c r="D1626" s="75"/>
    </row>
    <row r="1627" spans="1:4">
      <c r="A1627" s="58" t="s">
        <v>15432</v>
      </c>
      <c r="B1627" s="1" t="s">
        <v>17986</v>
      </c>
      <c r="C1627" s="58" t="s">
        <v>28</v>
      </c>
      <c r="D1627" s="75">
        <v>41.64</v>
      </c>
    </row>
    <row r="1628" spans="1:4">
      <c r="A1628" s="58" t="s">
        <v>15433</v>
      </c>
      <c r="B1628" s="1" t="s">
        <v>17987</v>
      </c>
      <c r="C1628" s="58" t="s">
        <v>28</v>
      </c>
      <c r="D1628" s="75">
        <v>52.63</v>
      </c>
    </row>
    <row r="1629" spans="1:4">
      <c r="A1629" s="58" t="s">
        <v>15434</v>
      </c>
      <c r="B1629" s="1" t="s">
        <v>17988</v>
      </c>
      <c r="C1629" s="58" t="s">
        <v>28</v>
      </c>
      <c r="D1629" s="75">
        <v>56.31</v>
      </c>
    </row>
    <row r="1630" spans="1:4">
      <c r="A1630" s="58" t="s">
        <v>15435</v>
      </c>
      <c r="B1630" s="1" t="s">
        <v>17989</v>
      </c>
      <c r="D1630" s="75"/>
    </row>
    <row r="1631" spans="1:4">
      <c r="A1631" s="58" t="s">
        <v>15436</v>
      </c>
      <c r="B1631" s="1" t="s">
        <v>17948</v>
      </c>
      <c r="C1631" s="58" t="s">
        <v>28</v>
      </c>
      <c r="D1631" s="75">
        <v>44.88</v>
      </c>
    </row>
    <row r="1632" spans="1:4">
      <c r="A1632" s="58" t="s">
        <v>15437</v>
      </c>
      <c r="B1632" s="1" t="s">
        <v>17990</v>
      </c>
      <c r="C1632" s="58" t="s">
        <v>28</v>
      </c>
      <c r="D1632" s="75">
        <v>342.69</v>
      </c>
    </row>
    <row r="1633" spans="1:4">
      <c r="A1633" s="58" t="s">
        <v>15438</v>
      </c>
      <c r="B1633" s="1" t="s">
        <v>17991</v>
      </c>
      <c r="C1633" s="58" t="s">
        <v>28</v>
      </c>
      <c r="D1633" s="75">
        <v>414.04</v>
      </c>
    </row>
    <row r="1634" spans="1:4">
      <c r="A1634" s="58" t="s">
        <v>15439</v>
      </c>
      <c r="B1634" s="1" t="s">
        <v>17992</v>
      </c>
      <c r="D1634" s="75"/>
    </row>
    <row r="1635" spans="1:4">
      <c r="A1635" s="58" t="s">
        <v>15440</v>
      </c>
      <c r="B1635" s="1" t="s">
        <v>17993</v>
      </c>
      <c r="C1635" s="58" t="s">
        <v>28</v>
      </c>
      <c r="D1635" s="75">
        <v>64.06</v>
      </c>
    </row>
    <row r="1636" spans="1:4">
      <c r="A1636" s="58" t="s">
        <v>15441</v>
      </c>
      <c r="B1636" s="1" t="s">
        <v>17994</v>
      </c>
      <c r="C1636" s="58" t="s">
        <v>28</v>
      </c>
      <c r="D1636" s="75">
        <v>74.489999999999995</v>
      </c>
    </row>
    <row r="1637" spans="1:4">
      <c r="A1637" s="58" t="s">
        <v>15442</v>
      </c>
      <c r="B1637" s="1" t="s">
        <v>17995</v>
      </c>
      <c r="C1637" s="58" t="s">
        <v>28</v>
      </c>
      <c r="D1637" s="75">
        <v>72.44</v>
      </c>
    </row>
    <row r="1638" spans="1:4">
      <c r="A1638" s="58" t="s">
        <v>15443</v>
      </c>
      <c r="B1638" s="1" t="s">
        <v>17996</v>
      </c>
      <c r="C1638" s="58" t="s">
        <v>28</v>
      </c>
      <c r="D1638" s="75">
        <v>65.260000000000005</v>
      </c>
    </row>
    <row r="1639" spans="1:4">
      <c r="A1639" s="58" t="s">
        <v>15444</v>
      </c>
      <c r="B1639" s="1" t="s">
        <v>17997</v>
      </c>
      <c r="D1639" s="75"/>
    </row>
    <row r="1640" spans="1:4">
      <c r="A1640" s="58" t="s">
        <v>15445</v>
      </c>
      <c r="B1640" s="1" t="s">
        <v>17998</v>
      </c>
      <c r="C1640" s="58" t="s">
        <v>28</v>
      </c>
      <c r="D1640" s="75">
        <v>63.74</v>
      </c>
    </row>
    <row r="1641" spans="1:4">
      <c r="A1641" s="58" t="s">
        <v>15446</v>
      </c>
      <c r="B1641" s="1" t="s">
        <v>17999</v>
      </c>
      <c r="C1641" s="58" t="s">
        <v>28</v>
      </c>
      <c r="D1641" s="75">
        <v>64.760000000000005</v>
      </c>
    </row>
    <row r="1642" spans="1:4">
      <c r="A1642" s="58" t="s">
        <v>15447</v>
      </c>
      <c r="B1642" s="1" t="s">
        <v>18000</v>
      </c>
      <c r="C1642" s="58" t="s">
        <v>28</v>
      </c>
      <c r="D1642" s="75">
        <v>174.23</v>
      </c>
    </row>
    <row r="1643" spans="1:4">
      <c r="A1643" s="58" t="s">
        <v>15448</v>
      </c>
      <c r="B1643" s="1" t="s">
        <v>18001</v>
      </c>
      <c r="D1643" s="75"/>
    </row>
    <row r="1644" spans="1:4">
      <c r="A1644" s="58" t="s">
        <v>15449</v>
      </c>
      <c r="B1644" s="1" t="s">
        <v>18002</v>
      </c>
      <c r="C1644" s="58" t="s">
        <v>28</v>
      </c>
      <c r="D1644" s="75">
        <v>51.98</v>
      </c>
    </row>
    <row r="1645" spans="1:4">
      <c r="A1645" s="58" t="s">
        <v>15450</v>
      </c>
      <c r="B1645" s="1" t="s">
        <v>18003</v>
      </c>
      <c r="D1645" s="75"/>
    </row>
    <row r="1646" spans="1:4">
      <c r="A1646" s="58" t="s">
        <v>15451</v>
      </c>
      <c r="B1646" s="1" t="s">
        <v>18004</v>
      </c>
      <c r="C1646" s="58" t="s">
        <v>28</v>
      </c>
      <c r="D1646" s="75">
        <v>45.83</v>
      </c>
    </row>
    <row r="1647" spans="1:4">
      <c r="A1647" s="58" t="s">
        <v>15452</v>
      </c>
      <c r="B1647" s="1" t="s">
        <v>18005</v>
      </c>
      <c r="C1647" s="58" t="s">
        <v>28</v>
      </c>
      <c r="D1647" s="75">
        <v>42.29</v>
      </c>
    </row>
    <row r="1648" spans="1:4">
      <c r="A1648" s="58" t="s">
        <v>15453</v>
      </c>
      <c r="B1648" s="1" t="s">
        <v>29549</v>
      </c>
      <c r="C1648" s="58" t="s">
        <v>28</v>
      </c>
      <c r="D1648" s="75">
        <v>46.28</v>
      </c>
    </row>
    <row r="1649" spans="1:4">
      <c r="A1649" s="58" t="s">
        <v>15454</v>
      </c>
      <c r="B1649" s="1" t="s">
        <v>18006</v>
      </c>
      <c r="C1649" s="58" t="s">
        <v>28</v>
      </c>
      <c r="D1649" s="75">
        <v>4.9400000000000004</v>
      </c>
    </row>
    <row r="1650" spans="1:4">
      <c r="A1650" s="58" t="s">
        <v>15455</v>
      </c>
      <c r="B1650" s="1" t="s">
        <v>18007</v>
      </c>
      <c r="D1650" s="75"/>
    </row>
    <row r="1651" spans="1:4">
      <c r="A1651" s="58" t="s">
        <v>15456</v>
      </c>
      <c r="B1651" s="1" t="s">
        <v>17962</v>
      </c>
      <c r="C1651" s="58" t="s">
        <v>28</v>
      </c>
      <c r="D1651" s="75">
        <v>46.28</v>
      </c>
    </row>
    <row r="1652" spans="1:4">
      <c r="A1652" s="58" t="s">
        <v>15457</v>
      </c>
      <c r="B1652" s="1" t="s">
        <v>18008</v>
      </c>
      <c r="C1652" s="58" t="s">
        <v>28</v>
      </c>
      <c r="D1652" s="75">
        <v>4.9400000000000004</v>
      </c>
    </row>
    <row r="1653" spans="1:4">
      <c r="A1653" s="58" t="s">
        <v>15458</v>
      </c>
      <c r="B1653" s="1" t="s">
        <v>16611</v>
      </c>
      <c r="D1653" s="75"/>
    </row>
    <row r="1654" spans="1:4">
      <c r="A1654" s="58" t="s">
        <v>15459</v>
      </c>
      <c r="B1654" s="1" t="s">
        <v>18009</v>
      </c>
      <c r="C1654" s="58" t="s">
        <v>28</v>
      </c>
      <c r="D1654" s="75">
        <v>64.5</v>
      </c>
    </row>
    <row r="1655" spans="1:4">
      <c r="A1655" s="58" t="s">
        <v>15460</v>
      </c>
      <c r="B1655" s="1" t="s">
        <v>18010</v>
      </c>
      <c r="C1655" s="58" t="s">
        <v>28</v>
      </c>
      <c r="D1655" s="75">
        <v>24.31</v>
      </c>
    </row>
    <row r="1656" spans="1:4">
      <c r="A1656" s="58" t="s">
        <v>15461</v>
      </c>
      <c r="B1656" s="1" t="s">
        <v>18011</v>
      </c>
      <c r="D1656" s="75"/>
    </row>
    <row r="1657" spans="1:4">
      <c r="A1657" s="58" t="s">
        <v>15462</v>
      </c>
      <c r="B1657" s="1" t="s">
        <v>18012</v>
      </c>
      <c r="C1657" s="58" t="s">
        <v>32</v>
      </c>
      <c r="D1657" s="75">
        <v>14.09</v>
      </c>
    </row>
    <row r="1658" spans="1:4">
      <c r="A1658" s="58" t="s">
        <v>15463</v>
      </c>
      <c r="B1658" s="1" t="s">
        <v>18013</v>
      </c>
      <c r="D1658" s="75"/>
    </row>
    <row r="1659" spans="1:4">
      <c r="A1659" s="58" t="s">
        <v>15464</v>
      </c>
      <c r="B1659" s="1" t="s">
        <v>18014</v>
      </c>
      <c r="C1659" s="58" t="s">
        <v>32</v>
      </c>
      <c r="D1659" s="75">
        <v>11.42</v>
      </c>
    </row>
    <row r="1660" spans="1:4">
      <c r="A1660" s="58" t="s">
        <v>15465</v>
      </c>
      <c r="B1660" s="1" t="s">
        <v>18015</v>
      </c>
      <c r="C1660" s="58" t="s">
        <v>32</v>
      </c>
      <c r="D1660" s="75">
        <v>11.57</v>
      </c>
    </row>
    <row r="1661" spans="1:4">
      <c r="A1661" s="58" t="s">
        <v>15466</v>
      </c>
      <c r="B1661" s="1" t="s">
        <v>18016</v>
      </c>
      <c r="C1661" s="58" t="s">
        <v>32</v>
      </c>
      <c r="D1661" s="75">
        <v>43.43</v>
      </c>
    </row>
    <row r="1662" spans="1:4">
      <c r="A1662" s="58" t="s">
        <v>15467</v>
      </c>
      <c r="B1662" s="1" t="s">
        <v>18017</v>
      </c>
      <c r="D1662" s="75"/>
    </row>
    <row r="1663" spans="1:4">
      <c r="A1663" s="58" t="s">
        <v>15468</v>
      </c>
      <c r="B1663" s="1" t="s">
        <v>18018</v>
      </c>
      <c r="C1663" s="58" t="s">
        <v>32</v>
      </c>
      <c r="D1663" s="75">
        <v>9.3699999999999992</v>
      </c>
    </row>
    <row r="1664" spans="1:4">
      <c r="A1664" s="58" t="s">
        <v>15469</v>
      </c>
      <c r="B1664" s="1" t="s">
        <v>18019</v>
      </c>
      <c r="C1664" s="58" t="s">
        <v>32</v>
      </c>
      <c r="D1664" s="75">
        <v>9.49</v>
      </c>
    </row>
    <row r="1665" spans="1:4">
      <c r="A1665" s="58" t="s">
        <v>15470</v>
      </c>
      <c r="B1665" s="1" t="s">
        <v>18020</v>
      </c>
      <c r="D1665" s="75"/>
    </row>
    <row r="1666" spans="1:4">
      <c r="A1666" s="58" t="s">
        <v>15471</v>
      </c>
      <c r="B1666" s="1" t="s">
        <v>18021</v>
      </c>
      <c r="C1666" s="58" t="s">
        <v>28</v>
      </c>
      <c r="D1666" s="75">
        <v>341.85</v>
      </c>
    </row>
    <row r="1667" spans="1:4">
      <c r="A1667" s="58" t="s">
        <v>15472</v>
      </c>
      <c r="B1667" s="1" t="s">
        <v>18022</v>
      </c>
      <c r="C1667" s="58" t="s">
        <v>28</v>
      </c>
      <c r="D1667" s="75">
        <v>408.53</v>
      </c>
    </row>
    <row r="1668" spans="1:4">
      <c r="A1668" s="58" t="s">
        <v>15473</v>
      </c>
      <c r="B1668" s="1" t="s">
        <v>18023</v>
      </c>
      <c r="C1668" s="58" t="s">
        <v>28</v>
      </c>
      <c r="D1668" s="75">
        <v>153.31</v>
      </c>
    </row>
    <row r="1669" spans="1:4">
      <c r="A1669" s="58" t="s">
        <v>15474</v>
      </c>
      <c r="B1669" s="1" t="s">
        <v>18024</v>
      </c>
      <c r="C1669" s="58" t="s">
        <v>28</v>
      </c>
      <c r="D1669" s="75">
        <v>486.99</v>
      </c>
    </row>
    <row r="1670" spans="1:4">
      <c r="A1670" s="58" t="s">
        <v>15475</v>
      </c>
      <c r="B1670" s="1" t="s">
        <v>18025</v>
      </c>
      <c r="D1670" s="75"/>
    </row>
    <row r="1671" spans="1:4">
      <c r="A1671" s="58" t="s">
        <v>15476</v>
      </c>
      <c r="B1671" s="1" t="s">
        <v>18026</v>
      </c>
      <c r="C1671" s="58" t="s">
        <v>28</v>
      </c>
      <c r="D1671" s="75">
        <v>341.85</v>
      </c>
    </row>
    <row r="1672" spans="1:4">
      <c r="A1672" s="58" t="s">
        <v>15477</v>
      </c>
      <c r="B1672" s="1" t="s">
        <v>18027</v>
      </c>
      <c r="C1672" s="58" t="s">
        <v>28</v>
      </c>
      <c r="D1672" s="75">
        <v>408.53</v>
      </c>
    </row>
    <row r="1673" spans="1:4">
      <c r="A1673" s="58" t="s">
        <v>15478</v>
      </c>
      <c r="B1673" s="1" t="s">
        <v>18028</v>
      </c>
      <c r="C1673" s="58" t="s">
        <v>28</v>
      </c>
      <c r="D1673" s="75">
        <v>153.31</v>
      </c>
    </row>
    <row r="1674" spans="1:4">
      <c r="A1674" s="58" t="s">
        <v>15479</v>
      </c>
      <c r="B1674" s="1" t="s">
        <v>18029</v>
      </c>
      <c r="D1674" s="75"/>
    </row>
    <row r="1675" spans="1:4">
      <c r="A1675" s="58" t="s">
        <v>15480</v>
      </c>
      <c r="B1675" s="1" t="s">
        <v>18030</v>
      </c>
      <c r="C1675" s="58" t="s">
        <v>32</v>
      </c>
      <c r="D1675" s="75">
        <v>27.92</v>
      </c>
    </row>
    <row r="1676" spans="1:4">
      <c r="A1676" s="58" t="s">
        <v>15481</v>
      </c>
      <c r="B1676" s="1" t="s">
        <v>18031</v>
      </c>
      <c r="C1676" s="58" t="s">
        <v>32</v>
      </c>
      <c r="D1676" s="75">
        <v>33.380000000000003</v>
      </c>
    </row>
    <row r="1677" spans="1:4">
      <c r="A1677" s="58" t="s">
        <v>15482</v>
      </c>
      <c r="B1677" s="1" t="s">
        <v>18032</v>
      </c>
      <c r="C1677" s="58" t="s">
        <v>32</v>
      </c>
      <c r="D1677" s="75">
        <v>43.78</v>
      </c>
    </row>
    <row r="1678" spans="1:4">
      <c r="A1678" s="58" t="s">
        <v>15483</v>
      </c>
      <c r="B1678" s="1" t="s">
        <v>18033</v>
      </c>
      <c r="C1678" s="58" t="s">
        <v>32</v>
      </c>
      <c r="D1678" s="75">
        <v>48.65</v>
      </c>
    </row>
    <row r="1679" spans="1:4">
      <c r="A1679" s="58" t="s">
        <v>15484</v>
      </c>
      <c r="B1679" s="1" t="s">
        <v>18034</v>
      </c>
      <c r="C1679" s="58" t="s">
        <v>32</v>
      </c>
      <c r="D1679" s="75">
        <v>72.67</v>
      </c>
    </row>
    <row r="1680" spans="1:4">
      <c r="A1680" s="58" t="s">
        <v>15485</v>
      </c>
      <c r="B1680" s="1" t="s">
        <v>18035</v>
      </c>
      <c r="C1680" s="58" t="s">
        <v>32</v>
      </c>
      <c r="D1680" s="75">
        <v>113.26</v>
      </c>
    </row>
    <row r="1681" spans="1:4">
      <c r="A1681" s="58" t="s">
        <v>15486</v>
      </c>
      <c r="B1681" s="1" t="s">
        <v>18036</v>
      </c>
      <c r="C1681" s="58" t="s">
        <v>32</v>
      </c>
      <c r="D1681" s="75">
        <v>164.72</v>
      </c>
    </row>
    <row r="1682" spans="1:4">
      <c r="A1682" s="58" t="s">
        <v>21731</v>
      </c>
      <c r="B1682" s="1" t="s">
        <v>18037</v>
      </c>
      <c r="D1682" s="75"/>
    </row>
    <row r="1683" spans="1:4">
      <c r="A1683" s="58" t="s">
        <v>15487</v>
      </c>
      <c r="B1683" s="1" t="s">
        <v>18038</v>
      </c>
      <c r="D1683" s="75"/>
    </row>
    <row r="1684" spans="1:4">
      <c r="A1684" s="58" t="s">
        <v>15488</v>
      </c>
      <c r="B1684" s="1" t="s">
        <v>18039</v>
      </c>
      <c r="C1684" s="58" t="s">
        <v>28</v>
      </c>
      <c r="D1684" s="75">
        <v>62.5</v>
      </c>
    </row>
    <row r="1685" spans="1:4">
      <c r="A1685" s="58" t="s">
        <v>15489</v>
      </c>
      <c r="B1685" s="1" t="s">
        <v>18040</v>
      </c>
      <c r="C1685" s="58" t="s">
        <v>28</v>
      </c>
      <c r="D1685" s="75">
        <v>83.33</v>
      </c>
    </row>
    <row r="1686" spans="1:4">
      <c r="A1686" s="58" t="s">
        <v>15490</v>
      </c>
      <c r="B1686" s="1" t="s">
        <v>18041</v>
      </c>
      <c r="D1686" s="75"/>
    </row>
    <row r="1687" spans="1:4">
      <c r="A1687" s="58" t="s">
        <v>15491</v>
      </c>
      <c r="B1687" s="1" t="s">
        <v>18042</v>
      </c>
      <c r="C1687" s="58" t="s">
        <v>28</v>
      </c>
      <c r="D1687" s="75">
        <v>69.44</v>
      </c>
    </row>
    <row r="1688" spans="1:4">
      <c r="A1688" s="58" t="s">
        <v>15492</v>
      </c>
      <c r="B1688" s="1" t="s">
        <v>18043</v>
      </c>
      <c r="D1688" s="75"/>
    </row>
    <row r="1689" spans="1:4">
      <c r="A1689" s="58" t="s">
        <v>15493</v>
      </c>
      <c r="B1689" s="1" t="s">
        <v>18040</v>
      </c>
      <c r="C1689" s="58" t="s">
        <v>28</v>
      </c>
      <c r="D1689" s="75">
        <v>69.44</v>
      </c>
    </row>
    <row r="1690" spans="1:4">
      <c r="A1690" s="58" t="s">
        <v>15494</v>
      </c>
      <c r="B1690" s="1" t="s">
        <v>18044</v>
      </c>
      <c r="D1690" s="75"/>
    </row>
    <row r="1691" spans="1:4">
      <c r="A1691" s="58" t="s">
        <v>15495</v>
      </c>
      <c r="B1691" s="1" t="s">
        <v>18045</v>
      </c>
      <c r="C1691" s="58" t="s">
        <v>28</v>
      </c>
      <c r="D1691" s="75">
        <v>226.03</v>
      </c>
    </row>
    <row r="1692" spans="1:4">
      <c r="A1692" s="58" t="s">
        <v>15496</v>
      </c>
      <c r="B1692" s="1" t="s">
        <v>18046</v>
      </c>
      <c r="D1692" s="75"/>
    </row>
    <row r="1693" spans="1:4">
      <c r="A1693" s="58" t="s">
        <v>15497</v>
      </c>
      <c r="B1693" s="1" t="s">
        <v>18047</v>
      </c>
      <c r="C1693" s="58" t="s">
        <v>28</v>
      </c>
      <c r="D1693" s="75">
        <v>242.84</v>
      </c>
    </row>
    <row r="1694" spans="1:4">
      <c r="A1694" s="58" t="s">
        <v>15498</v>
      </c>
      <c r="B1694" s="1" t="s">
        <v>18048</v>
      </c>
      <c r="C1694" s="58" t="s">
        <v>243</v>
      </c>
      <c r="D1694" s="75">
        <v>100.89</v>
      </c>
    </row>
    <row r="1695" spans="1:4">
      <c r="A1695" s="58" t="s">
        <v>15499</v>
      </c>
      <c r="B1695" s="1" t="s">
        <v>18049</v>
      </c>
      <c r="C1695" s="58" t="s">
        <v>243</v>
      </c>
      <c r="D1695" s="75">
        <v>74.27</v>
      </c>
    </row>
    <row r="1696" spans="1:4">
      <c r="A1696" s="58" t="s">
        <v>15500</v>
      </c>
      <c r="B1696" s="1" t="s">
        <v>18050</v>
      </c>
      <c r="C1696" s="58" t="s">
        <v>243</v>
      </c>
      <c r="D1696" s="75">
        <v>140.81</v>
      </c>
    </row>
    <row r="1697" spans="1:4">
      <c r="A1697" s="58" t="s">
        <v>21732</v>
      </c>
      <c r="B1697" s="1" t="s">
        <v>12743</v>
      </c>
      <c r="D1697" s="75"/>
    </row>
    <row r="1698" spans="1:4">
      <c r="A1698" s="58" t="s">
        <v>15501</v>
      </c>
      <c r="B1698" s="1" t="s">
        <v>18051</v>
      </c>
      <c r="D1698" s="75"/>
    </row>
    <row r="1699" spans="1:4">
      <c r="A1699" s="58" t="s">
        <v>15502</v>
      </c>
      <c r="B1699" s="1" t="s">
        <v>18052</v>
      </c>
      <c r="C1699" s="58" t="s">
        <v>28</v>
      </c>
      <c r="D1699" s="75">
        <v>7.67</v>
      </c>
    </row>
    <row r="1700" spans="1:4">
      <c r="A1700" s="58" t="s">
        <v>15503</v>
      </c>
      <c r="B1700" s="1" t="s">
        <v>18053</v>
      </c>
      <c r="C1700" s="58" t="s">
        <v>28</v>
      </c>
      <c r="D1700" s="75">
        <v>8.52</v>
      </c>
    </row>
    <row r="1701" spans="1:4">
      <c r="A1701" s="58" t="s">
        <v>15504</v>
      </c>
      <c r="B1701" s="1" t="s">
        <v>18054</v>
      </c>
      <c r="C1701" s="58" t="s">
        <v>28</v>
      </c>
      <c r="D1701" s="75">
        <v>9.3699999999999992</v>
      </c>
    </row>
    <row r="1702" spans="1:4">
      <c r="A1702" s="58" t="s">
        <v>15505</v>
      </c>
      <c r="B1702" s="1" t="s">
        <v>18055</v>
      </c>
      <c r="C1702" s="58" t="s">
        <v>32</v>
      </c>
      <c r="D1702" s="75">
        <v>1.9</v>
      </c>
    </row>
    <row r="1703" spans="1:4">
      <c r="A1703" s="58" t="s">
        <v>15506</v>
      </c>
      <c r="B1703" s="1" t="s">
        <v>18056</v>
      </c>
      <c r="D1703" s="75"/>
    </row>
    <row r="1704" spans="1:4">
      <c r="A1704" s="58" t="s">
        <v>15507</v>
      </c>
      <c r="B1704" s="1" t="s">
        <v>18057</v>
      </c>
      <c r="C1704" s="58" t="s">
        <v>28</v>
      </c>
      <c r="D1704" s="75">
        <v>2.79</v>
      </c>
    </row>
    <row r="1705" spans="1:4">
      <c r="A1705" s="58" t="s">
        <v>15508</v>
      </c>
      <c r="B1705" s="1" t="s">
        <v>18058</v>
      </c>
      <c r="D1705" s="75"/>
    </row>
    <row r="1706" spans="1:4">
      <c r="A1706" s="58" t="s">
        <v>15509</v>
      </c>
      <c r="B1706" s="1" t="s">
        <v>18059</v>
      </c>
      <c r="C1706" s="58" t="s">
        <v>28</v>
      </c>
      <c r="D1706" s="75">
        <v>8.75</v>
      </c>
    </row>
    <row r="1707" spans="1:4">
      <c r="A1707" s="58" t="s">
        <v>15510</v>
      </c>
      <c r="B1707" s="1" t="s">
        <v>18060</v>
      </c>
      <c r="C1707" s="58" t="s">
        <v>28</v>
      </c>
      <c r="D1707" s="75">
        <v>9.0299999999999994</v>
      </c>
    </row>
    <row r="1708" spans="1:4">
      <c r="A1708" s="58" t="s">
        <v>15511</v>
      </c>
      <c r="B1708" s="1" t="s">
        <v>18061</v>
      </c>
      <c r="C1708" s="58" t="s">
        <v>28</v>
      </c>
      <c r="D1708" s="75">
        <v>18.559999999999999</v>
      </c>
    </row>
    <row r="1709" spans="1:4">
      <c r="A1709" s="58" t="s">
        <v>15512</v>
      </c>
      <c r="B1709" s="1" t="s">
        <v>18062</v>
      </c>
      <c r="C1709" s="58" t="s">
        <v>28</v>
      </c>
      <c r="D1709" s="75">
        <v>19.64</v>
      </c>
    </row>
    <row r="1710" spans="1:4">
      <c r="A1710" s="58" t="s">
        <v>15513</v>
      </c>
      <c r="B1710" s="1" t="s">
        <v>18063</v>
      </c>
      <c r="C1710" s="58" t="s">
        <v>28</v>
      </c>
      <c r="D1710" s="75">
        <v>18.84</v>
      </c>
    </row>
    <row r="1711" spans="1:4">
      <c r="A1711" s="58" t="s">
        <v>15514</v>
      </c>
      <c r="B1711" s="1" t="s">
        <v>18064</v>
      </c>
      <c r="D1711" s="75"/>
    </row>
    <row r="1712" spans="1:4">
      <c r="A1712" s="58" t="s">
        <v>15515</v>
      </c>
      <c r="B1712" s="1" t="s">
        <v>18065</v>
      </c>
      <c r="C1712" s="58" t="s">
        <v>28</v>
      </c>
      <c r="D1712" s="75">
        <v>10.92</v>
      </c>
    </row>
    <row r="1713" spans="1:4">
      <c r="A1713" s="58" t="s">
        <v>15516</v>
      </c>
      <c r="B1713" s="1" t="s">
        <v>18066</v>
      </c>
      <c r="C1713" s="58" t="s">
        <v>28</v>
      </c>
      <c r="D1713" s="75">
        <v>10.71</v>
      </c>
    </row>
    <row r="1714" spans="1:4">
      <c r="A1714" s="58" t="s">
        <v>15517</v>
      </c>
      <c r="B1714" s="1" t="s">
        <v>18067</v>
      </c>
      <c r="C1714" s="58" t="s">
        <v>28</v>
      </c>
      <c r="D1714" s="75">
        <v>11.2</v>
      </c>
    </row>
    <row r="1715" spans="1:4">
      <c r="A1715" s="58" t="s">
        <v>15518</v>
      </c>
      <c r="B1715" s="1" t="s">
        <v>18068</v>
      </c>
      <c r="C1715" s="58" t="s">
        <v>28</v>
      </c>
      <c r="D1715" s="75">
        <v>9.48</v>
      </c>
    </row>
    <row r="1716" spans="1:4">
      <c r="A1716" s="58" t="s">
        <v>15519</v>
      </c>
      <c r="B1716" s="1" t="s">
        <v>18069</v>
      </c>
      <c r="C1716" s="58" t="s">
        <v>28</v>
      </c>
      <c r="D1716" s="75">
        <v>20.100000000000001</v>
      </c>
    </row>
    <row r="1717" spans="1:4">
      <c r="A1717" s="58" t="s">
        <v>15520</v>
      </c>
      <c r="B1717" s="1" t="s">
        <v>18070</v>
      </c>
      <c r="C1717" s="58" t="s">
        <v>28</v>
      </c>
      <c r="D1717" s="75">
        <v>19.46</v>
      </c>
    </row>
    <row r="1718" spans="1:4">
      <c r="A1718" s="58" t="s">
        <v>15521</v>
      </c>
      <c r="B1718" s="1" t="s">
        <v>18071</v>
      </c>
      <c r="C1718" s="58" t="s">
        <v>28</v>
      </c>
      <c r="D1718" s="75">
        <v>20.440000000000001</v>
      </c>
    </row>
    <row r="1719" spans="1:4">
      <c r="A1719" s="58" t="s">
        <v>15522</v>
      </c>
      <c r="B1719" s="1" t="s">
        <v>18072</v>
      </c>
      <c r="C1719" s="58" t="s">
        <v>28</v>
      </c>
      <c r="D1719" s="75">
        <v>19.8</v>
      </c>
    </row>
    <row r="1720" spans="1:4">
      <c r="A1720" s="58" t="s">
        <v>15523</v>
      </c>
      <c r="B1720" s="1" t="s">
        <v>18073</v>
      </c>
      <c r="C1720" s="58" t="s">
        <v>28</v>
      </c>
      <c r="D1720" s="75">
        <v>11.26</v>
      </c>
    </row>
    <row r="1721" spans="1:4">
      <c r="A1721" s="58" t="s">
        <v>15524</v>
      </c>
      <c r="B1721" s="1" t="s">
        <v>18074</v>
      </c>
      <c r="D1721" s="75"/>
    </row>
    <row r="1722" spans="1:4">
      <c r="A1722" s="58" t="s">
        <v>15525</v>
      </c>
      <c r="B1722" s="1" t="s">
        <v>18059</v>
      </c>
      <c r="C1722" s="58" t="s">
        <v>28</v>
      </c>
      <c r="D1722" s="75">
        <v>10.48</v>
      </c>
    </row>
    <row r="1723" spans="1:4">
      <c r="A1723" s="58" t="s">
        <v>15526</v>
      </c>
      <c r="B1723" s="1" t="s">
        <v>18060</v>
      </c>
      <c r="C1723" s="58" t="s">
        <v>28</v>
      </c>
      <c r="D1723" s="75">
        <v>10.76</v>
      </c>
    </row>
    <row r="1724" spans="1:4">
      <c r="A1724" s="58" t="s">
        <v>15527</v>
      </c>
      <c r="B1724" s="1" t="s">
        <v>18075</v>
      </c>
      <c r="C1724" s="58" t="s">
        <v>28</v>
      </c>
      <c r="D1724" s="75">
        <v>19.23</v>
      </c>
    </row>
    <row r="1725" spans="1:4">
      <c r="A1725" s="58" t="s">
        <v>15528</v>
      </c>
      <c r="B1725" s="1" t="s">
        <v>18076</v>
      </c>
      <c r="C1725" s="58" t="s">
        <v>28</v>
      </c>
      <c r="D1725" s="75">
        <v>19.98</v>
      </c>
    </row>
    <row r="1726" spans="1:4">
      <c r="A1726" s="58" t="s">
        <v>15529</v>
      </c>
      <c r="B1726" s="1" t="s">
        <v>18077</v>
      </c>
      <c r="C1726" s="58" t="s">
        <v>28</v>
      </c>
      <c r="D1726" s="75">
        <v>20.51</v>
      </c>
    </row>
    <row r="1727" spans="1:4">
      <c r="A1727" s="58" t="s">
        <v>15530</v>
      </c>
      <c r="B1727" s="1" t="s">
        <v>18078</v>
      </c>
      <c r="C1727" s="58" t="s">
        <v>28</v>
      </c>
      <c r="D1727" s="75">
        <v>10.95</v>
      </c>
    </row>
    <row r="1728" spans="1:4">
      <c r="A1728" s="58" t="s">
        <v>15531</v>
      </c>
      <c r="B1728" s="1" t="s">
        <v>18079</v>
      </c>
      <c r="C1728" s="58" t="s">
        <v>28</v>
      </c>
      <c r="D1728" s="75">
        <v>19.57</v>
      </c>
    </row>
    <row r="1729" spans="1:4">
      <c r="A1729" s="58" t="s">
        <v>15532</v>
      </c>
      <c r="B1729" s="1" t="s">
        <v>18080</v>
      </c>
      <c r="C1729" s="58" t="s">
        <v>28</v>
      </c>
      <c r="D1729" s="75">
        <v>10.82</v>
      </c>
    </row>
    <row r="1730" spans="1:4">
      <c r="A1730" s="58" t="s">
        <v>15533</v>
      </c>
      <c r="B1730" s="1" t="s">
        <v>18081</v>
      </c>
      <c r="D1730" s="75"/>
    </row>
    <row r="1731" spans="1:4">
      <c r="A1731" s="58" t="s">
        <v>15534</v>
      </c>
      <c r="B1731" s="1" t="s">
        <v>18082</v>
      </c>
      <c r="C1731" s="58" t="s">
        <v>28</v>
      </c>
      <c r="D1731" s="75">
        <v>9.0399999999999991</v>
      </c>
    </row>
    <row r="1732" spans="1:4">
      <c r="A1732" s="58" t="s">
        <v>15535</v>
      </c>
      <c r="B1732" s="1" t="s">
        <v>18083</v>
      </c>
      <c r="C1732" s="58" t="s">
        <v>28</v>
      </c>
      <c r="D1732" s="75">
        <v>10.77</v>
      </c>
    </row>
    <row r="1733" spans="1:4">
      <c r="A1733" s="58" t="s">
        <v>15536</v>
      </c>
      <c r="B1733" s="1" t="s">
        <v>18084</v>
      </c>
      <c r="C1733" s="58" t="s">
        <v>28</v>
      </c>
      <c r="D1733" s="75">
        <v>18.95</v>
      </c>
    </row>
    <row r="1734" spans="1:4">
      <c r="A1734" s="58" t="s">
        <v>15537</v>
      </c>
      <c r="B1734" s="1" t="s">
        <v>18085</v>
      </c>
      <c r="C1734" s="58" t="s">
        <v>28</v>
      </c>
      <c r="D1734" s="75">
        <v>11</v>
      </c>
    </row>
    <row r="1735" spans="1:4">
      <c r="A1735" s="58" t="s">
        <v>15538</v>
      </c>
      <c r="B1735" s="1" t="s">
        <v>18086</v>
      </c>
      <c r="C1735" s="58" t="s">
        <v>28</v>
      </c>
      <c r="D1735" s="75">
        <v>20.18</v>
      </c>
    </row>
    <row r="1736" spans="1:4">
      <c r="A1736" s="58" t="s">
        <v>15539</v>
      </c>
      <c r="B1736" s="1" t="s">
        <v>18087</v>
      </c>
      <c r="C1736" s="58" t="s">
        <v>28</v>
      </c>
      <c r="D1736" s="75">
        <v>20.75</v>
      </c>
    </row>
    <row r="1737" spans="1:4">
      <c r="A1737" s="58" t="s">
        <v>15540</v>
      </c>
      <c r="B1737" s="1" t="s">
        <v>18088</v>
      </c>
      <c r="C1737" s="58" t="s">
        <v>28</v>
      </c>
      <c r="D1737" s="75">
        <v>20.52</v>
      </c>
    </row>
    <row r="1738" spans="1:4">
      <c r="A1738" s="58" t="s">
        <v>15541</v>
      </c>
      <c r="B1738" s="1" t="s">
        <v>18089</v>
      </c>
      <c r="C1738" s="58" t="s">
        <v>28</v>
      </c>
      <c r="D1738" s="75">
        <v>9.65</v>
      </c>
    </row>
    <row r="1739" spans="1:4">
      <c r="A1739" s="58" t="s">
        <v>15542</v>
      </c>
      <c r="B1739" s="1" t="s">
        <v>18090</v>
      </c>
      <c r="C1739" s="58" t="s">
        <v>28</v>
      </c>
      <c r="D1739" s="75">
        <v>11.38</v>
      </c>
    </row>
    <row r="1740" spans="1:4">
      <c r="A1740" s="58" t="s">
        <v>15543</v>
      </c>
      <c r="B1740" s="1" t="s">
        <v>18091</v>
      </c>
      <c r="C1740" s="58" t="s">
        <v>28</v>
      </c>
      <c r="D1740" s="75">
        <v>19.559999999999999</v>
      </c>
    </row>
    <row r="1741" spans="1:4">
      <c r="A1741" s="58" t="s">
        <v>15544</v>
      </c>
      <c r="B1741" s="1" t="s">
        <v>18092</v>
      </c>
      <c r="C1741" s="58" t="s">
        <v>28</v>
      </c>
      <c r="D1741" s="75">
        <v>20.79</v>
      </c>
    </row>
    <row r="1742" spans="1:4">
      <c r="A1742" s="58" t="s">
        <v>15545</v>
      </c>
      <c r="B1742" s="1" t="s">
        <v>18093</v>
      </c>
      <c r="C1742" s="58" t="s">
        <v>28</v>
      </c>
      <c r="D1742" s="75">
        <v>21.13</v>
      </c>
    </row>
    <row r="1743" spans="1:4">
      <c r="A1743" s="58" t="s">
        <v>15546</v>
      </c>
      <c r="B1743" s="1" t="s">
        <v>18094</v>
      </c>
      <c r="C1743" s="58" t="s">
        <v>28</v>
      </c>
      <c r="D1743" s="75">
        <v>21.67</v>
      </c>
    </row>
    <row r="1744" spans="1:4">
      <c r="A1744" s="58" t="s">
        <v>15547</v>
      </c>
      <c r="B1744" s="1" t="s">
        <v>18095</v>
      </c>
      <c r="D1744" s="75"/>
    </row>
    <row r="1745" spans="1:4">
      <c r="A1745" s="58" t="s">
        <v>15548</v>
      </c>
      <c r="B1745" s="1" t="s">
        <v>18096</v>
      </c>
      <c r="C1745" s="58" t="s">
        <v>28</v>
      </c>
      <c r="D1745" s="75">
        <v>15.08</v>
      </c>
    </row>
    <row r="1746" spans="1:4">
      <c r="A1746" s="58" t="s">
        <v>15549</v>
      </c>
      <c r="B1746" s="1" t="s">
        <v>18097</v>
      </c>
      <c r="C1746" s="58" t="s">
        <v>28</v>
      </c>
      <c r="D1746" s="75">
        <v>19.059999999999999</v>
      </c>
    </row>
    <row r="1747" spans="1:4">
      <c r="A1747" s="58" t="s">
        <v>15550</v>
      </c>
      <c r="B1747" s="1" t="s">
        <v>18098</v>
      </c>
      <c r="C1747" s="58" t="s">
        <v>28</v>
      </c>
      <c r="D1747" s="75">
        <v>17.39</v>
      </c>
    </row>
    <row r="1748" spans="1:4">
      <c r="A1748" s="58" t="s">
        <v>15551</v>
      </c>
      <c r="B1748" s="1" t="s">
        <v>18099</v>
      </c>
      <c r="C1748" s="58" t="s">
        <v>28</v>
      </c>
      <c r="D1748" s="75">
        <v>31.48</v>
      </c>
    </row>
    <row r="1749" spans="1:4">
      <c r="A1749" s="58" t="s">
        <v>15552</v>
      </c>
      <c r="B1749" s="1" t="s">
        <v>18100</v>
      </c>
      <c r="C1749" s="58" t="s">
        <v>28</v>
      </c>
      <c r="D1749" s="75">
        <v>23.99</v>
      </c>
    </row>
    <row r="1750" spans="1:4">
      <c r="A1750" s="58" t="s">
        <v>15553</v>
      </c>
      <c r="B1750" s="1" t="s">
        <v>18101</v>
      </c>
      <c r="C1750" s="58" t="s">
        <v>28</v>
      </c>
      <c r="D1750" s="75">
        <v>23.99</v>
      </c>
    </row>
    <row r="1751" spans="1:4">
      <c r="A1751" s="58" t="s">
        <v>15554</v>
      </c>
      <c r="B1751" s="1" t="s">
        <v>18102</v>
      </c>
      <c r="C1751" s="58" t="s">
        <v>28</v>
      </c>
      <c r="D1751" s="75">
        <v>17.43</v>
      </c>
    </row>
    <row r="1752" spans="1:4">
      <c r="A1752" s="58" t="s">
        <v>15555</v>
      </c>
      <c r="B1752" s="1" t="s">
        <v>18103</v>
      </c>
      <c r="C1752" s="58" t="s">
        <v>28</v>
      </c>
      <c r="D1752" s="75">
        <v>31.33</v>
      </c>
    </row>
    <row r="1753" spans="1:4">
      <c r="A1753" s="58" t="s">
        <v>15556</v>
      </c>
      <c r="B1753" s="1" t="s">
        <v>18104</v>
      </c>
      <c r="C1753" s="58" t="s">
        <v>28</v>
      </c>
      <c r="D1753" s="75">
        <v>17.12</v>
      </c>
    </row>
    <row r="1754" spans="1:4">
      <c r="A1754" s="58" t="s">
        <v>15557</v>
      </c>
      <c r="B1754" s="1" t="s">
        <v>18105</v>
      </c>
      <c r="C1754" s="58" t="s">
        <v>28</v>
      </c>
      <c r="D1754" s="75">
        <v>21.36</v>
      </c>
    </row>
    <row r="1755" spans="1:4">
      <c r="A1755" s="58" t="s">
        <v>15558</v>
      </c>
      <c r="B1755" s="1" t="s">
        <v>18106</v>
      </c>
      <c r="C1755" s="58" t="s">
        <v>28</v>
      </c>
      <c r="D1755" s="75">
        <v>21.36</v>
      </c>
    </row>
    <row r="1756" spans="1:4">
      <c r="A1756" s="58" t="s">
        <v>15559</v>
      </c>
      <c r="B1756" s="1" t="s">
        <v>18107</v>
      </c>
      <c r="C1756" s="58" t="s">
        <v>28</v>
      </c>
      <c r="D1756" s="75">
        <v>17.010000000000002</v>
      </c>
    </row>
    <row r="1757" spans="1:4">
      <c r="A1757" s="58" t="s">
        <v>15560</v>
      </c>
      <c r="B1757" s="1" t="s">
        <v>18108</v>
      </c>
      <c r="C1757" s="58" t="s">
        <v>28</v>
      </c>
      <c r="D1757" s="75">
        <v>21.21</v>
      </c>
    </row>
    <row r="1758" spans="1:4">
      <c r="A1758" s="58" t="s">
        <v>15561</v>
      </c>
      <c r="B1758" s="1" t="s">
        <v>18109</v>
      </c>
      <c r="C1758" s="58" t="s">
        <v>28</v>
      </c>
      <c r="D1758" s="75">
        <v>21.21</v>
      </c>
    </row>
    <row r="1759" spans="1:4">
      <c r="A1759" s="58" t="s">
        <v>15562</v>
      </c>
      <c r="B1759" s="1" t="s">
        <v>18110</v>
      </c>
      <c r="D1759" s="75"/>
    </row>
    <row r="1760" spans="1:4">
      <c r="A1760" s="58" t="s">
        <v>15563</v>
      </c>
      <c r="B1760" s="1" t="s">
        <v>18111</v>
      </c>
      <c r="C1760" s="58" t="s">
        <v>28</v>
      </c>
      <c r="D1760" s="75">
        <v>21.94</v>
      </c>
    </row>
    <row r="1761" spans="1:4">
      <c r="A1761" s="58" t="s">
        <v>15564</v>
      </c>
      <c r="B1761" s="1" t="s">
        <v>18112</v>
      </c>
      <c r="D1761" s="75"/>
    </row>
    <row r="1762" spans="1:4">
      <c r="A1762" s="58" t="s">
        <v>15565</v>
      </c>
      <c r="B1762" s="1" t="s">
        <v>18113</v>
      </c>
      <c r="C1762" s="58" t="s">
        <v>28</v>
      </c>
      <c r="D1762" s="75">
        <v>16.88</v>
      </c>
    </row>
    <row r="1763" spans="1:4">
      <c r="A1763" s="58" t="s">
        <v>15566</v>
      </c>
      <c r="B1763" s="1" t="s">
        <v>18114</v>
      </c>
      <c r="C1763" s="58" t="s">
        <v>28</v>
      </c>
      <c r="D1763" s="75">
        <v>18.46</v>
      </c>
    </row>
    <row r="1764" spans="1:4">
      <c r="A1764" s="58" t="s">
        <v>15567</v>
      </c>
      <c r="B1764" s="1" t="s">
        <v>18115</v>
      </c>
      <c r="D1764" s="75"/>
    </row>
    <row r="1765" spans="1:4">
      <c r="A1765" s="58" t="s">
        <v>15568</v>
      </c>
      <c r="B1765" s="1" t="s">
        <v>18116</v>
      </c>
      <c r="C1765" s="58" t="s">
        <v>28</v>
      </c>
      <c r="D1765" s="75">
        <v>18.760000000000002</v>
      </c>
    </row>
    <row r="1766" spans="1:4">
      <c r="A1766" s="58" t="s">
        <v>15569</v>
      </c>
      <c r="B1766" s="1" t="s">
        <v>18117</v>
      </c>
      <c r="C1766" s="58" t="s">
        <v>28</v>
      </c>
      <c r="D1766" s="75">
        <v>18.760000000000002</v>
      </c>
    </row>
    <row r="1767" spans="1:4">
      <c r="A1767" s="58" t="s">
        <v>15570</v>
      </c>
      <c r="B1767" s="1" t="s">
        <v>18118</v>
      </c>
      <c r="C1767" s="58" t="s">
        <v>28</v>
      </c>
      <c r="D1767" s="75">
        <v>18.760000000000002</v>
      </c>
    </row>
    <row r="1768" spans="1:4">
      <c r="A1768" s="58" t="s">
        <v>15571</v>
      </c>
      <c r="B1768" s="1" t="s">
        <v>18119</v>
      </c>
      <c r="D1768" s="75"/>
    </row>
    <row r="1769" spans="1:4">
      <c r="A1769" s="58" t="s">
        <v>15572</v>
      </c>
      <c r="B1769" s="1" t="s">
        <v>18120</v>
      </c>
      <c r="C1769" s="58" t="s">
        <v>28</v>
      </c>
      <c r="D1769" s="75">
        <v>22.1</v>
      </c>
    </row>
    <row r="1770" spans="1:4">
      <c r="A1770" s="58" t="s">
        <v>15573</v>
      </c>
      <c r="B1770" s="1" t="s">
        <v>18121</v>
      </c>
      <c r="C1770" s="58" t="s">
        <v>28</v>
      </c>
      <c r="D1770" s="75">
        <v>18.760000000000002</v>
      </c>
    </row>
    <row r="1771" spans="1:4">
      <c r="A1771" s="58" t="s">
        <v>15574</v>
      </c>
      <c r="B1771" s="1" t="s">
        <v>18122</v>
      </c>
      <c r="C1771" s="58" t="s">
        <v>28</v>
      </c>
      <c r="D1771" s="75">
        <v>18.760000000000002</v>
      </c>
    </row>
    <row r="1772" spans="1:4">
      <c r="A1772" s="58" t="s">
        <v>15575</v>
      </c>
      <c r="B1772" s="1" t="s">
        <v>18123</v>
      </c>
      <c r="D1772" s="75"/>
    </row>
    <row r="1773" spans="1:4">
      <c r="A1773" s="58" t="s">
        <v>15576</v>
      </c>
      <c r="B1773" s="1" t="s">
        <v>18124</v>
      </c>
      <c r="C1773" s="58" t="s">
        <v>28</v>
      </c>
      <c r="D1773" s="75">
        <v>11.96</v>
      </c>
    </row>
    <row r="1774" spans="1:4">
      <c r="A1774" s="58" t="s">
        <v>15577</v>
      </c>
      <c r="B1774" s="1" t="s">
        <v>18125</v>
      </c>
      <c r="C1774" s="58" t="s">
        <v>28</v>
      </c>
      <c r="D1774" s="75">
        <v>8.7100000000000009</v>
      </c>
    </row>
    <row r="1775" spans="1:4">
      <c r="A1775" s="58" t="s">
        <v>15578</v>
      </c>
      <c r="B1775" s="1" t="s">
        <v>18126</v>
      </c>
      <c r="C1775" s="58" t="s">
        <v>28</v>
      </c>
      <c r="D1775" s="75">
        <v>16.89</v>
      </c>
    </row>
    <row r="1776" spans="1:4">
      <c r="A1776" s="58" t="s">
        <v>15579</v>
      </c>
      <c r="B1776" s="1" t="s">
        <v>18127</v>
      </c>
      <c r="C1776" s="58" t="s">
        <v>28</v>
      </c>
      <c r="D1776" s="75">
        <v>18.16</v>
      </c>
    </row>
    <row r="1777" spans="1:4">
      <c r="A1777" s="58" t="s">
        <v>15580</v>
      </c>
      <c r="B1777" s="1" t="s">
        <v>18128</v>
      </c>
      <c r="D1777" s="75"/>
    </row>
    <row r="1778" spans="1:4">
      <c r="A1778" s="58" t="s">
        <v>15581</v>
      </c>
      <c r="B1778" s="1" t="s">
        <v>18129</v>
      </c>
      <c r="C1778" s="58" t="s">
        <v>28</v>
      </c>
      <c r="D1778" s="75">
        <v>31.77</v>
      </c>
    </row>
    <row r="1779" spans="1:4">
      <c r="A1779" s="58" t="s">
        <v>15582</v>
      </c>
      <c r="B1779" s="1" t="s">
        <v>18130</v>
      </c>
      <c r="D1779" s="75"/>
    </row>
    <row r="1780" spans="1:4">
      <c r="A1780" s="58" t="s">
        <v>15583</v>
      </c>
      <c r="B1780" s="1" t="s">
        <v>18131</v>
      </c>
      <c r="C1780" s="58" t="s">
        <v>32</v>
      </c>
      <c r="D1780" s="75">
        <v>3.67</v>
      </c>
    </row>
    <row r="1781" spans="1:4">
      <c r="A1781" s="58" t="s">
        <v>15584</v>
      </c>
      <c r="B1781" s="1" t="s">
        <v>18132</v>
      </c>
      <c r="C1781" s="58" t="s">
        <v>28</v>
      </c>
      <c r="D1781" s="75">
        <v>12.4</v>
      </c>
    </row>
    <row r="1782" spans="1:4">
      <c r="A1782" s="58" t="s">
        <v>21733</v>
      </c>
      <c r="B1782" s="1" t="s">
        <v>18133</v>
      </c>
      <c r="D1782" s="75"/>
    </row>
    <row r="1783" spans="1:4">
      <c r="A1783" s="58" t="s">
        <v>15585</v>
      </c>
      <c r="B1783" s="1" t="s">
        <v>11421</v>
      </c>
      <c r="D1783" s="75"/>
    </row>
    <row r="1784" spans="1:4">
      <c r="A1784" s="58" t="s">
        <v>15586</v>
      </c>
      <c r="B1784" s="1" t="s">
        <v>18134</v>
      </c>
      <c r="C1784" s="58" t="s">
        <v>243</v>
      </c>
      <c r="D1784" s="75">
        <v>1125.01</v>
      </c>
    </row>
    <row r="1785" spans="1:4">
      <c r="A1785" s="58" t="s">
        <v>15587</v>
      </c>
      <c r="B1785" s="1" t="s">
        <v>18135</v>
      </c>
      <c r="C1785" s="58" t="s">
        <v>243</v>
      </c>
      <c r="D1785" s="75">
        <v>2262.06</v>
      </c>
    </row>
    <row r="1786" spans="1:4">
      <c r="A1786" s="58" t="s">
        <v>15588</v>
      </c>
      <c r="B1786" s="1" t="s">
        <v>18136</v>
      </c>
      <c r="C1786" s="58" t="s">
        <v>30</v>
      </c>
      <c r="D1786" s="75">
        <v>583.48</v>
      </c>
    </row>
    <row r="1787" spans="1:4">
      <c r="A1787" s="58" t="s">
        <v>15589</v>
      </c>
      <c r="B1787" s="1" t="s">
        <v>18137</v>
      </c>
      <c r="C1787" s="58" t="s">
        <v>30</v>
      </c>
      <c r="D1787" s="75">
        <v>622.5</v>
      </c>
    </row>
    <row r="1788" spans="1:4">
      <c r="A1788" s="58" t="s">
        <v>15590</v>
      </c>
      <c r="B1788" s="1" t="s">
        <v>18138</v>
      </c>
      <c r="C1788" s="58" t="s">
        <v>243</v>
      </c>
      <c r="D1788" s="75">
        <v>1518.89</v>
      </c>
    </row>
    <row r="1789" spans="1:4">
      <c r="A1789" s="58" t="s">
        <v>15591</v>
      </c>
      <c r="B1789" s="1" t="s">
        <v>12942</v>
      </c>
      <c r="D1789" s="75"/>
    </row>
    <row r="1790" spans="1:4">
      <c r="A1790" s="58" t="s">
        <v>15592</v>
      </c>
      <c r="B1790" s="1" t="s">
        <v>29550</v>
      </c>
      <c r="C1790" s="58" t="s">
        <v>243</v>
      </c>
      <c r="D1790" s="75">
        <v>93.75</v>
      </c>
    </row>
    <row r="1791" spans="1:4">
      <c r="A1791" s="58" t="s">
        <v>15593</v>
      </c>
      <c r="B1791" s="1" t="s">
        <v>18139</v>
      </c>
      <c r="C1791" s="58" t="s">
        <v>243</v>
      </c>
      <c r="D1791" s="75">
        <v>843.49</v>
      </c>
    </row>
    <row r="1792" spans="1:4">
      <c r="A1792" s="58" t="s">
        <v>15594</v>
      </c>
      <c r="B1792" s="1" t="s">
        <v>18140</v>
      </c>
      <c r="C1792" s="58" t="s">
        <v>243</v>
      </c>
      <c r="D1792" s="75">
        <v>462.74</v>
      </c>
    </row>
    <row r="1793" spans="1:4">
      <c r="A1793" s="58" t="s">
        <v>15595</v>
      </c>
      <c r="B1793" s="1" t="s">
        <v>18141</v>
      </c>
      <c r="C1793" s="58" t="s">
        <v>243</v>
      </c>
      <c r="D1793" s="75">
        <v>8.5500000000000007</v>
      </c>
    </row>
    <row r="1794" spans="1:4">
      <c r="A1794" s="58" t="s">
        <v>15596</v>
      </c>
      <c r="B1794" s="1" t="s">
        <v>18142</v>
      </c>
      <c r="C1794" s="58" t="s">
        <v>243</v>
      </c>
      <c r="D1794" s="75">
        <v>8.33</v>
      </c>
    </row>
    <row r="1795" spans="1:4">
      <c r="A1795" s="58" t="s">
        <v>15597</v>
      </c>
      <c r="B1795" s="1" t="s">
        <v>18143</v>
      </c>
      <c r="C1795" s="58" t="s">
        <v>243</v>
      </c>
      <c r="D1795" s="75">
        <v>84.15</v>
      </c>
    </row>
    <row r="1796" spans="1:4">
      <c r="A1796" s="58" t="s">
        <v>15598</v>
      </c>
      <c r="B1796" s="1" t="s">
        <v>18144</v>
      </c>
      <c r="C1796" s="58" t="s">
        <v>243</v>
      </c>
      <c r="D1796" s="75">
        <v>44.15</v>
      </c>
    </row>
    <row r="1797" spans="1:4">
      <c r="A1797" s="58" t="s">
        <v>15599</v>
      </c>
      <c r="B1797" s="1" t="s">
        <v>18145</v>
      </c>
      <c r="C1797" s="58" t="s">
        <v>243</v>
      </c>
      <c r="D1797" s="75">
        <v>209.71</v>
      </c>
    </row>
    <row r="1798" spans="1:4">
      <c r="A1798" s="58" t="s">
        <v>15600</v>
      </c>
      <c r="B1798" s="1" t="s">
        <v>18146</v>
      </c>
      <c r="C1798" s="58" t="s">
        <v>243</v>
      </c>
      <c r="D1798" s="75">
        <v>1168.71</v>
      </c>
    </row>
    <row r="1799" spans="1:4">
      <c r="A1799" s="58" t="s">
        <v>15601</v>
      </c>
      <c r="B1799" s="1" t="s">
        <v>18147</v>
      </c>
      <c r="C1799" s="58" t="s">
        <v>243</v>
      </c>
      <c r="D1799" s="75">
        <v>1308.71</v>
      </c>
    </row>
    <row r="1800" spans="1:4">
      <c r="A1800" s="58" t="s">
        <v>15602</v>
      </c>
      <c r="B1800" s="1" t="s">
        <v>18148</v>
      </c>
      <c r="C1800" s="58" t="s">
        <v>243</v>
      </c>
      <c r="D1800" s="75">
        <v>288.70999999999998</v>
      </c>
    </row>
    <row r="1801" spans="1:4">
      <c r="A1801" s="58" t="s">
        <v>15603</v>
      </c>
      <c r="B1801" s="1" t="s">
        <v>18149</v>
      </c>
      <c r="C1801" s="58" t="s">
        <v>243</v>
      </c>
      <c r="D1801" s="75">
        <v>428.71</v>
      </c>
    </row>
    <row r="1802" spans="1:4">
      <c r="A1802" s="58" t="s">
        <v>15604</v>
      </c>
      <c r="B1802" s="1" t="s">
        <v>18150</v>
      </c>
      <c r="C1802" s="58" t="s">
        <v>243</v>
      </c>
      <c r="D1802" s="75">
        <v>33</v>
      </c>
    </row>
    <row r="1803" spans="1:4">
      <c r="A1803" s="58" t="s">
        <v>15605</v>
      </c>
      <c r="B1803" s="1" t="s">
        <v>18151</v>
      </c>
      <c r="D1803" s="75"/>
    </row>
    <row r="1804" spans="1:4">
      <c r="A1804" s="58" t="s">
        <v>15606</v>
      </c>
      <c r="B1804" s="1" t="s">
        <v>18152</v>
      </c>
      <c r="C1804" s="58" t="s">
        <v>243</v>
      </c>
      <c r="D1804" s="75">
        <v>42.57</v>
      </c>
    </row>
    <row r="1805" spans="1:4">
      <c r="A1805" s="58" t="s">
        <v>15607</v>
      </c>
      <c r="B1805" s="1" t="s">
        <v>18153</v>
      </c>
      <c r="C1805" s="58" t="s">
        <v>243</v>
      </c>
      <c r="D1805" s="75">
        <v>42.57</v>
      </c>
    </row>
    <row r="1806" spans="1:4">
      <c r="A1806" s="58" t="s">
        <v>15608</v>
      </c>
      <c r="B1806" s="1" t="s">
        <v>18154</v>
      </c>
      <c r="C1806" s="58" t="s">
        <v>243</v>
      </c>
      <c r="D1806" s="75">
        <v>50.67</v>
      </c>
    </row>
    <row r="1807" spans="1:4">
      <c r="A1807" s="58" t="s">
        <v>15609</v>
      </c>
      <c r="B1807" s="1" t="s">
        <v>18155</v>
      </c>
      <c r="C1807" s="58" t="s">
        <v>243</v>
      </c>
      <c r="D1807" s="75">
        <v>14.57</v>
      </c>
    </row>
    <row r="1808" spans="1:4">
      <c r="A1808" s="58" t="s">
        <v>15610</v>
      </c>
      <c r="B1808" s="1" t="s">
        <v>18156</v>
      </c>
      <c r="C1808" s="58" t="s">
        <v>243</v>
      </c>
      <c r="D1808" s="75">
        <v>21.07</v>
      </c>
    </row>
    <row r="1809" spans="1:4">
      <c r="A1809" s="58" t="s">
        <v>15611</v>
      </c>
      <c r="B1809" s="1" t="s">
        <v>18157</v>
      </c>
      <c r="C1809" s="58" t="s">
        <v>243</v>
      </c>
      <c r="D1809" s="75">
        <v>12.67</v>
      </c>
    </row>
    <row r="1810" spans="1:4">
      <c r="A1810" s="58" t="s">
        <v>15612</v>
      </c>
      <c r="B1810" s="1" t="s">
        <v>18158</v>
      </c>
      <c r="C1810" s="58" t="s">
        <v>243</v>
      </c>
      <c r="D1810" s="75">
        <v>13.34</v>
      </c>
    </row>
    <row r="1811" spans="1:4">
      <c r="A1811" s="58" t="s">
        <v>15613</v>
      </c>
      <c r="B1811" s="1" t="s">
        <v>18159</v>
      </c>
      <c r="C1811" s="58" t="s">
        <v>243</v>
      </c>
      <c r="D1811" s="75">
        <v>21.34</v>
      </c>
    </row>
    <row r="1812" spans="1:4">
      <c r="A1812" s="58" t="s">
        <v>15614</v>
      </c>
      <c r="B1812" s="1" t="s">
        <v>18160</v>
      </c>
      <c r="C1812" s="58" t="s">
        <v>243</v>
      </c>
      <c r="D1812" s="75">
        <v>21.34</v>
      </c>
    </row>
    <row r="1813" spans="1:4">
      <c r="A1813" s="58" t="s">
        <v>15615</v>
      </c>
      <c r="B1813" s="1" t="s">
        <v>18161</v>
      </c>
      <c r="C1813" s="58" t="s">
        <v>243</v>
      </c>
      <c r="D1813" s="75">
        <v>5.17</v>
      </c>
    </row>
    <row r="1814" spans="1:4">
      <c r="A1814" s="58" t="s">
        <v>15616</v>
      </c>
      <c r="B1814" s="1" t="s">
        <v>18162</v>
      </c>
      <c r="C1814" s="58" t="s">
        <v>243</v>
      </c>
      <c r="D1814" s="75">
        <v>5.17</v>
      </c>
    </row>
    <row r="1815" spans="1:4">
      <c r="A1815" s="58" t="s">
        <v>15617</v>
      </c>
      <c r="B1815" s="1" t="s">
        <v>9786</v>
      </c>
      <c r="D1815" s="75"/>
    </row>
    <row r="1816" spans="1:4">
      <c r="A1816" s="58" t="s">
        <v>15618</v>
      </c>
      <c r="B1816" s="1" t="s">
        <v>18163</v>
      </c>
      <c r="C1816" s="58" t="s">
        <v>28</v>
      </c>
      <c r="D1816" s="75">
        <v>111.83</v>
      </c>
    </row>
    <row r="1817" spans="1:4">
      <c r="A1817" s="58" t="s">
        <v>15619</v>
      </c>
      <c r="B1817" s="1" t="s">
        <v>18164</v>
      </c>
      <c r="C1817" s="58" t="s">
        <v>28</v>
      </c>
      <c r="D1817" s="75">
        <v>126.08</v>
      </c>
    </row>
    <row r="1818" spans="1:4">
      <c r="A1818" s="58" t="s">
        <v>15620</v>
      </c>
      <c r="B1818" s="1" t="s">
        <v>18165</v>
      </c>
      <c r="C1818" s="58" t="s">
        <v>28</v>
      </c>
      <c r="D1818" s="75">
        <v>452.7</v>
      </c>
    </row>
    <row r="1819" spans="1:4">
      <c r="A1819" s="58" t="s">
        <v>15621</v>
      </c>
      <c r="B1819" s="1" t="s">
        <v>18166</v>
      </c>
      <c r="C1819" s="58" t="s">
        <v>28</v>
      </c>
      <c r="D1819" s="75">
        <v>203.88</v>
      </c>
    </row>
    <row r="1820" spans="1:4">
      <c r="A1820" s="58" t="s">
        <v>15622</v>
      </c>
      <c r="B1820" s="1" t="s">
        <v>18167</v>
      </c>
      <c r="C1820" s="58" t="s">
        <v>28</v>
      </c>
      <c r="D1820" s="75">
        <v>175.55</v>
      </c>
    </row>
    <row r="1821" spans="1:4">
      <c r="A1821" s="58" t="s">
        <v>15623</v>
      </c>
      <c r="B1821" s="1" t="s">
        <v>18168</v>
      </c>
      <c r="C1821" s="58" t="s">
        <v>28</v>
      </c>
      <c r="D1821" s="75">
        <v>238.52</v>
      </c>
    </row>
    <row r="1822" spans="1:4">
      <c r="A1822" s="58" t="s">
        <v>15624</v>
      </c>
      <c r="B1822" s="1" t="s">
        <v>18169</v>
      </c>
      <c r="C1822" s="58" t="s">
        <v>28</v>
      </c>
      <c r="D1822" s="75">
        <v>224.55</v>
      </c>
    </row>
    <row r="1823" spans="1:4">
      <c r="A1823" s="58" t="s">
        <v>15625</v>
      </c>
      <c r="B1823" s="1" t="s">
        <v>18170</v>
      </c>
      <c r="C1823" s="58" t="s">
        <v>32</v>
      </c>
      <c r="D1823" s="75">
        <v>11.57</v>
      </c>
    </row>
    <row r="1824" spans="1:4">
      <c r="A1824" s="58" t="s">
        <v>15626</v>
      </c>
      <c r="B1824" s="1" t="s">
        <v>18171</v>
      </c>
      <c r="C1824" s="58" t="s">
        <v>32</v>
      </c>
      <c r="D1824" s="75">
        <v>43.43</v>
      </c>
    </row>
    <row r="1825" spans="1:4">
      <c r="A1825" s="58" t="s">
        <v>15627</v>
      </c>
      <c r="B1825" s="1" t="s">
        <v>18172</v>
      </c>
      <c r="C1825" s="58" t="s">
        <v>32</v>
      </c>
      <c r="D1825" s="75">
        <v>53.22</v>
      </c>
    </row>
    <row r="1826" spans="1:4">
      <c r="A1826" s="58" t="s">
        <v>15628</v>
      </c>
      <c r="B1826" s="1" t="s">
        <v>13048</v>
      </c>
      <c r="D1826" s="75"/>
    </row>
    <row r="1827" spans="1:4">
      <c r="A1827" s="58" t="s">
        <v>15629</v>
      </c>
      <c r="B1827" s="1" t="s">
        <v>18173</v>
      </c>
      <c r="C1827" s="58" t="s">
        <v>28</v>
      </c>
      <c r="D1827" s="75">
        <v>161.19</v>
      </c>
    </row>
    <row r="1828" spans="1:4">
      <c r="A1828" s="58" t="s">
        <v>15630</v>
      </c>
      <c r="B1828" s="1" t="s">
        <v>18174</v>
      </c>
      <c r="C1828" s="58" t="s">
        <v>28</v>
      </c>
      <c r="D1828" s="75">
        <v>189.52</v>
      </c>
    </row>
    <row r="1829" spans="1:4">
      <c r="A1829" s="58" t="s">
        <v>15631</v>
      </c>
      <c r="B1829" s="1" t="s">
        <v>18175</v>
      </c>
      <c r="C1829" s="58" t="s">
        <v>28</v>
      </c>
      <c r="D1829" s="75">
        <v>386.02</v>
      </c>
    </row>
    <row r="1830" spans="1:4">
      <c r="A1830" s="58" t="s">
        <v>15632</v>
      </c>
      <c r="B1830" s="1" t="s">
        <v>18176</v>
      </c>
      <c r="C1830" s="58" t="s">
        <v>28</v>
      </c>
      <c r="D1830" s="75">
        <v>271.19</v>
      </c>
    </row>
    <row r="1831" spans="1:4">
      <c r="A1831" s="58" t="s">
        <v>15633</v>
      </c>
      <c r="B1831" s="1" t="s">
        <v>18177</v>
      </c>
      <c r="C1831" s="58" t="s">
        <v>28</v>
      </c>
      <c r="D1831" s="75">
        <v>180.48</v>
      </c>
    </row>
    <row r="1832" spans="1:4">
      <c r="A1832" s="58" t="s">
        <v>15634</v>
      </c>
      <c r="B1832" s="1" t="s">
        <v>9819</v>
      </c>
      <c r="D1832" s="75"/>
    </row>
    <row r="1833" spans="1:4">
      <c r="A1833" s="58" t="s">
        <v>15635</v>
      </c>
      <c r="B1833" s="1" t="s">
        <v>18178</v>
      </c>
      <c r="C1833" s="58" t="s">
        <v>32</v>
      </c>
      <c r="D1833" s="75">
        <v>148.29</v>
      </c>
    </row>
    <row r="1834" spans="1:4">
      <c r="A1834" s="58" t="s">
        <v>15636</v>
      </c>
      <c r="B1834" s="1" t="s">
        <v>18179</v>
      </c>
      <c r="C1834" s="58" t="s">
        <v>243</v>
      </c>
      <c r="D1834" s="75">
        <v>98.47</v>
      </c>
    </row>
    <row r="1835" spans="1:4">
      <c r="A1835" s="58" t="s">
        <v>15637</v>
      </c>
      <c r="B1835" s="1" t="s">
        <v>18180</v>
      </c>
      <c r="C1835" s="58" t="s">
        <v>243</v>
      </c>
      <c r="D1835" s="75">
        <v>313.17</v>
      </c>
    </row>
    <row r="1836" spans="1:4">
      <c r="A1836" s="58" t="s">
        <v>15638</v>
      </c>
      <c r="B1836" s="1" t="s">
        <v>18181</v>
      </c>
      <c r="C1836" s="58" t="s">
        <v>30</v>
      </c>
      <c r="D1836" s="75">
        <v>682.09</v>
      </c>
    </row>
    <row r="1837" spans="1:4">
      <c r="A1837" s="58" t="s">
        <v>15639</v>
      </c>
      <c r="B1837" s="1" t="s">
        <v>18182</v>
      </c>
      <c r="C1837" s="58" t="s">
        <v>32</v>
      </c>
      <c r="D1837" s="75">
        <v>147.91999999999999</v>
      </c>
    </row>
    <row r="1838" spans="1:4">
      <c r="A1838" s="58" t="s">
        <v>15640</v>
      </c>
      <c r="B1838" s="1" t="s">
        <v>18183</v>
      </c>
      <c r="D1838" s="75"/>
    </row>
    <row r="1839" spans="1:4">
      <c r="A1839" s="58" t="s">
        <v>15641</v>
      </c>
      <c r="B1839" s="1" t="s">
        <v>18184</v>
      </c>
      <c r="C1839" s="58" t="s">
        <v>32</v>
      </c>
      <c r="D1839" s="75">
        <v>23.99</v>
      </c>
    </row>
    <row r="1840" spans="1:4">
      <c r="A1840" s="58" t="s">
        <v>15642</v>
      </c>
      <c r="B1840" s="1" t="s">
        <v>18185</v>
      </c>
      <c r="C1840" s="58" t="s">
        <v>243</v>
      </c>
      <c r="D1840" s="75">
        <v>199.36</v>
      </c>
    </row>
    <row r="1841" spans="1:4">
      <c r="A1841" s="58" t="s">
        <v>15643</v>
      </c>
      <c r="B1841" s="1" t="s">
        <v>18186</v>
      </c>
      <c r="C1841" s="58" t="s">
        <v>243</v>
      </c>
      <c r="D1841" s="75">
        <v>500.36</v>
      </c>
    </row>
    <row r="1842" spans="1:4">
      <c r="A1842" s="58" t="s">
        <v>15644</v>
      </c>
      <c r="B1842" s="1" t="s">
        <v>18187</v>
      </c>
      <c r="C1842" s="58" t="s">
        <v>243</v>
      </c>
      <c r="D1842" s="75">
        <v>208.59</v>
      </c>
    </row>
    <row r="1843" spans="1:4">
      <c r="A1843" s="58" t="s">
        <v>15645</v>
      </c>
      <c r="B1843" s="1" t="s">
        <v>18188</v>
      </c>
      <c r="C1843" s="58" t="s">
        <v>28</v>
      </c>
      <c r="D1843" s="75">
        <v>198.74</v>
      </c>
    </row>
    <row r="1844" spans="1:4">
      <c r="A1844" s="58" t="s">
        <v>15646</v>
      </c>
      <c r="B1844" s="1" t="s">
        <v>18189</v>
      </c>
      <c r="C1844" s="58" t="s">
        <v>28</v>
      </c>
      <c r="D1844" s="75">
        <v>821.6</v>
      </c>
    </row>
    <row r="1845" spans="1:4">
      <c r="A1845" s="58" t="s">
        <v>15647</v>
      </c>
      <c r="B1845" s="1" t="s">
        <v>18190</v>
      </c>
      <c r="C1845" s="58" t="s">
        <v>28</v>
      </c>
      <c r="D1845" s="75">
        <v>821.6</v>
      </c>
    </row>
    <row r="1846" spans="1:4">
      <c r="A1846" s="58" t="s">
        <v>15648</v>
      </c>
      <c r="B1846" s="1" t="s">
        <v>18191</v>
      </c>
      <c r="D1846" s="75"/>
    </row>
    <row r="1847" spans="1:4">
      <c r="A1847" s="58" t="s">
        <v>15649</v>
      </c>
      <c r="B1847" s="1" t="s">
        <v>18192</v>
      </c>
      <c r="C1847" s="58" t="s">
        <v>243</v>
      </c>
      <c r="D1847" s="75">
        <v>2273.3000000000002</v>
      </c>
    </row>
    <row r="1848" spans="1:4">
      <c r="A1848" s="58" t="s">
        <v>15650</v>
      </c>
      <c r="B1848" s="1" t="s">
        <v>18193</v>
      </c>
      <c r="C1848" s="58" t="s">
        <v>243</v>
      </c>
      <c r="D1848" s="75">
        <v>5030.37</v>
      </c>
    </row>
    <row r="1849" spans="1:4">
      <c r="A1849" s="58" t="s">
        <v>15651</v>
      </c>
      <c r="B1849" s="1" t="s">
        <v>18194</v>
      </c>
      <c r="C1849" s="58" t="s">
        <v>243</v>
      </c>
      <c r="D1849" s="75">
        <v>4566.99</v>
      </c>
    </row>
    <row r="1850" spans="1:4">
      <c r="A1850" s="58" t="s">
        <v>15652</v>
      </c>
      <c r="B1850" s="1" t="s">
        <v>18195</v>
      </c>
      <c r="C1850" s="58" t="s">
        <v>243</v>
      </c>
      <c r="D1850" s="75">
        <v>4488.8500000000004</v>
      </c>
    </row>
    <row r="1851" spans="1:4">
      <c r="A1851" s="58" t="s">
        <v>15653</v>
      </c>
      <c r="B1851" s="1" t="s">
        <v>18196</v>
      </c>
      <c r="C1851" s="58" t="s">
        <v>243</v>
      </c>
      <c r="D1851" s="75">
        <v>1922.47</v>
      </c>
    </row>
    <row r="1852" spans="1:4">
      <c r="A1852" s="58" t="s">
        <v>15654</v>
      </c>
      <c r="B1852" s="1" t="s">
        <v>18197</v>
      </c>
      <c r="D1852" s="75"/>
    </row>
    <row r="1853" spans="1:4">
      <c r="A1853" s="58" t="s">
        <v>15655</v>
      </c>
      <c r="B1853" s="1" t="s">
        <v>18198</v>
      </c>
      <c r="C1853" s="58" t="s">
        <v>243</v>
      </c>
      <c r="D1853" s="75">
        <v>24.34</v>
      </c>
    </row>
    <row r="1854" spans="1:4">
      <c r="A1854" s="58" t="s">
        <v>21734</v>
      </c>
      <c r="B1854" s="1" t="s">
        <v>10139</v>
      </c>
      <c r="D1854" s="75"/>
    </row>
    <row r="1855" spans="1:4">
      <c r="A1855" s="58" t="s">
        <v>15656</v>
      </c>
      <c r="B1855" s="1" t="s">
        <v>18199</v>
      </c>
      <c r="D1855" s="75"/>
    </row>
    <row r="1856" spans="1:4">
      <c r="A1856" s="58" t="s">
        <v>15657</v>
      </c>
      <c r="B1856" s="1" t="s">
        <v>18200</v>
      </c>
      <c r="C1856" s="58" t="s">
        <v>32</v>
      </c>
      <c r="D1856" s="75">
        <v>109.5</v>
      </c>
    </row>
    <row r="1857" spans="1:4">
      <c r="A1857" s="58" t="s">
        <v>15658</v>
      </c>
      <c r="B1857" s="1" t="s">
        <v>18201</v>
      </c>
      <c r="C1857" s="58" t="s">
        <v>32</v>
      </c>
      <c r="D1857" s="75">
        <v>237.73</v>
      </c>
    </row>
    <row r="1858" spans="1:4">
      <c r="A1858" s="58" t="s">
        <v>15659</v>
      </c>
      <c r="B1858" s="1" t="s">
        <v>18202</v>
      </c>
      <c r="C1858" s="58" t="s">
        <v>32</v>
      </c>
      <c r="D1858" s="75">
        <v>437.24</v>
      </c>
    </row>
    <row r="1859" spans="1:4">
      <c r="A1859" s="58" t="s">
        <v>15660</v>
      </c>
      <c r="B1859" s="1" t="s">
        <v>18203</v>
      </c>
      <c r="C1859" s="58" t="s">
        <v>32</v>
      </c>
      <c r="D1859" s="75">
        <v>614.84</v>
      </c>
    </row>
    <row r="1860" spans="1:4">
      <c r="A1860" s="58" t="s">
        <v>15661</v>
      </c>
      <c r="B1860" s="1" t="s">
        <v>18204</v>
      </c>
      <c r="C1860" s="58" t="s">
        <v>32</v>
      </c>
      <c r="D1860" s="75">
        <v>1276.3399999999999</v>
      </c>
    </row>
    <row r="1861" spans="1:4">
      <c r="A1861" s="58" t="s">
        <v>15662</v>
      </c>
      <c r="B1861" s="1" t="s">
        <v>18205</v>
      </c>
      <c r="D1861" s="75"/>
    </row>
    <row r="1862" spans="1:4">
      <c r="A1862" s="58" t="s">
        <v>15663</v>
      </c>
      <c r="B1862" s="1" t="s">
        <v>18206</v>
      </c>
      <c r="C1862" s="58" t="s">
        <v>32</v>
      </c>
      <c r="D1862" s="75">
        <v>87.68</v>
      </c>
    </row>
    <row r="1863" spans="1:4">
      <c r="A1863" s="58" t="s">
        <v>15664</v>
      </c>
      <c r="B1863" s="1" t="s">
        <v>18207</v>
      </c>
      <c r="C1863" s="58" t="s">
        <v>32</v>
      </c>
      <c r="D1863" s="75">
        <v>113.58</v>
      </c>
    </row>
    <row r="1864" spans="1:4">
      <c r="A1864" s="58" t="s">
        <v>15665</v>
      </c>
      <c r="B1864" s="1" t="s">
        <v>18208</v>
      </c>
      <c r="C1864" s="58" t="s">
        <v>32</v>
      </c>
      <c r="D1864" s="75">
        <v>149.57</v>
      </c>
    </row>
    <row r="1865" spans="1:4">
      <c r="A1865" s="58" t="s">
        <v>15666</v>
      </c>
      <c r="B1865" s="1" t="s">
        <v>18209</v>
      </c>
      <c r="C1865" s="58" t="s">
        <v>32</v>
      </c>
      <c r="D1865" s="75">
        <v>199.22</v>
      </c>
    </row>
    <row r="1866" spans="1:4">
      <c r="A1866" s="58" t="s">
        <v>15667</v>
      </c>
      <c r="B1866" s="1" t="s">
        <v>18210</v>
      </c>
      <c r="C1866" s="58" t="s">
        <v>32</v>
      </c>
      <c r="D1866" s="75">
        <v>226.73</v>
      </c>
    </row>
    <row r="1867" spans="1:4">
      <c r="A1867" s="58" t="s">
        <v>15668</v>
      </c>
      <c r="B1867" s="1" t="s">
        <v>18211</v>
      </c>
      <c r="C1867" s="58" t="s">
        <v>32</v>
      </c>
      <c r="D1867" s="75">
        <v>276.18</v>
      </c>
    </row>
    <row r="1868" spans="1:4">
      <c r="A1868" s="58" t="s">
        <v>15669</v>
      </c>
      <c r="B1868" s="1" t="s">
        <v>18212</v>
      </c>
      <c r="C1868" s="58" t="s">
        <v>32</v>
      </c>
      <c r="D1868" s="75">
        <v>322.29000000000002</v>
      </c>
    </row>
    <row r="1869" spans="1:4">
      <c r="A1869" s="58" t="s">
        <v>15670</v>
      </c>
      <c r="B1869" s="1" t="s">
        <v>18213</v>
      </c>
      <c r="C1869" s="58" t="s">
        <v>32</v>
      </c>
      <c r="D1869" s="75">
        <v>444.79</v>
      </c>
    </row>
    <row r="1870" spans="1:4">
      <c r="A1870" s="58" t="s">
        <v>15671</v>
      </c>
      <c r="B1870" s="1" t="s">
        <v>18214</v>
      </c>
      <c r="C1870" s="58" t="s">
        <v>32</v>
      </c>
      <c r="D1870" s="75">
        <v>648.92999999999995</v>
      </c>
    </row>
    <row r="1871" spans="1:4">
      <c r="A1871" s="58" t="s">
        <v>15672</v>
      </c>
      <c r="B1871" s="1" t="s">
        <v>18215</v>
      </c>
      <c r="D1871" s="75"/>
    </row>
    <row r="1872" spans="1:4">
      <c r="A1872" s="58" t="s">
        <v>15673</v>
      </c>
      <c r="B1872" s="1" t="s">
        <v>18206</v>
      </c>
      <c r="C1872" s="58" t="s">
        <v>32</v>
      </c>
      <c r="D1872" s="75">
        <v>90.87</v>
      </c>
    </row>
    <row r="1873" spans="1:4">
      <c r="A1873" s="58" t="s">
        <v>15674</v>
      </c>
      <c r="B1873" s="1" t="s">
        <v>18207</v>
      </c>
      <c r="C1873" s="58" t="s">
        <v>32</v>
      </c>
      <c r="D1873" s="75">
        <v>111.41</v>
      </c>
    </row>
    <row r="1874" spans="1:4">
      <c r="A1874" s="58" t="s">
        <v>15675</v>
      </c>
      <c r="B1874" s="1" t="s">
        <v>18208</v>
      </c>
      <c r="C1874" s="58" t="s">
        <v>32</v>
      </c>
      <c r="D1874" s="75">
        <v>145.66999999999999</v>
      </c>
    </row>
    <row r="1875" spans="1:4">
      <c r="A1875" s="58" t="s">
        <v>15676</v>
      </c>
      <c r="B1875" s="1" t="s">
        <v>18209</v>
      </c>
      <c r="C1875" s="58" t="s">
        <v>32</v>
      </c>
      <c r="D1875" s="75">
        <v>206.57</v>
      </c>
    </row>
    <row r="1876" spans="1:4">
      <c r="A1876" s="58" t="s">
        <v>15677</v>
      </c>
      <c r="B1876" s="1" t="s">
        <v>18210</v>
      </c>
      <c r="C1876" s="58" t="s">
        <v>32</v>
      </c>
      <c r="D1876" s="75">
        <v>232.26</v>
      </c>
    </row>
    <row r="1877" spans="1:4">
      <c r="A1877" s="58" t="s">
        <v>15678</v>
      </c>
      <c r="B1877" s="1" t="s">
        <v>18211</v>
      </c>
      <c r="C1877" s="58" t="s">
        <v>32</v>
      </c>
      <c r="D1877" s="75">
        <v>325.62</v>
      </c>
    </row>
    <row r="1878" spans="1:4">
      <c r="A1878" s="58" t="s">
        <v>15679</v>
      </c>
      <c r="B1878" s="1" t="s">
        <v>18212</v>
      </c>
      <c r="C1878" s="58" t="s">
        <v>32</v>
      </c>
      <c r="D1878" s="75">
        <v>424.94</v>
      </c>
    </row>
    <row r="1879" spans="1:4">
      <c r="A1879" s="58" t="s">
        <v>15680</v>
      </c>
      <c r="B1879" s="1" t="s">
        <v>18213</v>
      </c>
      <c r="C1879" s="58" t="s">
        <v>32</v>
      </c>
      <c r="D1879" s="75">
        <v>484.66</v>
      </c>
    </row>
    <row r="1880" spans="1:4">
      <c r="A1880" s="58" t="s">
        <v>15681</v>
      </c>
      <c r="B1880" s="1" t="s">
        <v>18214</v>
      </c>
      <c r="C1880" s="58" t="s">
        <v>32</v>
      </c>
      <c r="D1880" s="75">
        <v>726.38</v>
      </c>
    </row>
    <row r="1881" spans="1:4">
      <c r="A1881" s="58" t="s">
        <v>15682</v>
      </c>
      <c r="B1881" s="1" t="s">
        <v>18216</v>
      </c>
      <c r="D1881" s="75"/>
    </row>
    <row r="1882" spans="1:4">
      <c r="A1882" s="58" t="s">
        <v>15683</v>
      </c>
      <c r="B1882" s="1" t="s">
        <v>18208</v>
      </c>
      <c r="C1882" s="58" t="s">
        <v>32</v>
      </c>
      <c r="D1882" s="75">
        <v>168.26</v>
      </c>
    </row>
    <row r="1883" spans="1:4">
      <c r="A1883" s="58" t="s">
        <v>15684</v>
      </c>
      <c r="B1883" s="1" t="s">
        <v>18209</v>
      </c>
      <c r="C1883" s="58" t="s">
        <v>32</v>
      </c>
      <c r="D1883" s="75">
        <v>232.45</v>
      </c>
    </row>
    <row r="1884" spans="1:4">
      <c r="A1884" s="58" t="s">
        <v>15685</v>
      </c>
      <c r="B1884" s="1" t="s">
        <v>18210</v>
      </c>
      <c r="C1884" s="58" t="s">
        <v>32</v>
      </c>
      <c r="D1884" s="75">
        <v>290.89999999999998</v>
      </c>
    </row>
    <row r="1885" spans="1:4">
      <c r="A1885" s="58" t="s">
        <v>15686</v>
      </c>
      <c r="B1885" s="1" t="s">
        <v>18212</v>
      </c>
      <c r="C1885" s="58" t="s">
        <v>32</v>
      </c>
      <c r="D1885" s="75">
        <v>424.94</v>
      </c>
    </row>
    <row r="1886" spans="1:4">
      <c r="A1886" s="58" t="s">
        <v>15687</v>
      </c>
      <c r="B1886" s="1" t="s">
        <v>18213</v>
      </c>
      <c r="C1886" s="58" t="s">
        <v>32</v>
      </c>
      <c r="D1886" s="75">
        <v>582.25</v>
      </c>
    </row>
    <row r="1887" spans="1:4">
      <c r="A1887" s="58" t="s">
        <v>15688</v>
      </c>
      <c r="B1887" s="1" t="s">
        <v>18214</v>
      </c>
      <c r="C1887" s="58" t="s">
        <v>32</v>
      </c>
      <c r="D1887" s="75">
        <v>832.79</v>
      </c>
    </row>
    <row r="1888" spans="1:4">
      <c r="A1888" s="58" t="s">
        <v>15689</v>
      </c>
      <c r="B1888" s="1" t="s">
        <v>18217</v>
      </c>
      <c r="D1888" s="75"/>
    </row>
    <row r="1889" spans="1:4">
      <c r="A1889" s="58" t="s">
        <v>15690</v>
      </c>
      <c r="B1889" s="1" t="s">
        <v>18218</v>
      </c>
      <c r="C1889" s="58" t="s">
        <v>29</v>
      </c>
      <c r="D1889" s="75">
        <v>341.13</v>
      </c>
    </row>
    <row r="1890" spans="1:4">
      <c r="A1890" s="58" t="s">
        <v>15691</v>
      </c>
      <c r="B1890" s="1" t="s">
        <v>18219</v>
      </c>
      <c r="D1890" s="75"/>
    </row>
    <row r="1891" spans="1:4">
      <c r="A1891" s="58" t="s">
        <v>15692</v>
      </c>
      <c r="B1891" s="1" t="s">
        <v>18220</v>
      </c>
      <c r="C1891" s="58" t="s">
        <v>28</v>
      </c>
      <c r="D1891" s="75">
        <v>19.47</v>
      </c>
    </row>
    <row r="1892" spans="1:4">
      <c r="A1892" s="58" t="s">
        <v>15693</v>
      </c>
      <c r="B1892" s="1" t="s">
        <v>18221</v>
      </c>
      <c r="D1892" s="75"/>
    </row>
    <row r="1893" spans="1:4">
      <c r="A1893" s="58" t="s">
        <v>15694</v>
      </c>
      <c r="B1893" s="1" t="s">
        <v>18222</v>
      </c>
      <c r="C1893" s="58" t="s">
        <v>28</v>
      </c>
      <c r="D1893" s="75">
        <v>13.48</v>
      </c>
    </row>
    <row r="1894" spans="1:4">
      <c r="A1894" s="58" t="s">
        <v>15695</v>
      </c>
      <c r="B1894" s="1" t="s">
        <v>18223</v>
      </c>
      <c r="D1894" s="75"/>
    </row>
    <row r="1895" spans="1:4">
      <c r="A1895" s="58" t="s">
        <v>15696</v>
      </c>
      <c r="B1895" s="1" t="s">
        <v>18224</v>
      </c>
      <c r="C1895" s="58" t="s">
        <v>243</v>
      </c>
      <c r="D1895" s="75">
        <v>725.95</v>
      </c>
    </row>
    <row r="1896" spans="1:4">
      <c r="A1896" s="58" t="s">
        <v>15697</v>
      </c>
      <c r="B1896" s="1" t="s">
        <v>18225</v>
      </c>
      <c r="C1896" s="58" t="s">
        <v>243</v>
      </c>
      <c r="D1896" s="75">
        <v>795.52</v>
      </c>
    </row>
    <row r="1897" spans="1:4">
      <c r="A1897" s="58" t="s">
        <v>15698</v>
      </c>
      <c r="B1897" s="1" t="s">
        <v>18226</v>
      </c>
      <c r="C1897" s="58" t="s">
        <v>243</v>
      </c>
      <c r="D1897" s="75">
        <v>868.91</v>
      </c>
    </row>
    <row r="1898" spans="1:4">
      <c r="A1898" s="58" t="s">
        <v>15699</v>
      </c>
      <c r="B1898" s="1" t="s">
        <v>18227</v>
      </c>
      <c r="C1898" s="58" t="s">
        <v>243</v>
      </c>
      <c r="D1898" s="75">
        <v>944.21</v>
      </c>
    </row>
    <row r="1899" spans="1:4">
      <c r="A1899" s="58" t="s">
        <v>15700</v>
      </c>
      <c r="B1899" s="1" t="s">
        <v>18228</v>
      </c>
      <c r="C1899" s="58" t="s">
        <v>243</v>
      </c>
      <c r="D1899" s="75">
        <v>1026.1099999999999</v>
      </c>
    </row>
    <row r="1900" spans="1:4">
      <c r="A1900" s="58" t="s">
        <v>15701</v>
      </c>
      <c r="B1900" s="1" t="s">
        <v>18229</v>
      </c>
      <c r="C1900" s="58" t="s">
        <v>243</v>
      </c>
      <c r="D1900" s="75">
        <v>1106.56</v>
      </c>
    </row>
    <row r="1901" spans="1:4">
      <c r="A1901" s="58" t="s">
        <v>15702</v>
      </c>
      <c r="B1901" s="1" t="s">
        <v>18230</v>
      </c>
      <c r="C1901" s="58" t="s">
        <v>243</v>
      </c>
      <c r="D1901" s="75">
        <v>1526.56</v>
      </c>
    </row>
    <row r="1902" spans="1:4">
      <c r="A1902" s="58" t="s">
        <v>15703</v>
      </c>
      <c r="B1902" s="1" t="s">
        <v>18231</v>
      </c>
      <c r="C1902" s="58" t="s">
        <v>243</v>
      </c>
      <c r="D1902" s="75">
        <v>1623.4</v>
      </c>
    </row>
    <row r="1903" spans="1:4">
      <c r="A1903" s="58" t="s">
        <v>15704</v>
      </c>
      <c r="B1903" s="1" t="s">
        <v>18232</v>
      </c>
      <c r="C1903" s="58" t="s">
        <v>243</v>
      </c>
      <c r="D1903" s="75">
        <v>1844.13</v>
      </c>
    </row>
    <row r="1904" spans="1:4">
      <c r="A1904" s="58" t="s">
        <v>15705</v>
      </c>
      <c r="B1904" s="1" t="s">
        <v>18233</v>
      </c>
      <c r="C1904" s="58" t="s">
        <v>243</v>
      </c>
      <c r="D1904" s="75">
        <v>2060.7800000000002</v>
      </c>
    </row>
    <row r="1905" spans="1:4">
      <c r="A1905" s="58" t="s">
        <v>15706</v>
      </c>
      <c r="B1905" s="1" t="s">
        <v>18234</v>
      </c>
      <c r="D1905" s="75"/>
    </row>
    <row r="1906" spans="1:4">
      <c r="A1906" s="58" t="s">
        <v>15707</v>
      </c>
      <c r="B1906" s="1" t="s">
        <v>18235</v>
      </c>
      <c r="C1906" s="58" t="s">
        <v>243</v>
      </c>
      <c r="D1906" s="75">
        <v>712.11</v>
      </c>
    </row>
    <row r="1907" spans="1:4">
      <c r="A1907" s="58" t="s">
        <v>15708</v>
      </c>
      <c r="B1907" s="1" t="s">
        <v>18236</v>
      </c>
      <c r="C1907" s="58" t="s">
        <v>243</v>
      </c>
      <c r="D1907" s="75">
        <v>1313.8</v>
      </c>
    </row>
    <row r="1908" spans="1:4">
      <c r="A1908" s="58" t="s">
        <v>15709</v>
      </c>
      <c r="B1908" s="1" t="s">
        <v>18237</v>
      </c>
      <c r="D1908" s="75"/>
    </row>
    <row r="1909" spans="1:4">
      <c r="A1909" s="58" t="s">
        <v>15710</v>
      </c>
      <c r="B1909" s="1" t="s">
        <v>18235</v>
      </c>
      <c r="C1909" s="58" t="s">
        <v>32</v>
      </c>
      <c r="D1909" s="75">
        <v>631.80999999999995</v>
      </c>
    </row>
    <row r="1910" spans="1:4">
      <c r="A1910" s="58" t="s">
        <v>15711</v>
      </c>
      <c r="B1910" s="1" t="s">
        <v>18236</v>
      </c>
      <c r="C1910" s="58" t="s">
        <v>32</v>
      </c>
      <c r="D1910" s="75">
        <v>1054.03</v>
      </c>
    </row>
    <row r="1911" spans="1:4">
      <c r="A1911" s="58" t="s">
        <v>15712</v>
      </c>
      <c r="B1911" s="1" t="s">
        <v>18238</v>
      </c>
      <c r="D1911" s="75"/>
    </row>
    <row r="1912" spans="1:4">
      <c r="A1912" s="58" t="s">
        <v>15713</v>
      </c>
      <c r="B1912" s="1" t="s">
        <v>18239</v>
      </c>
      <c r="C1912" s="58" t="s">
        <v>243</v>
      </c>
      <c r="D1912" s="75">
        <v>933.98</v>
      </c>
    </row>
    <row r="1913" spans="1:4">
      <c r="A1913" s="58" t="s">
        <v>15714</v>
      </c>
      <c r="B1913" s="1" t="s">
        <v>18240</v>
      </c>
      <c r="C1913" s="58" t="s">
        <v>243</v>
      </c>
      <c r="D1913" s="75">
        <v>178.48</v>
      </c>
    </row>
    <row r="1914" spans="1:4">
      <c r="A1914" s="58" t="s">
        <v>15715</v>
      </c>
      <c r="B1914" s="1" t="s">
        <v>18241</v>
      </c>
      <c r="D1914" s="75"/>
    </row>
    <row r="1915" spans="1:4">
      <c r="A1915" s="58" t="s">
        <v>15716</v>
      </c>
      <c r="B1915" s="1" t="s">
        <v>18239</v>
      </c>
      <c r="C1915" s="58" t="s">
        <v>243</v>
      </c>
      <c r="D1915" s="75">
        <v>318.95</v>
      </c>
    </row>
    <row r="1916" spans="1:4">
      <c r="A1916" s="58" t="s">
        <v>15717</v>
      </c>
      <c r="B1916" s="1" t="s">
        <v>18240</v>
      </c>
      <c r="C1916" s="58" t="s">
        <v>243</v>
      </c>
      <c r="D1916" s="75">
        <v>71.239999999999995</v>
      </c>
    </row>
    <row r="1917" spans="1:4">
      <c r="A1917" s="58" t="s">
        <v>15718</v>
      </c>
      <c r="B1917" s="1" t="s">
        <v>18242</v>
      </c>
      <c r="D1917" s="75"/>
    </row>
    <row r="1918" spans="1:4">
      <c r="A1918" s="58" t="s">
        <v>15719</v>
      </c>
      <c r="B1918" s="1" t="s">
        <v>18224</v>
      </c>
      <c r="C1918" s="58" t="s">
        <v>243</v>
      </c>
      <c r="D1918" s="75">
        <v>910.76</v>
      </c>
    </row>
    <row r="1919" spans="1:4">
      <c r="A1919" s="58" t="s">
        <v>15720</v>
      </c>
      <c r="B1919" s="1" t="s">
        <v>18225</v>
      </c>
      <c r="C1919" s="58" t="s">
        <v>243</v>
      </c>
      <c r="D1919" s="75">
        <v>1045.79</v>
      </c>
    </row>
    <row r="1920" spans="1:4">
      <c r="A1920" s="58" t="s">
        <v>15721</v>
      </c>
      <c r="B1920" s="1" t="s">
        <v>18226</v>
      </c>
      <c r="C1920" s="58" t="s">
        <v>243</v>
      </c>
      <c r="D1920" s="75">
        <v>1186</v>
      </c>
    </row>
    <row r="1921" spans="1:4">
      <c r="A1921" s="58" t="s">
        <v>15722</v>
      </c>
      <c r="B1921" s="1" t="s">
        <v>18227</v>
      </c>
      <c r="C1921" s="58" t="s">
        <v>243</v>
      </c>
      <c r="D1921" s="75">
        <v>1464.09</v>
      </c>
    </row>
    <row r="1922" spans="1:4">
      <c r="A1922" s="58" t="s">
        <v>15723</v>
      </c>
      <c r="B1922" s="1" t="s">
        <v>18228</v>
      </c>
      <c r="C1922" s="58" t="s">
        <v>243</v>
      </c>
      <c r="D1922" s="75">
        <v>1728.03</v>
      </c>
    </row>
    <row r="1923" spans="1:4">
      <c r="A1923" s="58" t="s">
        <v>15724</v>
      </c>
      <c r="B1923" s="1" t="s">
        <v>18229</v>
      </c>
      <c r="C1923" s="58" t="s">
        <v>243</v>
      </c>
      <c r="D1923" s="75">
        <v>1902.77</v>
      </c>
    </row>
    <row r="1924" spans="1:4">
      <c r="A1924" s="58" t="s">
        <v>15725</v>
      </c>
      <c r="B1924" s="1" t="s">
        <v>18230</v>
      </c>
      <c r="C1924" s="58" t="s">
        <v>243</v>
      </c>
      <c r="D1924" s="75">
        <v>2237.0700000000002</v>
      </c>
    </row>
    <row r="1925" spans="1:4">
      <c r="A1925" s="58" t="s">
        <v>15726</v>
      </c>
      <c r="B1925" s="1" t="s">
        <v>18231</v>
      </c>
      <c r="C1925" s="58" t="s">
        <v>243</v>
      </c>
      <c r="D1925" s="75">
        <v>2453.92</v>
      </c>
    </row>
    <row r="1926" spans="1:4">
      <c r="A1926" s="58" t="s">
        <v>15727</v>
      </c>
      <c r="B1926" s="1" t="s">
        <v>18232</v>
      </c>
      <c r="C1926" s="58" t="s">
        <v>243</v>
      </c>
      <c r="D1926" s="75">
        <v>2651.49</v>
      </c>
    </row>
    <row r="1927" spans="1:4">
      <c r="A1927" s="58" t="s">
        <v>15728</v>
      </c>
      <c r="B1927" s="1" t="s">
        <v>18233</v>
      </c>
      <c r="C1927" s="58" t="s">
        <v>243</v>
      </c>
      <c r="D1927" s="75">
        <v>3088.63</v>
      </c>
    </row>
    <row r="1928" spans="1:4">
      <c r="A1928" s="58" t="s">
        <v>15729</v>
      </c>
      <c r="B1928" s="1" t="s">
        <v>18243</v>
      </c>
      <c r="D1928" s="75"/>
    </row>
    <row r="1929" spans="1:4">
      <c r="A1929" s="58" t="s">
        <v>15730</v>
      </c>
      <c r="B1929" s="1" t="s">
        <v>18224</v>
      </c>
      <c r="C1929" s="58" t="s">
        <v>243</v>
      </c>
      <c r="D1929" s="75">
        <v>1181.18</v>
      </c>
    </row>
    <row r="1930" spans="1:4">
      <c r="A1930" s="58" t="s">
        <v>15731</v>
      </c>
      <c r="B1930" s="1" t="s">
        <v>18225</v>
      </c>
      <c r="C1930" s="58" t="s">
        <v>243</v>
      </c>
      <c r="D1930" s="75">
        <v>1401.27</v>
      </c>
    </row>
    <row r="1931" spans="1:4">
      <c r="A1931" s="58" t="s">
        <v>15732</v>
      </c>
      <c r="B1931" s="1" t="s">
        <v>18226</v>
      </c>
      <c r="C1931" s="58" t="s">
        <v>243</v>
      </c>
      <c r="D1931" s="75">
        <v>1568.95</v>
      </c>
    </row>
    <row r="1932" spans="1:4">
      <c r="A1932" s="58" t="s">
        <v>15733</v>
      </c>
      <c r="B1932" s="1" t="s">
        <v>18227</v>
      </c>
      <c r="C1932" s="58" t="s">
        <v>243</v>
      </c>
      <c r="D1932" s="75">
        <v>1731.31</v>
      </c>
    </row>
    <row r="1933" spans="1:4">
      <c r="A1933" s="58" t="s">
        <v>15734</v>
      </c>
      <c r="B1933" s="1" t="s">
        <v>18228</v>
      </c>
      <c r="C1933" s="58" t="s">
        <v>243</v>
      </c>
      <c r="D1933" s="75">
        <v>2083.89</v>
      </c>
    </row>
    <row r="1934" spans="1:4">
      <c r="A1934" s="58" t="s">
        <v>15735</v>
      </c>
      <c r="B1934" s="1" t="s">
        <v>18229</v>
      </c>
      <c r="C1934" s="58" t="s">
        <v>243</v>
      </c>
      <c r="D1934" s="75">
        <v>2272.29</v>
      </c>
    </row>
    <row r="1935" spans="1:4">
      <c r="A1935" s="58" t="s">
        <v>15736</v>
      </c>
      <c r="B1935" s="1" t="s">
        <v>18230</v>
      </c>
      <c r="C1935" s="58" t="s">
        <v>243</v>
      </c>
      <c r="D1935" s="75">
        <v>2455.2800000000002</v>
      </c>
    </row>
    <row r="1936" spans="1:4">
      <c r="A1936" s="58" t="s">
        <v>15737</v>
      </c>
      <c r="B1936" s="1" t="s">
        <v>18231</v>
      </c>
      <c r="C1936" s="58" t="s">
        <v>243</v>
      </c>
      <c r="D1936" s="75">
        <v>2657.22</v>
      </c>
    </row>
    <row r="1937" spans="1:4">
      <c r="A1937" s="58" t="s">
        <v>15738</v>
      </c>
      <c r="B1937" s="1" t="s">
        <v>18232</v>
      </c>
      <c r="C1937" s="58" t="s">
        <v>243</v>
      </c>
      <c r="D1937" s="75">
        <v>2860.83</v>
      </c>
    </row>
    <row r="1938" spans="1:4">
      <c r="A1938" s="58" t="s">
        <v>15739</v>
      </c>
      <c r="B1938" s="1" t="s">
        <v>18233</v>
      </c>
      <c r="C1938" s="58" t="s">
        <v>243</v>
      </c>
      <c r="D1938" s="75">
        <v>3307.98</v>
      </c>
    </row>
    <row r="1939" spans="1:4">
      <c r="A1939" s="58" t="s">
        <v>15740</v>
      </c>
      <c r="B1939" s="1" t="s">
        <v>18244</v>
      </c>
      <c r="D1939" s="75"/>
    </row>
    <row r="1940" spans="1:4">
      <c r="A1940" s="58" t="s">
        <v>15741</v>
      </c>
      <c r="B1940" s="1" t="s">
        <v>18224</v>
      </c>
      <c r="C1940" s="58" t="s">
        <v>243</v>
      </c>
      <c r="D1940" s="75">
        <v>1443.93</v>
      </c>
    </row>
    <row r="1941" spans="1:4">
      <c r="A1941" s="58" t="s">
        <v>15742</v>
      </c>
      <c r="B1941" s="1" t="s">
        <v>18225</v>
      </c>
      <c r="C1941" s="58" t="s">
        <v>243</v>
      </c>
      <c r="D1941" s="75">
        <v>1609.82</v>
      </c>
    </row>
    <row r="1942" spans="1:4">
      <c r="A1942" s="58" t="s">
        <v>15743</v>
      </c>
      <c r="B1942" s="1" t="s">
        <v>18226</v>
      </c>
      <c r="C1942" s="58" t="s">
        <v>243</v>
      </c>
      <c r="D1942" s="75">
        <v>1783.81</v>
      </c>
    </row>
    <row r="1943" spans="1:4">
      <c r="A1943" s="58" t="s">
        <v>15744</v>
      </c>
      <c r="B1943" s="1" t="s">
        <v>18227</v>
      </c>
      <c r="C1943" s="58" t="s">
        <v>243</v>
      </c>
      <c r="D1943" s="75">
        <v>2046.16</v>
      </c>
    </row>
    <row r="1944" spans="1:4">
      <c r="A1944" s="58" t="s">
        <v>15745</v>
      </c>
      <c r="B1944" s="1" t="s">
        <v>18228</v>
      </c>
      <c r="C1944" s="58" t="s">
        <v>243</v>
      </c>
      <c r="D1944" s="75">
        <v>2336.66</v>
      </c>
    </row>
    <row r="1945" spans="1:4">
      <c r="A1945" s="58" t="s">
        <v>15746</v>
      </c>
      <c r="B1945" s="1" t="s">
        <v>18229</v>
      </c>
      <c r="C1945" s="58" t="s">
        <v>243</v>
      </c>
      <c r="D1945" s="75">
        <v>2535.52</v>
      </c>
    </row>
    <row r="1946" spans="1:4">
      <c r="A1946" s="58" t="s">
        <v>15747</v>
      </c>
      <c r="B1946" s="1" t="s">
        <v>18230</v>
      </c>
      <c r="C1946" s="58" t="s">
        <v>243</v>
      </c>
      <c r="D1946" s="75">
        <v>2749.94</v>
      </c>
    </row>
    <row r="1947" spans="1:4">
      <c r="A1947" s="58" t="s">
        <v>15748</v>
      </c>
      <c r="B1947" s="1" t="s">
        <v>18231</v>
      </c>
      <c r="C1947" s="58" t="s">
        <v>243</v>
      </c>
      <c r="D1947" s="75">
        <v>2968.02</v>
      </c>
    </row>
    <row r="1948" spans="1:4">
      <c r="A1948" s="58" t="s">
        <v>15749</v>
      </c>
      <c r="B1948" s="1" t="s">
        <v>18232</v>
      </c>
      <c r="C1948" s="58" t="s">
        <v>243</v>
      </c>
      <c r="D1948" s="75">
        <v>3183.81</v>
      </c>
    </row>
    <row r="1949" spans="1:4">
      <c r="A1949" s="58" t="s">
        <v>15750</v>
      </c>
      <c r="B1949" s="1" t="s">
        <v>18233</v>
      </c>
      <c r="C1949" s="58" t="s">
        <v>243</v>
      </c>
      <c r="D1949" s="75">
        <v>3657.23</v>
      </c>
    </row>
    <row r="1950" spans="1:4">
      <c r="A1950" s="58" t="s">
        <v>15751</v>
      </c>
      <c r="B1950" s="1" t="s">
        <v>18245</v>
      </c>
      <c r="D1950" s="75"/>
    </row>
    <row r="1951" spans="1:4">
      <c r="A1951" s="58" t="s">
        <v>15752</v>
      </c>
      <c r="B1951" s="1" t="s">
        <v>18224</v>
      </c>
      <c r="C1951" s="58" t="s">
        <v>243</v>
      </c>
      <c r="D1951" s="75">
        <v>1395.42</v>
      </c>
    </row>
    <row r="1952" spans="1:4">
      <c r="A1952" s="58" t="s">
        <v>15753</v>
      </c>
      <c r="B1952" s="1" t="s">
        <v>18225</v>
      </c>
      <c r="C1952" s="58" t="s">
        <v>243</v>
      </c>
      <c r="D1952" s="75">
        <v>1462.74</v>
      </c>
    </row>
    <row r="1953" spans="1:4">
      <c r="A1953" s="58" t="s">
        <v>15754</v>
      </c>
      <c r="B1953" s="1" t="s">
        <v>18226</v>
      </c>
      <c r="C1953" s="58" t="s">
        <v>243</v>
      </c>
      <c r="D1953" s="75">
        <v>1523.11</v>
      </c>
    </row>
    <row r="1954" spans="1:4">
      <c r="A1954" s="58" t="s">
        <v>15755</v>
      </c>
      <c r="B1954" s="1" t="s">
        <v>18227</v>
      </c>
      <c r="C1954" s="58" t="s">
        <v>243</v>
      </c>
      <c r="D1954" s="75">
        <v>1716.4</v>
      </c>
    </row>
    <row r="1955" spans="1:4">
      <c r="A1955" s="58" t="s">
        <v>15756</v>
      </c>
      <c r="B1955" s="1" t="s">
        <v>18228</v>
      </c>
      <c r="C1955" s="58" t="s">
        <v>243</v>
      </c>
      <c r="D1955" s="75">
        <v>1852.48</v>
      </c>
    </row>
    <row r="1956" spans="1:4">
      <c r="A1956" s="58" t="s">
        <v>15757</v>
      </c>
      <c r="B1956" s="1" t="s">
        <v>18229</v>
      </c>
      <c r="C1956" s="58" t="s">
        <v>243</v>
      </c>
      <c r="D1956" s="75">
        <v>2051.5500000000002</v>
      </c>
    </row>
    <row r="1957" spans="1:4">
      <c r="A1957" s="58" t="s">
        <v>15758</v>
      </c>
      <c r="B1957" s="1" t="s">
        <v>18230</v>
      </c>
      <c r="C1957" s="58" t="s">
        <v>243</v>
      </c>
      <c r="D1957" s="75">
        <v>2454.62</v>
      </c>
    </row>
    <row r="1958" spans="1:4">
      <c r="A1958" s="58" t="s">
        <v>15759</v>
      </c>
      <c r="B1958" s="1" t="s">
        <v>18231</v>
      </c>
      <c r="C1958" s="58" t="s">
        <v>243</v>
      </c>
      <c r="D1958" s="75">
        <v>2649.47</v>
      </c>
    </row>
    <row r="1959" spans="1:4">
      <c r="A1959" s="58" t="s">
        <v>15760</v>
      </c>
      <c r="B1959" s="1" t="s">
        <v>18232</v>
      </c>
      <c r="C1959" s="58" t="s">
        <v>243</v>
      </c>
      <c r="D1959" s="75">
        <v>2861.58</v>
      </c>
    </row>
    <row r="1960" spans="1:4">
      <c r="A1960" s="58" t="s">
        <v>15761</v>
      </c>
      <c r="B1960" s="1" t="s">
        <v>18233</v>
      </c>
      <c r="C1960" s="58" t="s">
        <v>243</v>
      </c>
      <c r="D1960" s="75">
        <v>3287.35</v>
      </c>
    </row>
    <row r="1961" spans="1:4">
      <c r="A1961" s="58" t="s">
        <v>15762</v>
      </c>
      <c r="B1961" s="1" t="s">
        <v>18246</v>
      </c>
      <c r="D1961" s="75"/>
    </row>
    <row r="1962" spans="1:4">
      <c r="A1962" s="58" t="s">
        <v>15763</v>
      </c>
      <c r="B1962" s="1" t="s">
        <v>18224</v>
      </c>
      <c r="C1962" s="58" t="s">
        <v>243</v>
      </c>
      <c r="D1962" s="75">
        <v>1695.38</v>
      </c>
    </row>
    <row r="1963" spans="1:4">
      <c r="A1963" s="58" t="s">
        <v>15764</v>
      </c>
      <c r="B1963" s="1" t="s">
        <v>18225</v>
      </c>
      <c r="C1963" s="58" t="s">
        <v>243</v>
      </c>
      <c r="D1963" s="75">
        <v>1846.79</v>
      </c>
    </row>
    <row r="1964" spans="1:4">
      <c r="A1964" s="58" t="s">
        <v>15765</v>
      </c>
      <c r="B1964" s="1" t="s">
        <v>18226</v>
      </c>
      <c r="C1964" s="58" t="s">
        <v>243</v>
      </c>
      <c r="D1964" s="75">
        <v>1916.02</v>
      </c>
    </row>
    <row r="1965" spans="1:4">
      <c r="A1965" s="58" t="s">
        <v>15766</v>
      </c>
      <c r="B1965" s="1" t="s">
        <v>18227</v>
      </c>
      <c r="C1965" s="58" t="s">
        <v>243</v>
      </c>
      <c r="D1965" s="75">
        <v>1981.07</v>
      </c>
    </row>
    <row r="1966" spans="1:4">
      <c r="A1966" s="58" t="s">
        <v>15767</v>
      </c>
      <c r="B1966" s="1" t="s">
        <v>18228</v>
      </c>
      <c r="C1966" s="58" t="s">
        <v>243</v>
      </c>
      <c r="D1966" s="75">
        <v>2220.0700000000002</v>
      </c>
    </row>
    <row r="1967" spans="1:4">
      <c r="A1967" s="58" t="s">
        <v>15768</v>
      </c>
      <c r="B1967" s="1" t="s">
        <v>18229</v>
      </c>
      <c r="C1967" s="58" t="s">
        <v>243</v>
      </c>
      <c r="D1967" s="75">
        <v>2450.0700000000002</v>
      </c>
    </row>
    <row r="1968" spans="1:4">
      <c r="A1968" s="58" t="s">
        <v>15769</v>
      </c>
      <c r="B1968" s="1" t="s">
        <v>18230</v>
      </c>
      <c r="C1968" s="58" t="s">
        <v>243</v>
      </c>
      <c r="D1968" s="75">
        <v>2656.36</v>
      </c>
    </row>
    <row r="1969" spans="1:4">
      <c r="A1969" s="58" t="s">
        <v>15770</v>
      </c>
      <c r="B1969" s="1" t="s">
        <v>18231</v>
      </c>
      <c r="C1969" s="58" t="s">
        <v>243</v>
      </c>
      <c r="D1969" s="75">
        <v>2855.1</v>
      </c>
    </row>
    <row r="1970" spans="1:4">
      <c r="A1970" s="58" t="s">
        <v>15771</v>
      </c>
      <c r="B1970" s="1" t="s">
        <v>18232</v>
      </c>
      <c r="C1970" s="58" t="s">
        <v>243</v>
      </c>
      <c r="D1970" s="75">
        <v>3076.23</v>
      </c>
    </row>
    <row r="1971" spans="1:4">
      <c r="A1971" s="58" t="s">
        <v>15772</v>
      </c>
      <c r="B1971" s="1" t="s">
        <v>18233</v>
      </c>
      <c r="C1971" s="58" t="s">
        <v>243</v>
      </c>
      <c r="D1971" s="75">
        <v>3529.75</v>
      </c>
    </row>
    <row r="1972" spans="1:4">
      <c r="A1972" s="58" t="s">
        <v>15773</v>
      </c>
      <c r="B1972" s="1" t="s">
        <v>18247</v>
      </c>
      <c r="D1972" s="75"/>
    </row>
    <row r="1973" spans="1:4">
      <c r="A1973" s="58" t="s">
        <v>15774</v>
      </c>
      <c r="B1973" s="1" t="s">
        <v>18224</v>
      </c>
      <c r="C1973" s="58" t="s">
        <v>243</v>
      </c>
      <c r="D1973" s="75">
        <v>2056.31</v>
      </c>
    </row>
    <row r="1974" spans="1:4">
      <c r="A1974" s="58" t="s">
        <v>15775</v>
      </c>
      <c r="B1974" s="1" t="s">
        <v>18225</v>
      </c>
      <c r="C1974" s="58" t="s">
        <v>243</v>
      </c>
      <c r="D1974" s="75">
        <v>2133.44</v>
      </c>
    </row>
    <row r="1975" spans="1:4">
      <c r="A1975" s="58" t="s">
        <v>15776</v>
      </c>
      <c r="B1975" s="1" t="s">
        <v>18226</v>
      </c>
      <c r="C1975" s="58" t="s">
        <v>243</v>
      </c>
      <c r="D1975" s="75">
        <v>2202.6799999999998</v>
      </c>
    </row>
    <row r="1976" spans="1:4">
      <c r="A1976" s="58" t="s">
        <v>15777</v>
      </c>
      <c r="B1976" s="1" t="s">
        <v>18227</v>
      </c>
      <c r="C1976" s="58" t="s">
        <v>243</v>
      </c>
      <c r="D1976" s="75">
        <v>2346.69</v>
      </c>
    </row>
    <row r="1977" spans="1:4">
      <c r="A1977" s="58" t="s">
        <v>15778</v>
      </c>
      <c r="B1977" s="1" t="s">
        <v>18228</v>
      </c>
      <c r="C1977" s="58" t="s">
        <v>243</v>
      </c>
      <c r="D1977" s="75">
        <v>2509.2399999999998</v>
      </c>
    </row>
    <row r="1978" spans="1:4">
      <c r="A1978" s="58" t="s">
        <v>15779</v>
      </c>
      <c r="B1978" s="1" t="s">
        <v>18229</v>
      </c>
      <c r="C1978" s="58" t="s">
        <v>243</v>
      </c>
      <c r="D1978" s="75">
        <v>2748.34</v>
      </c>
    </row>
    <row r="1979" spans="1:4">
      <c r="A1979" s="58" t="s">
        <v>15780</v>
      </c>
      <c r="B1979" s="1" t="s">
        <v>18230</v>
      </c>
      <c r="C1979" s="58" t="s">
        <v>243</v>
      </c>
      <c r="D1979" s="75">
        <v>2972.13</v>
      </c>
    </row>
    <row r="1980" spans="1:4">
      <c r="A1980" s="58" t="s">
        <v>15781</v>
      </c>
      <c r="B1980" s="1" t="s">
        <v>18231</v>
      </c>
      <c r="C1980" s="58" t="s">
        <v>243</v>
      </c>
      <c r="D1980" s="75">
        <v>3184.16</v>
      </c>
    </row>
    <row r="1981" spans="1:4">
      <c r="A1981" s="58" t="s">
        <v>15782</v>
      </c>
      <c r="B1981" s="1" t="s">
        <v>18232</v>
      </c>
      <c r="C1981" s="58" t="s">
        <v>243</v>
      </c>
      <c r="D1981" s="75">
        <v>3414.4</v>
      </c>
    </row>
    <row r="1982" spans="1:4">
      <c r="A1982" s="58" t="s">
        <v>15783</v>
      </c>
      <c r="B1982" s="1" t="s">
        <v>18233</v>
      </c>
      <c r="C1982" s="58" t="s">
        <v>243</v>
      </c>
      <c r="D1982" s="75">
        <v>3898.71</v>
      </c>
    </row>
    <row r="1983" spans="1:4">
      <c r="A1983" s="58" t="s">
        <v>15784</v>
      </c>
      <c r="B1983" s="1" t="s">
        <v>18248</v>
      </c>
      <c r="D1983" s="75"/>
    </row>
    <row r="1984" spans="1:4">
      <c r="A1984" s="58" t="s">
        <v>15785</v>
      </c>
      <c r="B1984" s="1" t="s">
        <v>18249</v>
      </c>
      <c r="C1984" s="58" t="s">
        <v>32</v>
      </c>
      <c r="D1984" s="75">
        <v>525.57000000000005</v>
      </c>
    </row>
    <row r="1985" spans="1:4">
      <c r="A1985" s="58" t="s">
        <v>15786</v>
      </c>
      <c r="B1985" s="1" t="s">
        <v>18250</v>
      </c>
      <c r="C1985" s="58" t="s">
        <v>32</v>
      </c>
      <c r="D1985" s="75">
        <v>290.33</v>
      </c>
    </row>
    <row r="1986" spans="1:4">
      <c r="A1986" s="58" t="s">
        <v>15787</v>
      </c>
      <c r="B1986" s="1" t="s">
        <v>18251</v>
      </c>
      <c r="D1986" s="75"/>
    </row>
    <row r="1987" spans="1:4">
      <c r="A1987" s="58" t="s">
        <v>15788</v>
      </c>
      <c r="B1987" s="1" t="s">
        <v>18252</v>
      </c>
      <c r="C1987" s="58" t="s">
        <v>243</v>
      </c>
      <c r="D1987" s="75">
        <v>725.9</v>
      </c>
    </row>
    <row r="1988" spans="1:4">
      <c r="A1988" s="58" t="s">
        <v>15789</v>
      </c>
      <c r="B1988" s="1" t="s">
        <v>18253</v>
      </c>
      <c r="C1988" s="58" t="s">
        <v>243</v>
      </c>
      <c r="D1988" s="75">
        <v>87.09</v>
      </c>
    </row>
    <row r="1989" spans="1:4">
      <c r="A1989" s="58" t="s">
        <v>15790</v>
      </c>
      <c r="B1989" s="1" t="s">
        <v>18254</v>
      </c>
      <c r="C1989" s="58" t="s">
        <v>243</v>
      </c>
      <c r="D1989" s="75">
        <v>171.75</v>
      </c>
    </row>
    <row r="1990" spans="1:4">
      <c r="A1990" s="58" t="s">
        <v>15791</v>
      </c>
      <c r="B1990" s="1" t="s">
        <v>18255</v>
      </c>
      <c r="D1990" s="75"/>
    </row>
    <row r="1991" spans="1:4">
      <c r="A1991" s="58" t="s">
        <v>15792</v>
      </c>
      <c r="B1991" s="1" t="s">
        <v>18224</v>
      </c>
      <c r="C1991" s="58" t="s">
        <v>32</v>
      </c>
      <c r="D1991" s="75">
        <v>449.64</v>
      </c>
    </row>
    <row r="1992" spans="1:4">
      <c r="A1992" s="58" t="s">
        <v>15793</v>
      </c>
      <c r="B1992" s="1" t="s">
        <v>18225</v>
      </c>
      <c r="C1992" s="58" t="s">
        <v>32</v>
      </c>
      <c r="D1992" s="75">
        <v>509.94</v>
      </c>
    </row>
    <row r="1993" spans="1:4">
      <c r="A1993" s="58" t="s">
        <v>15794</v>
      </c>
      <c r="B1993" s="1" t="s">
        <v>18226</v>
      </c>
      <c r="C1993" s="58" t="s">
        <v>32</v>
      </c>
      <c r="D1993" s="75">
        <v>567.03</v>
      </c>
    </row>
    <row r="1994" spans="1:4">
      <c r="A1994" s="58" t="s">
        <v>15795</v>
      </c>
      <c r="B1994" s="1" t="s">
        <v>18227</v>
      </c>
      <c r="C1994" s="58" t="s">
        <v>32</v>
      </c>
      <c r="D1994" s="75">
        <v>629.15</v>
      </c>
    </row>
    <row r="1995" spans="1:4">
      <c r="A1995" s="58" t="s">
        <v>15796</v>
      </c>
      <c r="B1995" s="1" t="s">
        <v>18228</v>
      </c>
      <c r="C1995" s="58" t="s">
        <v>32</v>
      </c>
      <c r="D1995" s="75">
        <v>688.03</v>
      </c>
    </row>
    <row r="1996" spans="1:4">
      <c r="A1996" s="58" t="s">
        <v>15797</v>
      </c>
      <c r="B1996" s="1" t="s">
        <v>18229</v>
      </c>
      <c r="C1996" s="58" t="s">
        <v>32</v>
      </c>
      <c r="D1996" s="75">
        <v>751.95</v>
      </c>
    </row>
    <row r="1997" spans="1:4">
      <c r="A1997" s="58" t="s">
        <v>15798</v>
      </c>
      <c r="B1997" s="1" t="s">
        <v>18230</v>
      </c>
      <c r="C1997" s="58" t="s">
        <v>32</v>
      </c>
      <c r="D1997" s="75">
        <v>936.7</v>
      </c>
    </row>
    <row r="1998" spans="1:4">
      <c r="A1998" s="58" t="s">
        <v>15799</v>
      </c>
      <c r="B1998" s="1" t="s">
        <v>18231</v>
      </c>
      <c r="C1998" s="58" t="s">
        <v>32</v>
      </c>
      <c r="D1998" s="75">
        <v>1006.85</v>
      </c>
    </row>
    <row r="1999" spans="1:4">
      <c r="A1999" s="58" t="s">
        <v>15800</v>
      </c>
      <c r="B1999" s="1" t="s">
        <v>18232</v>
      </c>
      <c r="C1999" s="58" t="s">
        <v>32</v>
      </c>
      <c r="D1999" s="75">
        <v>1078.17</v>
      </c>
    </row>
    <row r="2000" spans="1:4">
      <c r="A2000" s="58" t="s">
        <v>15801</v>
      </c>
      <c r="B2000" s="1" t="s">
        <v>18233</v>
      </c>
      <c r="C2000" s="58" t="s">
        <v>32</v>
      </c>
      <c r="D2000" s="75">
        <v>1529.29</v>
      </c>
    </row>
    <row r="2001" spans="1:4">
      <c r="A2001" s="58" t="s">
        <v>15802</v>
      </c>
      <c r="B2001" s="1" t="s">
        <v>18256</v>
      </c>
      <c r="D2001" s="75"/>
    </row>
    <row r="2002" spans="1:4">
      <c r="A2002" s="58" t="s">
        <v>15803</v>
      </c>
      <c r="B2002" s="1" t="s">
        <v>18224</v>
      </c>
      <c r="C2002" s="58" t="s">
        <v>32</v>
      </c>
      <c r="D2002" s="75">
        <v>298.24</v>
      </c>
    </row>
    <row r="2003" spans="1:4">
      <c r="A2003" s="58" t="s">
        <v>15804</v>
      </c>
      <c r="B2003" s="1" t="s">
        <v>18225</v>
      </c>
      <c r="C2003" s="58" t="s">
        <v>32</v>
      </c>
      <c r="D2003" s="75">
        <v>354.96</v>
      </c>
    </row>
    <row r="2004" spans="1:4">
      <c r="A2004" s="58" t="s">
        <v>15805</v>
      </c>
      <c r="B2004" s="1" t="s">
        <v>18226</v>
      </c>
      <c r="C2004" s="58" t="s">
        <v>32</v>
      </c>
      <c r="D2004" s="75">
        <v>408.2</v>
      </c>
    </row>
    <row r="2005" spans="1:4">
      <c r="A2005" s="58" t="s">
        <v>15806</v>
      </c>
      <c r="B2005" s="1" t="s">
        <v>18227</v>
      </c>
      <c r="C2005" s="58" t="s">
        <v>32</v>
      </c>
      <c r="D2005" s="75">
        <v>467.08</v>
      </c>
    </row>
    <row r="2006" spans="1:4">
      <c r="A2006" s="58" t="s">
        <v>15807</v>
      </c>
      <c r="B2006" s="1" t="s">
        <v>18228</v>
      </c>
      <c r="C2006" s="58" t="s">
        <v>32</v>
      </c>
      <c r="D2006" s="75">
        <v>522.13</v>
      </c>
    </row>
    <row r="2007" spans="1:4">
      <c r="A2007" s="58" t="s">
        <v>15808</v>
      </c>
      <c r="B2007" s="1" t="s">
        <v>18229</v>
      </c>
      <c r="C2007" s="58" t="s">
        <v>32</v>
      </c>
      <c r="D2007" s="75">
        <v>578.62</v>
      </c>
    </row>
    <row r="2008" spans="1:4">
      <c r="A2008" s="58" t="s">
        <v>15809</v>
      </c>
      <c r="B2008" s="1" t="s">
        <v>18230</v>
      </c>
      <c r="C2008" s="58" t="s">
        <v>32</v>
      </c>
      <c r="D2008" s="75">
        <v>749.95</v>
      </c>
    </row>
    <row r="2009" spans="1:4">
      <c r="A2009" s="58" t="s">
        <v>15810</v>
      </c>
      <c r="B2009" s="1" t="s">
        <v>18231</v>
      </c>
      <c r="C2009" s="58" t="s">
        <v>32</v>
      </c>
      <c r="D2009" s="75">
        <v>816.98</v>
      </c>
    </row>
    <row r="2010" spans="1:4">
      <c r="A2010" s="58" t="s">
        <v>15811</v>
      </c>
      <c r="B2010" s="1" t="s">
        <v>18232</v>
      </c>
      <c r="C2010" s="58" t="s">
        <v>32</v>
      </c>
      <c r="D2010" s="75">
        <v>885.1</v>
      </c>
    </row>
    <row r="2011" spans="1:4">
      <c r="A2011" s="58" t="s">
        <v>15812</v>
      </c>
      <c r="B2011" s="1" t="s">
        <v>18233</v>
      </c>
      <c r="C2011" s="58" t="s">
        <v>32</v>
      </c>
      <c r="D2011" s="75">
        <v>1311.92</v>
      </c>
    </row>
    <row r="2012" spans="1:4">
      <c r="A2012" s="58" t="s">
        <v>15813</v>
      </c>
      <c r="B2012" s="1" t="s">
        <v>18257</v>
      </c>
      <c r="D2012" s="75"/>
    </row>
    <row r="2013" spans="1:4">
      <c r="A2013" s="58" t="s">
        <v>15814</v>
      </c>
      <c r="B2013" s="1" t="s">
        <v>18258</v>
      </c>
      <c r="C2013" s="58" t="s">
        <v>32</v>
      </c>
      <c r="D2013" s="75">
        <v>76.62</v>
      </c>
    </row>
    <row r="2014" spans="1:4">
      <c r="A2014" s="58" t="s">
        <v>15815</v>
      </c>
      <c r="B2014" s="1" t="s">
        <v>18259</v>
      </c>
      <c r="C2014" s="58" t="s">
        <v>32</v>
      </c>
      <c r="D2014" s="75">
        <v>90.75</v>
      </c>
    </row>
    <row r="2015" spans="1:4">
      <c r="A2015" s="58" t="s">
        <v>15816</v>
      </c>
      <c r="B2015" s="1" t="s">
        <v>18260</v>
      </c>
      <c r="C2015" s="58" t="s">
        <v>32</v>
      </c>
      <c r="D2015" s="75">
        <v>87.53</v>
      </c>
    </row>
    <row r="2016" spans="1:4">
      <c r="A2016" s="58" t="s">
        <v>15817</v>
      </c>
      <c r="B2016" s="1" t="s">
        <v>18261</v>
      </c>
      <c r="D2016" s="75"/>
    </row>
    <row r="2017" spans="1:4">
      <c r="A2017" s="58" t="s">
        <v>15818</v>
      </c>
      <c r="B2017" s="1" t="s">
        <v>18262</v>
      </c>
      <c r="C2017" s="58" t="s">
        <v>29</v>
      </c>
      <c r="D2017" s="75">
        <v>92.44</v>
      </c>
    </row>
    <row r="2018" spans="1:4">
      <c r="A2018" s="58" t="s">
        <v>15819</v>
      </c>
      <c r="B2018" s="1" t="s">
        <v>18263</v>
      </c>
      <c r="C2018" s="58" t="s">
        <v>29</v>
      </c>
      <c r="D2018" s="75">
        <v>156.47999999999999</v>
      </c>
    </row>
    <row r="2019" spans="1:4">
      <c r="A2019" s="58" t="s">
        <v>15820</v>
      </c>
      <c r="B2019" s="1" t="s">
        <v>18264</v>
      </c>
      <c r="D2019" s="75"/>
    </row>
    <row r="2020" spans="1:4">
      <c r="A2020" s="58" t="s">
        <v>15821</v>
      </c>
      <c r="B2020" s="1" t="s">
        <v>18265</v>
      </c>
      <c r="C2020" s="58" t="s">
        <v>32</v>
      </c>
      <c r="D2020" s="75">
        <v>77.13</v>
      </c>
    </row>
    <row r="2021" spans="1:4">
      <c r="A2021" s="58" t="s">
        <v>15822</v>
      </c>
      <c r="B2021" s="1" t="s">
        <v>18266</v>
      </c>
      <c r="C2021" s="58" t="s">
        <v>32</v>
      </c>
      <c r="D2021" s="75">
        <v>184.8</v>
      </c>
    </row>
    <row r="2022" spans="1:4">
      <c r="A2022" s="58" t="s">
        <v>15823</v>
      </c>
      <c r="B2022" s="1" t="s">
        <v>18267</v>
      </c>
      <c r="D2022" s="75"/>
    </row>
    <row r="2023" spans="1:4">
      <c r="A2023" s="58" t="s">
        <v>15824</v>
      </c>
      <c r="B2023" s="1" t="s">
        <v>18268</v>
      </c>
      <c r="C2023" s="58" t="s">
        <v>32</v>
      </c>
      <c r="D2023" s="75">
        <v>44.18</v>
      </c>
    </row>
    <row r="2024" spans="1:4">
      <c r="A2024" s="58" t="s">
        <v>15825</v>
      </c>
      <c r="B2024" s="1" t="s">
        <v>18269</v>
      </c>
      <c r="C2024" s="58" t="s">
        <v>32</v>
      </c>
      <c r="D2024" s="75">
        <v>55.55</v>
      </c>
    </row>
    <row r="2025" spans="1:4">
      <c r="A2025" s="58" t="s">
        <v>15826</v>
      </c>
      <c r="B2025" s="1" t="s">
        <v>18270</v>
      </c>
      <c r="D2025" s="75"/>
    </row>
    <row r="2026" spans="1:4">
      <c r="A2026" s="58" t="s">
        <v>15827</v>
      </c>
      <c r="B2026" s="1" t="s">
        <v>18271</v>
      </c>
      <c r="C2026" s="58" t="s">
        <v>32</v>
      </c>
      <c r="D2026" s="75">
        <v>19.84</v>
      </c>
    </row>
    <row r="2027" spans="1:4">
      <c r="A2027" s="58" t="s">
        <v>15828</v>
      </c>
      <c r="B2027" s="1" t="s">
        <v>18272</v>
      </c>
      <c r="C2027" s="58" t="s">
        <v>32</v>
      </c>
      <c r="D2027" s="75">
        <v>19.84</v>
      </c>
    </row>
    <row r="2028" spans="1:4">
      <c r="A2028" s="58" t="s">
        <v>15829</v>
      </c>
      <c r="B2028" s="1" t="s">
        <v>18273</v>
      </c>
      <c r="C2028" s="58" t="s">
        <v>32</v>
      </c>
      <c r="D2028" s="75">
        <v>20.32</v>
      </c>
    </row>
    <row r="2029" spans="1:4">
      <c r="A2029" s="58" t="s">
        <v>15830</v>
      </c>
      <c r="B2029" s="1" t="s">
        <v>18274</v>
      </c>
      <c r="D2029" s="75"/>
    </row>
    <row r="2030" spans="1:4">
      <c r="A2030" s="58" t="s">
        <v>15831</v>
      </c>
      <c r="B2030" s="1" t="s">
        <v>18275</v>
      </c>
      <c r="C2030" s="58" t="s">
        <v>32</v>
      </c>
      <c r="D2030" s="75">
        <v>179.32</v>
      </c>
    </row>
    <row r="2031" spans="1:4">
      <c r="A2031" s="58" t="s">
        <v>15832</v>
      </c>
      <c r="B2031" s="1" t="s">
        <v>18276</v>
      </c>
      <c r="C2031" s="58" t="s">
        <v>32</v>
      </c>
      <c r="D2031" s="75">
        <v>54.32</v>
      </c>
    </row>
    <row r="2032" spans="1:4">
      <c r="A2032" s="58" t="s">
        <v>15833</v>
      </c>
      <c r="B2032" s="1" t="s">
        <v>18277</v>
      </c>
      <c r="C2032" s="58" t="s">
        <v>32</v>
      </c>
      <c r="D2032" s="75">
        <v>72.87</v>
      </c>
    </row>
    <row r="2033" spans="1:4">
      <c r="A2033" s="58" t="s">
        <v>15834</v>
      </c>
      <c r="B2033" s="1" t="s">
        <v>18278</v>
      </c>
      <c r="C2033" s="58" t="s">
        <v>32</v>
      </c>
      <c r="D2033" s="75">
        <v>97.29</v>
      </c>
    </row>
    <row r="2034" spans="1:4">
      <c r="A2034" s="58" t="s">
        <v>15835</v>
      </c>
      <c r="B2034" s="1" t="s">
        <v>18279</v>
      </c>
      <c r="C2034" s="58" t="s">
        <v>32</v>
      </c>
      <c r="D2034" s="75">
        <v>117.12</v>
      </c>
    </row>
    <row r="2035" spans="1:4">
      <c r="A2035" s="58" t="s">
        <v>15836</v>
      </c>
      <c r="B2035" s="1" t="s">
        <v>18280</v>
      </c>
      <c r="C2035" s="58" t="s">
        <v>32</v>
      </c>
      <c r="D2035" s="75">
        <v>265.87</v>
      </c>
    </row>
    <row r="2036" spans="1:4">
      <c r="A2036" s="58" t="s">
        <v>15837</v>
      </c>
      <c r="B2036" s="1" t="s">
        <v>18281</v>
      </c>
      <c r="C2036" s="58" t="s">
        <v>32</v>
      </c>
      <c r="D2036" s="75">
        <v>131.49</v>
      </c>
    </row>
    <row r="2037" spans="1:4">
      <c r="A2037" s="58" t="s">
        <v>15838</v>
      </c>
      <c r="B2037" s="1" t="s">
        <v>18282</v>
      </c>
      <c r="C2037" s="58" t="s">
        <v>32</v>
      </c>
      <c r="D2037" s="75">
        <v>137.22999999999999</v>
      </c>
    </row>
    <row r="2038" spans="1:4">
      <c r="A2038" s="58" t="s">
        <v>15839</v>
      </c>
      <c r="B2038" s="1" t="s">
        <v>18283</v>
      </c>
      <c r="C2038" s="58" t="s">
        <v>32</v>
      </c>
      <c r="D2038" s="75">
        <v>90.6</v>
      </c>
    </row>
    <row r="2039" spans="1:4">
      <c r="A2039" s="58" t="s">
        <v>15840</v>
      </c>
      <c r="B2039" s="1" t="s">
        <v>18284</v>
      </c>
      <c r="C2039" s="58" t="s">
        <v>32</v>
      </c>
      <c r="D2039" s="75">
        <v>130.69999999999999</v>
      </c>
    </row>
    <row r="2040" spans="1:4">
      <c r="A2040" s="58" t="s">
        <v>15841</v>
      </c>
      <c r="B2040" s="1" t="s">
        <v>18285</v>
      </c>
      <c r="D2040" s="75"/>
    </row>
    <row r="2041" spans="1:4">
      <c r="A2041" s="58" t="s">
        <v>15842</v>
      </c>
      <c r="B2041" s="1" t="s">
        <v>18286</v>
      </c>
      <c r="C2041" s="58" t="s">
        <v>28</v>
      </c>
      <c r="D2041" s="75">
        <v>9.9600000000000009</v>
      </c>
    </row>
    <row r="2042" spans="1:4">
      <c r="A2042" s="58" t="s">
        <v>15843</v>
      </c>
      <c r="B2042" s="1" t="s">
        <v>18287</v>
      </c>
      <c r="C2042" s="58" t="s">
        <v>28</v>
      </c>
      <c r="D2042" s="75">
        <v>21.85</v>
      </c>
    </row>
    <row r="2043" spans="1:4">
      <c r="A2043" s="58" t="s">
        <v>15844</v>
      </c>
      <c r="B2043" s="1" t="s">
        <v>18288</v>
      </c>
      <c r="D2043" s="75"/>
    </row>
    <row r="2044" spans="1:4">
      <c r="A2044" s="58" t="s">
        <v>15845</v>
      </c>
      <c r="B2044" s="1" t="s">
        <v>18289</v>
      </c>
      <c r="C2044" s="58" t="s">
        <v>28</v>
      </c>
      <c r="D2044" s="75">
        <v>63.37</v>
      </c>
    </row>
    <row r="2045" spans="1:4">
      <c r="A2045" s="58" t="s">
        <v>15846</v>
      </c>
      <c r="B2045" s="1" t="s">
        <v>18290</v>
      </c>
      <c r="C2045" s="58" t="s">
        <v>28</v>
      </c>
      <c r="D2045" s="75">
        <v>121.91</v>
      </c>
    </row>
    <row r="2046" spans="1:4">
      <c r="A2046" s="58" t="s">
        <v>15847</v>
      </c>
      <c r="B2046" s="1" t="s">
        <v>18291</v>
      </c>
      <c r="D2046" s="75"/>
    </row>
    <row r="2047" spans="1:4">
      <c r="A2047" s="58" t="s">
        <v>15848</v>
      </c>
      <c r="B2047" s="1" t="s">
        <v>18292</v>
      </c>
      <c r="C2047" s="58" t="s">
        <v>28</v>
      </c>
      <c r="D2047" s="75">
        <v>5.82</v>
      </c>
    </row>
    <row r="2048" spans="1:4">
      <c r="A2048" s="58" t="s">
        <v>15849</v>
      </c>
      <c r="B2048" s="1" t="s">
        <v>18293</v>
      </c>
      <c r="D2048" s="75"/>
    </row>
    <row r="2049" spans="1:4">
      <c r="A2049" s="58" t="s">
        <v>15850</v>
      </c>
      <c r="B2049" s="1" t="s">
        <v>18294</v>
      </c>
      <c r="C2049" s="58" t="s">
        <v>243</v>
      </c>
      <c r="D2049" s="75">
        <v>680.33</v>
      </c>
    </row>
    <row r="2050" spans="1:4">
      <c r="A2050" s="58" t="s">
        <v>15851</v>
      </c>
      <c r="B2050" s="1" t="s">
        <v>18295</v>
      </c>
      <c r="C2050" s="58" t="s">
        <v>32</v>
      </c>
      <c r="D2050" s="75">
        <v>170.62</v>
      </c>
    </row>
    <row r="2051" spans="1:4">
      <c r="A2051" s="58" t="s">
        <v>15852</v>
      </c>
      <c r="B2051" s="1" t="s">
        <v>18296</v>
      </c>
      <c r="C2051" s="58" t="s">
        <v>243</v>
      </c>
      <c r="D2051" s="75">
        <v>1128.1199999999999</v>
      </c>
    </row>
    <row r="2052" spans="1:4">
      <c r="A2052" s="58" t="s">
        <v>15853</v>
      </c>
      <c r="B2052" s="1" t="s">
        <v>18297</v>
      </c>
      <c r="C2052" s="58" t="s">
        <v>32</v>
      </c>
      <c r="D2052" s="75">
        <v>286.06</v>
      </c>
    </row>
    <row r="2053" spans="1:4">
      <c r="A2053" s="58" t="s">
        <v>15854</v>
      </c>
      <c r="B2053" s="1" t="s">
        <v>18298</v>
      </c>
      <c r="D2053" s="75"/>
    </row>
    <row r="2054" spans="1:4">
      <c r="A2054" s="58" t="s">
        <v>15855</v>
      </c>
      <c r="B2054" s="1" t="s">
        <v>18299</v>
      </c>
      <c r="C2054" s="58" t="s">
        <v>29</v>
      </c>
      <c r="D2054" s="75">
        <v>102.56</v>
      </c>
    </row>
    <row r="2055" spans="1:4">
      <c r="A2055" s="58" t="s">
        <v>15856</v>
      </c>
      <c r="B2055" s="1" t="s">
        <v>18300</v>
      </c>
      <c r="D2055" s="75"/>
    </row>
    <row r="2056" spans="1:4">
      <c r="A2056" s="58" t="s">
        <v>15857</v>
      </c>
      <c r="B2056" s="1" t="s">
        <v>18301</v>
      </c>
      <c r="C2056" s="58" t="s">
        <v>243</v>
      </c>
      <c r="D2056" s="75">
        <v>116.07</v>
      </c>
    </row>
    <row r="2057" spans="1:4">
      <c r="A2057" s="58" t="s">
        <v>15858</v>
      </c>
      <c r="B2057" s="1" t="s">
        <v>18302</v>
      </c>
      <c r="C2057" s="58" t="s">
        <v>243</v>
      </c>
      <c r="D2057" s="75">
        <v>162</v>
      </c>
    </row>
    <row r="2058" spans="1:4">
      <c r="A2058" s="58" t="s">
        <v>15859</v>
      </c>
      <c r="B2058" s="1" t="s">
        <v>18303</v>
      </c>
      <c r="C2058" s="58" t="s">
        <v>32</v>
      </c>
      <c r="D2058" s="75">
        <v>78.64</v>
      </c>
    </row>
    <row r="2059" spans="1:4">
      <c r="A2059" s="58" t="s">
        <v>15860</v>
      </c>
      <c r="B2059" s="1" t="s">
        <v>18304</v>
      </c>
      <c r="C2059" s="58" t="s">
        <v>32</v>
      </c>
      <c r="D2059" s="75">
        <v>115.64</v>
      </c>
    </row>
    <row r="2060" spans="1:4">
      <c r="A2060" s="58" t="s">
        <v>15861</v>
      </c>
      <c r="B2060" s="1" t="s">
        <v>18305</v>
      </c>
      <c r="D2060" s="75"/>
    </row>
    <row r="2061" spans="1:4">
      <c r="A2061" s="58" t="s">
        <v>15862</v>
      </c>
      <c r="B2061" s="1" t="s">
        <v>18306</v>
      </c>
      <c r="C2061" s="58" t="s">
        <v>243</v>
      </c>
      <c r="D2061" s="75">
        <v>249.71</v>
      </c>
    </row>
    <row r="2062" spans="1:4">
      <c r="A2062" s="58" t="s">
        <v>15863</v>
      </c>
      <c r="B2062" s="1" t="s">
        <v>18307</v>
      </c>
      <c r="C2062" s="58" t="s">
        <v>243</v>
      </c>
      <c r="D2062" s="75">
        <v>252.23</v>
      </c>
    </row>
    <row r="2063" spans="1:4">
      <c r="A2063" s="58" t="s">
        <v>15864</v>
      </c>
      <c r="B2063" s="1" t="s">
        <v>18308</v>
      </c>
      <c r="C2063" s="58" t="s">
        <v>243</v>
      </c>
      <c r="D2063" s="75">
        <v>376.19</v>
      </c>
    </row>
    <row r="2064" spans="1:4">
      <c r="A2064" s="58" t="s">
        <v>15865</v>
      </c>
      <c r="B2064" s="1" t="s">
        <v>18309</v>
      </c>
      <c r="D2064" s="75"/>
    </row>
    <row r="2065" spans="1:4">
      <c r="A2065" s="58" t="s">
        <v>15866</v>
      </c>
      <c r="B2065" s="1" t="s">
        <v>18310</v>
      </c>
      <c r="C2065" s="58" t="s">
        <v>32</v>
      </c>
      <c r="D2065" s="75">
        <v>103.13</v>
      </c>
    </row>
    <row r="2066" spans="1:4">
      <c r="A2066" s="58" t="s">
        <v>15867</v>
      </c>
      <c r="B2066" s="1" t="s">
        <v>18311</v>
      </c>
      <c r="C2066" s="58" t="s">
        <v>32</v>
      </c>
      <c r="D2066" s="75">
        <v>139.91</v>
      </c>
    </row>
    <row r="2067" spans="1:4">
      <c r="A2067" s="58" t="s">
        <v>15868</v>
      </c>
      <c r="B2067" s="1" t="s">
        <v>18312</v>
      </c>
      <c r="C2067" s="58" t="s">
        <v>32</v>
      </c>
      <c r="D2067" s="75">
        <v>183.33</v>
      </c>
    </row>
    <row r="2068" spans="1:4">
      <c r="A2068" s="58" t="s">
        <v>15869</v>
      </c>
      <c r="B2068" s="1" t="s">
        <v>18313</v>
      </c>
      <c r="D2068" s="75"/>
    </row>
    <row r="2069" spans="1:4">
      <c r="A2069" s="58" t="s">
        <v>15870</v>
      </c>
      <c r="B2069" s="1" t="s">
        <v>18314</v>
      </c>
      <c r="C2069" s="58" t="s">
        <v>32</v>
      </c>
      <c r="D2069" s="75">
        <v>16.82</v>
      </c>
    </row>
    <row r="2070" spans="1:4">
      <c r="A2070" s="58" t="s">
        <v>15871</v>
      </c>
      <c r="B2070" s="1" t="s">
        <v>18315</v>
      </c>
      <c r="C2070" s="58" t="s">
        <v>32</v>
      </c>
      <c r="D2070" s="75">
        <v>34.82</v>
      </c>
    </row>
    <row r="2071" spans="1:4">
      <c r="A2071" s="58" t="s">
        <v>15872</v>
      </c>
      <c r="B2071" s="1" t="s">
        <v>18316</v>
      </c>
      <c r="C2071" s="58" t="s">
        <v>32</v>
      </c>
      <c r="D2071" s="75">
        <v>50.53</v>
      </c>
    </row>
    <row r="2072" spans="1:4">
      <c r="A2072" s="58" t="s">
        <v>15873</v>
      </c>
      <c r="B2072" s="1" t="s">
        <v>18317</v>
      </c>
      <c r="C2072" s="58" t="s">
        <v>32</v>
      </c>
      <c r="D2072" s="75">
        <v>87.18</v>
      </c>
    </row>
    <row r="2073" spans="1:4">
      <c r="A2073" s="58" t="s">
        <v>15874</v>
      </c>
      <c r="B2073" s="1" t="s">
        <v>18318</v>
      </c>
      <c r="C2073" s="58" t="s">
        <v>32</v>
      </c>
      <c r="D2073" s="75">
        <v>135.72</v>
      </c>
    </row>
    <row r="2074" spans="1:4">
      <c r="A2074" s="58" t="s">
        <v>15875</v>
      </c>
      <c r="B2074" s="1" t="s">
        <v>18319</v>
      </c>
      <c r="C2074" s="58" t="s">
        <v>32</v>
      </c>
      <c r="D2074" s="75">
        <v>212.52</v>
      </c>
    </row>
    <row r="2075" spans="1:4">
      <c r="A2075" s="58" t="s">
        <v>21735</v>
      </c>
      <c r="B2075" s="1" t="s">
        <v>18320</v>
      </c>
      <c r="D2075" s="75"/>
    </row>
    <row r="2076" spans="1:4">
      <c r="A2076" s="58" t="s">
        <v>15876</v>
      </c>
      <c r="B2076" s="1" t="s">
        <v>18321</v>
      </c>
      <c r="D2076" s="75"/>
    </row>
    <row r="2077" spans="1:4">
      <c r="A2077" s="58" t="s">
        <v>15877</v>
      </c>
      <c r="B2077" s="1" t="s">
        <v>18322</v>
      </c>
      <c r="C2077" s="58" t="s">
        <v>28</v>
      </c>
      <c r="D2077" s="75">
        <v>1.61</v>
      </c>
    </row>
    <row r="2078" spans="1:4">
      <c r="A2078" s="58" t="s">
        <v>15878</v>
      </c>
      <c r="B2078" s="1" t="s">
        <v>18323</v>
      </c>
      <c r="C2078" s="58" t="s">
        <v>28</v>
      </c>
      <c r="D2078" s="75">
        <v>3.38</v>
      </c>
    </row>
    <row r="2079" spans="1:4">
      <c r="A2079" s="58" t="s">
        <v>15879</v>
      </c>
      <c r="B2079" s="1" t="s">
        <v>18324</v>
      </c>
      <c r="D2079" s="75"/>
    </row>
    <row r="2080" spans="1:4">
      <c r="A2080" s="58" t="s">
        <v>15880</v>
      </c>
      <c r="B2080" s="1" t="s">
        <v>18325</v>
      </c>
      <c r="C2080" s="58" t="s">
        <v>29</v>
      </c>
      <c r="D2080" s="75">
        <v>9.41</v>
      </c>
    </row>
    <row r="2081" spans="1:4">
      <c r="A2081" s="58" t="s">
        <v>15881</v>
      </c>
      <c r="B2081" s="1" t="s">
        <v>18326</v>
      </c>
      <c r="D2081" s="75"/>
    </row>
    <row r="2082" spans="1:4">
      <c r="A2082" s="58" t="s">
        <v>15882</v>
      </c>
      <c r="B2082" s="1" t="s">
        <v>29551</v>
      </c>
      <c r="C2082" s="58" t="s">
        <v>29</v>
      </c>
      <c r="D2082" s="75">
        <v>104.69</v>
      </c>
    </row>
    <row r="2083" spans="1:4">
      <c r="A2083" s="58" t="s">
        <v>15883</v>
      </c>
      <c r="B2083" s="1" t="s">
        <v>29552</v>
      </c>
      <c r="C2083" s="58" t="s">
        <v>29</v>
      </c>
      <c r="D2083" s="75">
        <v>104.69</v>
      </c>
    </row>
    <row r="2084" spans="1:4">
      <c r="A2084" s="58" t="s">
        <v>15884</v>
      </c>
      <c r="B2084" s="1" t="s">
        <v>18327</v>
      </c>
      <c r="D2084" s="75"/>
    </row>
    <row r="2085" spans="1:4">
      <c r="A2085" s="58" t="s">
        <v>15885</v>
      </c>
      <c r="B2085" s="1" t="s">
        <v>29551</v>
      </c>
      <c r="C2085" s="58" t="s">
        <v>29</v>
      </c>
      <c r="D2085" s="75">
        <v>111.98</v>
      </c>
    </row>
    <row r="2086" spans="1:4">
      <c r="A2086" s="58" t="s">
        <v>15886</v>
      </c>
      <c r="B2086" s="1" t="s">
        <v>29552</v>
      </c>
      <c r="C2086" s="58" t="s">
        <v>29</v>
      </c>
      <c r="D2086" s="75">
        <v>111.98</v>
      </c>
    </row>
    <row r="2087" spans="1:4">
      <c r="A2087" s="58" t="s">
        <v>15887</v>
      </c>
      <c r="B2087" s="1" t="s">
        <v>18328</v>
      </c>
      <c r="D2087" s="75"/>
    </row>
    <row r="2088" spans="1:4">
      <c r="A2088" s="58" t="s">
        <v>15888</v>
      </c>
      <c r="B2088" s="1" t="s">
        <v>29551</v>
      </c>
      <c r="C2088" s="58" t="s">
        <v>29</v>
      </c>
      <c r="D2088" s="75">
        <v>108.27</v>
      </c>
    </row>
    <row r="2089" spans="1:4">
      <c r="A2089" s="58" t="s">
        <v>15889</v>
      </c>
      <c r="B2089" s="1" t="s">
        <v>18329</v>
      </c>
      <c r="C2089" s="58" t="s">
        <v>29</v>
      </c>
      <c r="D2089" s="75">
        <v>14.11</v>
      </c>
    </row>
    <row r="2090" spans="1:4">
      <c r="A2090" s="58" t="s">
        <v>15890</v>
      </c>
      <c r="B2090" s="1" t="s">
        <v>29553</v>
      </c>
      <c r="C2090" s="58" t="s">
        <v>29</v>
      </c>
      <c r="D2090" s="75">
        <v>148.78</v>
      </c>
    </row>
    <row r="2091" spans="1:4">
      <c r="A2091" s="58" t="s">
        <v>15891</v>
      </c>
      <c r="B2091" s="1" t="s">
        <v>18330</v>
      </c>
      <c r="C2091" s="58" t="s">
        <v>29</v>
      </c>
      <c r="D2091" s="75">
        <v>13.54</v>
      </c>
    </row>
    <row r="2092" spans="1:4">
      <c r="A2092" s="58" t="s">
        <v>15892</v>
      </c>
      <c r="B2092" s="1" t="s">
        <v>18331</v>
      </c>
      <c r="D2092" s="75"/>
    </row>
    <row r="2093" spans="1:4">
      <c r="A2093" s="58" t="s">
        <v>15893</v>
      </c>
      <c r="B2093" s="1" t="s">
        <v>29551</v>
      </c>
      <c r="C2093" s="58" t="s">
        <v>29</v>
      </c>
      <c r="D2093" s="75">
        <v>112.26</v>
      </c>
    </row>
    <row r="2094" spans="1:4">
      <c r="A2094" s="58" t="s">
        <v>15894</v>
      </c>
      <c r="B2094" s="1" t="s">
        <v>16683</v>
      </c>
      <c r="D2094" s="75"/>
    </row>
    <row r="2095" spans="1:4">
      <c r="A2095" s="58" t="s">
        <v>15895</v>
      </c>
      <c r="B2095" s="1" t="s">
        <v>18332</v>
      </c>
      <c r="C2095" s="58" t="s">
        <v>18901</v>
      </c>
      <c r="D2095" s="75">
        <v>0.82</v>
      </c>
    </row>
    <row r="2096" spans="1:4">
      <c r="A2096" s="58" t="s">
        <v>15896</v>
      </c>
      <c r="B2096" s="1" t="s">
        <v>18333</v>
      </c>
      <c r="C2096" s="58" t="s">
        <v>18901</v>
      </c>
      <c r="D2096" s="75">
        <v>0.57999999999999996</v>
      </c>
    </row>
    <row r="2097" spans="1:4">
      <c r="A2097" s="58" t="s">
        <v>15897</v>
      </c>
      <c r="B2097" s="1" t="s">
        <v>18334</v>
      </c>
      <c r="D2097" s="75"/>
    </row>
    <row r="2098" spans="1:4">
      <c r="A2098" s="58" t="s">
        <v>15898</v>
      </c>
      <c r="B2098" s="1" t="s">
        <v>18335</v>
      </c>
      <c r="C2098" s="58" t="s">
        <v>28</v>
      </c>
      <c r="D2098" s="75">
        <v>6.99</v>
      </c>
    </row>
    <row r="2099" spans="1:4">
      <c r="A2099" s="58" t="s">
        <v>15899</v>
      </c>
      <c r="B2099" s="1" t="s">
        <v>12743</v>
      </c>
      <c r="D2099" s="75"/>
    </row>
    <row r="2100" spans="1:4">
      <c r="A2100" s="58" t="s">
        <v>15900</v>
      </c>
      <c r="B2100" s="1" t="s">
        <v>18336</v>
      </c>
      <c r="C2100" s="58" t="s">
        <v>28</v>
      </c>
      <c r="D2100" s="75">
        <v>1.56</v>
      </c>
    </row>
    <row r="2101" spans="1:4">
      <c r="A2101" s="58" t="s">
        <v>15901</v>
      </c>
      <c r="B2101" s="1" t="s">
        <v>18337</v>
      </c>
      <c r="D2101" s="75"/>
    </row>
    <row r="2102" spans="1:4">
      <c r="A2102" s="58" t="s">
        <v>15902</v>
      </c>
      <c r="B2102" s="1" t="s">
        <v>29554</v>
      </c>
      <c r="C2102" s="58" t="s">
        <v>3745</v>
      </c>
      <c r="D2102" s="75">
        <v>409.56</v>
      </c>
    </row>
    <row r="2103" spans="1:4">
      <c r="A2103" s="58"/>
      <c r="B2103" s="1"/>
      <c r="D2103" s="75"/>
    </row>
    <row r="2104" spans="1:4">
      <c r="A2104" s="58" t="s">
        <v>29521</v>
      </c>
      <c r="B2104" s="1" t="s">
        <v>29555</v>
      </c>
      <c r="C2104" s="58" t="s">
        <v>3745</v>
      </c>
      <c r="D2104" s="75">
        <v>384.15</v>
      </c>
    </row>
    <row r="2105" spans="1:4">
      <c r="A2105" s="58"/>
      <c r="B2105" s="1"/>
      <c r="D2105" s="75"/>
    </row>
    <row r="2106" spans="1:4">
      <c r="A2106" s="58" t="s">
        <v>29522</v>
      </c>
      <c r="B2106" s="1" t="s">
        <v>29556</v>
      </c>
      <c r="C2106" s="58" t="s">
        <v>3745</v>
      </c>
      <c r="D2106" s="75">
        <v>397.09</v>
      </c>
    </row>
    <row r="2107" spans="1:4">
      <c r="A2107" s="58"/>
      <c r="B2107" s="1"/>
      <c r="D2107" s="75"/>
    </row>
    <row r="2108" spans="1:4">
      <c r="A2108" s="58" t="s">
        <v>29523</v>
      </c>
      <c r="B2108" s="1" t="s">
        <v>29557</v>
      </c>
      <c r="C2108" s="58" t="s">
        <v>3745</v>
      </c>
      <c r="D2108" s="75">
        <v>375.15</v>
      </c>
    </row>
    <row r="2109" spans="1:4">
      <c r="A2109" s="58"/>
      <c r="B2109" s="1"/>
      <c r="D2109" s="75"/>
    </row>
    <row r="2110" spans="1:4">
      <c r="A2110" s="58" t="s">
        <v>29524</v>
      </c>
      <c r="B2110" s="1" t="s">
        <v>29558</v>
      </c>
      <c r="C2110" s="58" t="s">
        <v>3745</v>
      </c>
      <c r="D2110" s="75">
        <v>389.36</v>
      </c>
    </row>
    <row r="2111" spans="1:4">
      <c r="A2111" s="58"/>
      <c r="B2111" s="1"/>
      <c r="D2111" s="75"/>
    </row>
    <row r="2112" spans="1:4">
      <c r="A2112" s="58" t="s">
        <v>29525</v>
      </c>
      <c r="B2112" s="1" t="s">
        <v>29559</v>
      </c>
      <c r="C2112" s="58" t="s">
        <v>3745</v>
      </c>
      <c r="D2112" s="75">
        <v>369.58</v>
      </c>
    </row>
    <row r="2113" spans="1:4">
      <c r="A2113" s="58"/>
      <c r="B2113" s="1"/>
      <c r="D2113" s="75"/>
    </row>
    <row r="2114" spans="1:4">
      <c r="A2114" s="58" t="s">
        <v>29526</v>
      </c>
      <c r="B2114" s="1" t="s">
        <v>29560</v>
      </c>
      <c r="C2114" s="58" t="s">
        <v>3745</v>
      </c>
      <c r="D2114" s="75">
        <v>384.58</v>
      </c>
    </row>
    <row r="2115" spans="1:4">
      <c r="A2115" s="58"/>
      <c r="B2115" s="1"/>
      <c r="D2115" s="75"/>
    </row>
    <row r="2116" spans="1:4">
      <c r="A2116" s="58" t="s">
        <v>29527</v>
      </c>
      <c r="B2116" s="1" t="s">
        <v>29561</v>
      </c>
      <c r="C2116" s="58" t="s">
        <v>3745</v>
      </c>
      <c r="D2116" s="75">
        <v>366.14</v>
      </c>
    </row>
    <row r="2117" spans="1:4">
      <c r="A2117" s="58"/>
      <c r="B2117" s="1"/>
      <c r="D2117" s="75"/>
    </row>
    <row r="2118" spans="1:4">
      <c r="A2118" s="58" t="s">
        <v>29528</v>
      </c>
      <c r="B2118" s="1" t="s">
        <v>29562</v>
      </c>
      <c r="C2118" s="58" t="s">
        <v>3745</v>
      </c>
      <c r="D2118" s="75">
        <v>381.19</v>
      </c>
    </row>
    <row r="2119" spans="1:4">
      <c r="A2119" s="58"/>
      <c r="B2119" s="1"/>
      <c r="D2119" s="75"/>
    </row>
    <row r="2120" spans="1:4">
      <c r="A2120" s="58" t="s">
        <v>29529</v>
      </c>
      <c r="B2120" s="1" t="s">
        <v>29563</v>
      </c>
      <c r="C2120" s="58" t="s">
        <v>3745</v>
      </c>
      <c r="D2120" s="75">
        <v>363.7</v>
      </c>
    </row>
    <row r="2121" spans="1:4">
      <c r="A2121" s="58"/>
      <c r="B2121" s="1"/>
      <c r="D2121" s="75"/>
    </row>
    <row r="2122" spans="1:4">
      <c r="A2122" s="58" t="s">
        <v>15903</v>
      </c>
      <c r="B2122" s="1" t="s">
        <v>18338</v>
      </c>
      <c r="D2122" s="75"/>
    </row>
    <row r="2123" spans="1:4">
      <c r="A2123" s="58" t="s">
        <v>15904</v>
      </c>
      <c r="B2123" s="1" t="s">
        <v>18339</v>
      </c>
      <c r="C2123" s="58" t="s">
        <v>3745</v>
      </c>
      <c r="D2123" s="75">
        <v>243.82</v>
      </c>
    </row>
    <row r="2124" spans="1:4">
      <c r="A2124" s="58" t="s">
        <v>15905</v>
      </c>
      <c r="B2124" s="1" t="s">
        <v>18340</v>
      </c>
      <c r="D2124" s="75"/>
    </row>
    <row r="2125" spans="1:4">
      <c r="A2125" s="58" t="s">
        <v>15906</v>
      </c>
      <c r="B2125" s="1" t="s">
        <v>18341</v>
      </c>
      <c r="C2125" s="58" t="s">
        <v>28</v>
      </c>
      <c r="D2125" s="75">
        <v>6.19</v>
      </c>
    </row>
    <row r="2126" spans="1:4">
      <c r="A2126" s="58" t="s">
        <v>15907</v>
      </c>
      <c r="B2126" s="1" t="s">
        <v>18342</v>
      </c>
      <c r="C2126" s="58" t="s">
        <v>28</v>
      </c>
      <c r="D2126" s="75">
        <v>12.81</v>
      </c>
    </row>
    <row r="2127" spans="1:4">
      <c r="A2127" s="58" t="s">
        <v>15908</v>
      </c>
      <c r="B2127" s="1" t="s">
        <v>18343</v>
      </c>
      <c r="D2127" s="75"/>
    </row>
    <row r="2128" spans="1:4">
      <c r="A2128" s="58" t="s">
        <v>15909</v>
      </c>
      <c r="B2128" s="1" t="s">
        <v>18344</v>
      </c>
      <c r="C2128" s="58" t="s">
        <v>28</v>
      </c>
      <c r="D2128" s="75">
        <v>32.869999999999997</v>
      </c>
    </row>
    <row r="2129" spans="1:4">
      <c r="A2129" s="58" t="s">
        <v>15910</v>
      </c>
      <c r="B2129" s="1" t="s">
        <v>18345</v>
      </c>
      <c r="D2129" s="75"/>
    </row>
    <row r="2130" spans="1:4">
      <c r="A2130" s="58" t="s">
        <v>15911</v>
      </c>
      <c r="B2130" s="1" t="s">
        <v>18344</v>
      </c>
      <c r="C2130" s="58" t="s">
        <v>28</v>
      </c>
      <c r="D2130" s="75">
        <v>24.74</v>
      </c>
    </row>
    <row r="2131" spans="1:4">
      <c r="A2131" s="58" t="s">
        <v>15912</v>
      </c>
      <c r="B2131" s="1" t="s">
        <v>18346</v>
      </c>
      <c r="D2131" s="75"/>
    </row>
    <row r="2132" spans="1:4">
      <c r="A2132" s="58" t="s">
        <v>15913</v>
      </c>
      <c r="B2132" s="1" t="s">
        <v>18347</v>
      </c>
      <c r="C2132" s="58" t="s">
        <v>28</v>
      </c>
      <c r="D2132" s="75">
        <v>79.8</v>
      </c>
    </row>
    <row r="2133" spans="1:4">
      <c r="A2133" s="58" t="s">
        <v>15914</v>
      </c>
      <c r="B2133" s="1" t="s">
        <v>18348</v>
      </c>
      <c r="C2133" s="58" t="s">
        <v>28</v>
      </c>
      <c r="D2133" s="75">
        <v>66.91</v>
      </c>
    </row>
    <row r="2134" spans="1:4">
      <c r="A2134" s="58" t="s">
        <v>15915</v>
      </c>
      <c r="B2134" s="1" t="s">
        <v>18349</v>
      </c>
      <c r="C2134" s="58" t="s">
        <v>28</v>
      </c>
      <c r="D2134" s="75">
        <v>85.94</v>
      </c>
    </row>
    <row r="2135" spans="1:4">
      <c r="A2135" s="58" t="s">
        <v>15916</v>
      </c>
      <c r="B2135" s="1" t="s">
        <v>18350</v>
      </c>
      <c r="D2135" s="75"/>
    </row>
    <row r="2136" spans="1:4">
      <c r="A2136" s="58" t="s">
        <v>15917</v>
      </c>
      <c r="B2136" s="1" t="s">
        <v>18351</v>
      </c>
      <c r="C2136" s="58" t="s">
        <v>28</v>
      </c>
      <c r="D2136" s="75">
        <v>8.51</v>
      </c>
    </row>
    <row r="2137" spans="1:4">
      <c r="A2137" s="58" t="s">
        <v>15918</v>
      </c>
      <c r="B2137" s="1" t="s">
        <v>18352</v>
      </c>
      <c r="C2137" s="58" t="s">
        <v>28</v>
      </c>
      <c r="D2137" s="75">
        <v>10.53</v>
      </c>
    </row>
    <row r="2138" spans="1:4">
      <c r="A2138" s="58" t="s">
        <v>21736</v>
      </c>
      <c r="B2138" s="1" t="s">
        <v>18353</v>
      </c>
      <c r="D2138" s="75"/>
    </row>
    <row r="2139" spans="1:4">
      <c r="A2139" s="58" t="s">
        <v>15919</v>
      </c>
      <c r="B2139" s="1" t="s">
        <v>18354</v>
      </c>
      <c r="D2139" s="75"/>
    </row>
    <row r="2140" spans="1:4">
      <c r="A2140" s="58" t="s">
        <v>15920</v>
      </c>
      <c r="B2140" s="1" t="s">
        <v>18355</v>
      </c>
      <c r="C2140" s="58" t="s">
        <v>32</v>
      </c>
      <c r="D2140" s="75">
        <v>28.87</v>
      </c>
    </row>
    <row r="2141" spans="1:4">
      <c r="A2141" s="58" t="s">
        <v>227</v>
      </c>
      <c r="B2141" s="1" t="s">
        <v>18356</v>
      </c>
      <c r="C2141" s="58" t="s">
        <v>32</v>
      </c>
      <c r="D2141" s="75">
        <v>36.17</v>
      </c>
    </row>
    <row r="2142" spans="1:4">
      <c r="A2142" s="58" t="s">
        <v>15921</v>
      </c>
      <c r="B2142" s="1" t="s">
        <v>18357</v>
      </c>
      <c r="C2142" s="58" t="s">
        <v>32</v>
      </c>
      <c r="D2142" s="75">
        <v>22.98</v>
      </c>
    </row>
    <row r="2143" spans="1:4">
      <c r="A2143" s="58" t="s">
        <v>15922</v>
      </c>
      <c r="B2143" s="1" t="s">
        <v>18358</v>
      </c>
      <c r="C2143" s="58" t="s">
        <v>32</v>
      </c>
      <c r="D2143" s="75">
        <v>27.35</v>
      </c>
    </row>
    <row r="2144" spans="1:4">
      <c r="A2144" s="58" t="s">
        <v>15923</v>
      </c>
      <c r="B2144" s="1" t="s">
        <v>18359</v>
      </c>
      <c r="D2144" s="75"/>
    </row>
    <row r="2145" spans="1:4">
      <c r="A2145" s="58" t="s">
        <v>15924</v>
      </c>
      <c r="B2145" s="1" t="s">
        <v>16625</v>
      </c>
      <c r="C2145" s="58" t="s">
        <v>32</v>
      </c>
      <c r="D2145" s="75">
        <v>23.47</v>
      </c>
    </row>
    <row r="2146" spans="1:4">
      <c r="A2146" s="58" t="s">
        <v>15925</v>
      </c>
      <c r="B2146" s="1" t="s">
        <v>18360</v>
      </c>
      <c r="C2146" s="58" t="s">
        <v>32</v>
      </c>
      <c r="D2146" s="75">
        <v>35.04</v>
      </c>
    </row>
    <row r="2147" spans="1:4">
      <c r="A2147" s="58" t="s">
        <v>15926</v>
      </c>
      <c r="B2147" s="1" t="s">
        <v>18361</v>
      </c>
      <c r="D2147" s="75"/>
    </row>
    <row r="2148" spans="1:4">
      <c r="A2148" s="58" t="s">
        <v>15927</v>
      </c>
      <c r="B2148" s="1" t="s">
        <v>18362</v>
      </c>
      <c r="C2148" s="58" t="s">
        <v>28</v>
      </c>
      <c r="D2148" s="75">
        <v>28.86</v>
      </c>
    </row>
    <row r="2149" spans="1:4">
      <c r="A2149" s="58" t="s">
        <v>15928</v>
      </c>
      <c r="B2149" s="1" t="s">
        <v>17962</v>
      </c>
      <c r="C2149" s="58" t="s">
        <v>28</v>
      </c>
      <c r="D2149" s="75">
        <v>46.28</v>
      </c>
    </row>
    <row r="2150" spans="1:4">
      <c r="A2150" s="58" t="s">
        <v>15929</v>
      </c>
      <c r="B2150" s="1" t="s">
        <v>18363</v>
      </c>
      <c r="D2150" s="75"/>
    </row>
    <row r="2151" spans="1:4">
      <c r="A2151" s="58" t="s">
        <v>15930</v>
      </c>
      <c r="B2151" s="1" t="s">
        <v>16830</v>
      </c>
      <c r="C2151" s="58" t="s">
        <v>29</v>
      </c>
      <c r="D2151" s="75">
        <v>98.82</v>
      </c>
    </row>
    <row r="2152" spans="1:4">
      <c r="A2152" s="58" t="s">
        <v>15931</v>
      </c>
      <c r="B2152" s="1" t="s">
        <v>18364</v>
      </c>
      <c r="C2152" s="58" t="s">
        <v>29</v>
      </c>
      <c r="D2152" s="75">
        <v>86.97</v>
      </c>
    </row>
    <row r="2153" spans="1:4">
      <c r="A2153" s="58" t="s">
        <v>15932</v>
      </c>
      <c r="B2153" s="1" t="s">
        <v>18365</v>
      </c>
      <c r="C2153" s="58" t="s">
        <v>29</v>
      </c>
      <c r="D2153" s="75">
        <v>86.97</v>
      </c>
    </row>
    <row r="2154" spans="1:4">
      <c r="A2154" s="58" t="s">
        <v>15933</v>
      </c>
      <c r="B2154" s="1" t="s">
        <v>18366</v>
      </c>
      <c r="D2154" s="75"/>
    </row>
    <row r="2155" spans="1:4">
      <c r="A2155" s="58" t="s">
        <v>15934</v>
      </c>
      <c r="B2155" s="1" t="s">
        <v>18367</v>
      </c>
      <c r="C2155" s="58" t="s">
        <v>29</v>
      </c>
      <c r="D2155" s="75">
        <v>12.01</v>
      </c>
    </row>
    <row r="2156" spans="1:4">
      <c r="A2156" s="58" t="s">
        <v>15935</v>
      </c>
      <c r="B2156" s="1" t="s">
        <v>18368</v>
      </c>
      <c r="D2156" s="75"/>
    </row>
    <row r="2157" spans="1:4">
      <c r="A2157" s="58" t="s">
        <v>15936</v>
      </c>
      <c r="B2157" s="1" t="s">
        <v>18369</v>
      </c>
      <c r="C2157" s="58" t="s">
        <v>32</v>
      </c>
      <c r="D2157" s="75">
        <v>248.02</v>
      </c>
    </row>
    <row r="2158" spans="1:4">
      <c r="A2158" s="58" t="s">
        <v>15937</v>
      </c>
      <c r="B2158" s="1" t="s">
        <v>95</v>
      </c>
      <c r="D2158" s="75"/>
    </row>
    <row r="2159" spans="1:4">
      <c r="A2159" s="58" t="s">
        <v>15938</v>
      </c>
      <c r="B2159" s="1" t="s">
        <v>17962</v>
      </c>
      <c r="C2159" s="58" t="s">
        <v>28</v>
      </c>
      <c r="D2159" s="75">
        <v>46.28</v>
      </c>
    </row>
    <row r="2160" spans="1:4">
      <c r="A2160" s="58" t="s">
        <v>15939</v>
      </c>
      <c r="B2160" s="1" t="s">
        <v>18008</v>
      </c>
      <c r="C2160" s="58" t="s">
        <v>28</v>
      </c>
      <c r="D2160" s="75">
        <v>4.9400000000000004</v>
      </c>
    </row>
    <row r="2161" spans="1:4">
      <c r="A2161" s="58" t="s">
        <v>15940</v>
      </c>
      <c r="B2161" s="1" t="s">
        <v>18370</v>
      </c>
      <c r="D2161" s="75"/>
    </row>
    <row r="2162" spans="1:4">
      <c r="A2162" s="58" t="s">
        <v>15941</v>
      </c>
      <c r="B2162" s="1" t="s">
        <v>18371</v>
      </c>
      <c r="C2162" s="58" t="s">
        <v>32</v>
      </c>
      <c r="D2162" s="75">
        <v>162.69999999999999</v>
      </c>
    </row>
    <row r="2163" spans="1:4">
      <c r="A2163" s="58" t="s">
        <v>15942</v>
      </c>
      <c r="B2163" s="1" t="s">
        <v>18372</v>
      </c>
      <c r="C2163" s="58" t="s">
        <v>32</v>
      </c>
      <c r="D2163" s="75">
        <v>205.76</v>
      </c>
    </row>
    <row r="2164" spans="1:4">
      <c r="A2164" s="58" t="s">
        <v>15943</v>
      </c>
      <c r="B2164" s="1" t="s">
        <v>18373</v>
      </c>
      <c r="C2164" s="58" t="s">
        <v>32</v>
      </c>
      <c r="D2164" s="75">
        <v>339.94</v>
      </c>
    </row>
    <row r="2165" spans="1:4">
      <c r="A2165" s="58" t="s">
        <v>15944</v>
      </c>
      <c r="B2165" s="1" t="s">
        <v>18374</v>
      </c>
      <c r="C2165" s="58" t="s">
        <v>32</v>
      </c>
      <c r="D2165" s="75">
        <v>401.04</v>
      </c>
    </row>
    <row r="2166" spans="1:4">
      <c r="A2166" s="58" t="s">
        <v>15945</v>
      </c>
      <c r="B2166" s="1" t="s">
        <v>18375</v>
      </c>
      <c r="D2166" s="75"/>
    </row>
    <row r="2167" spans="1:4">
      <c r="A2167" s="58" t="s">
        <v>15946</v>
      </c>
      <c r="B2167" s="1" t="s">
        <v>18376</v>
      </c>
      <c r="C2167" s="58" t="s">
        <v>32</v>
      </c>
      <c r="D2167" s="75">
        <v>17.04</v>
      </c>
    </row>
    <row r="2168" spans="1:4">
      <c r="A2168" s="58" t="s">
        <v>15947</v>
      </c>
      <c r="B2168" s="1" t="s">
        <v>18377</v>
      </c>
      <c r="D2168" s="75"/>
    </row>
    <row r="2169" spans="1:4">
      <c r="A2169" s="58" t="s">
        <v>15948</v>
      </c>
      <c r="B2169" s="1" t="s">
        <v>18378</v>
      </c>
      <c r="C2169" s="58" t="s">
        <v>32</v>
      </c>
      <c r="D2169" s="75">
        <v>33.630000000000003</v>
      </c>
    </row>
    <row r="2170" spans="1:4">
      <c r="A2170" s="58" t="s">
        <v>15949</v>
      </c>
      <c r="B2170" s="1" t="s">
        <v>18379</v>
      </c>
      <c r="C2170" s="58" t="s">
        <v>32</v>
      </c>
      <c r="D2170" s="75">
        <v>81.88</v>
      </c>
    </row>
    <row r="2171" spans="1:4">
      <c r="A2171" s="58" t="s">
        <v>15950</v>
      </c>
      <c r="B2171" s="1" t="s">
        <v>18380</v>
      </c>
      <c r="C2171" s="58" t="s">
        <v>32</v>
      </c>
      <c r="D2171" s="75">
        <v>123.07</v>
      </c>
    </row>
    <row r="2172" spans="1:4">
      <c r="A2172" s="58" t="s">
        <v>15951</v>
      </c>
      <c r="B2172" s="1" t="s">
        <v>18381</v>
      </c>
      <c r="C2172" s="58" t="s">
        <v>32</v>
      </c>
      <c r="D2172" s="75">
        <v>80.69</v>
      </c>
    </row>
    <row r="2173" spans="1:4">
      <c r="A2173" s="58" t="s">
        <v>15952</v>
      </c>
      <c r="B2173" s="1" t="s">
        <v>16650</v>
      </c>
      <c r="D2173" s="75"/>
    </row>
    <row r="2174" spans="1:4">
      <c r="A2174" s="58" t="s">
        <v>15953</v>
      </c>
      <c r="B2174" s="1" t="s">
        <v>18382</v>
      </c>
      <c r="C2174" s="58" t="s">
        <v>28</v>
      </c>
      <c r="D2174" s="75">
        <v>128.80000000000001</v>
      </c>
    </row>
    <row r="2175" spans="1:4">
      <c r="A2175" s="58" t="s">
        <v>15954</v>
      </c>
      <c r="B2175" s="1" t="s">
        <v>18383</v>
      </c>
      <c r="D2175" s="75"/>
    </row>
    <row r="2176" spans="1:4">
      <c r="A2176" s="58" t="s">
        <v>15955</v>
      </c>
      <c r="B2176" s="1" t="s">
        <v>18384</v>
      </c>
      <c r="C2176" s="58" t="s">
        <v>243</v>
      </c>
      <c r="D2176" s="75">
        <v>48.24</v>
      </c>
    </row>
    <row r="2177" spans="1:4">
      <c r="A2177" s="58" t="s">
        <v>15956</v>
      </c>
      <c r="B2177" s="1" t="s">
        <v>18385</v>
      </c>
      <c r="C2177" s="58" t="s">
        <v>32</v>
      </c>
      <c r="D2177" s="75">
        <v>2.27</v>
      </c>
    </row>
    <row r="2178" spans="1:4">
      <c r="A2178" s="58" t="s">
        <v>15957</v>
      </c>
      <c r="B2178" s="1" t="s">
        <v>18386</v>
      </c>
      <c r="D2178" s="75"/>
    </row>
    <row r="2179" spans="1:4">
      <c r="A2179" s="58" t="s">
        <v>15958</v>
      </c>
      <c r="B2179" s="1" t="s">
        <v>18387</v>
      </c>
      <c r="C2179" s="58" t="s">
        <v>32</v>
      </c>
      <c r="D2179" s="75">
        <v>646.79</v>
      </c>
    </row>
    <row r="2180" spans="1:4">
      <c r="A2180" s="58" t="s">
        <v>15959</v>
      </c>
      <c r="B2180" s="1" t="s">
        <v>18388</v>
      </c>
      <c r="C2180" s="58" t="s">
        <v>32</v>
      </c>
      <c r="D2180" s="75">
        <v>268.45999999999998</v>
      </c>
    </row>
    <row r="2181" spans="1:4">
      <c r="A2181" s="58" t="s">
        <v>15960</v>
      </c>
      <c r="B2181" s="1" t="s">
        <v>18389</v>
      </c>
      <c r="D2181" s="75"/>
    </row>
    <row r="2182" spans="1:4">
      <c r="A2182" s="58" t="s">
        <v>15961</v>
      </c>
      <c r="B2182" s="1" t="s">
        <v>18390</v>
      </c>
      <c r="C2182" s="58" t="s">
        <v>28</v>
      </c>
      <c r="D2182" s="75">
        <v>12.88</v>
      </c>
    </row>
    <row r="2183" spans="1:4">
      <c r="A2183" s="58" t="s">
        <v>15962</v>
      </c>
      <c r="B2183" s="1" t="s">
        <v>18391</v>
      </c>
      <c r="C2183" s="58" t="s">
        <v>28</v>
      </c>
      <c r="D2183" s="75">
        <v>12.88</v>
      </c>
    </row>
    <row r="2184" spans="1:4">
      <c r="A2184" s="58" t="s">
        <v>15963</v>
      </c>
      <c r="B2184" s="1" t="s">
        <v>18392</v>
      </c>
      <c r="C2184" s="58" t="s">
        <v>28</v>
      </c>
      <c r="D2184" s="75">
        <v>51.43</v>
      </c>
    </row>
    <row r="2185" spans="1:4">
      <c r="A2185" s="58" t="s">
        <v>15964</v>
      </c>
      <c r="B2185" s="1" t="s">
        <v>18393</v>
      </c>
      <c r="D2185" s="75"/>
    </row>
    <row r="2186" spans="1:4">
      <c r="A2186" s="58" t="s">
        <v>15965</v>
      </c>
      <c r="B2186" s="1" t="s">
        <v>18394</v>
      </c>
      <c r="C2186" s="58" t="s">
        <v>243</v>
      </c>
      <c r="D2186" s="75">
        <v>15.32</v>
      </c>
    </row>
    <row r="2187" spans="1:4">
      <c r="A2187" s="58" t="s">
        <v>15966</v>
      </c>
      <c r="B2187" s="1" t="s">
        <v>18395</v>
      </c>
      <c r="C2187" s="58" t="s">
        <v>243</v>
      </c>
      <c r="D2187" s="75">
        <v>30.62</v>
      </c>
    </row>
    <row r="2188" spans="1:4">
      <c r="A2188" s="58" t="s">
        <v>15967</v>
      </c>
      <c r="B2188" s="1" t="s">
        <v>18396</v>
      </c>
      <c r="C2188" s="58" t="s">
        <v>243</v>
      </c>
      <c r="D2188" s="75">
        <v>6.55</v>
      </c>
    </row>
    <row r="2189" spans="1:4">
      <c r="A2189" s="58" t="s">
        <v>15968</v>
      </c>
      <c r="B2189" s="1" t="s">
        <v>18397</v>
      </c>
      <c r="C2189" s="58" t="s">
        <v>28</v>
      </c>
      <c r="D2189" s="75">
        <v>18.55</v>
      </c>
    </row>
    <row r="2190" spans="1:4">
      <c r="A2190" s="58" t="s">
        <v>15969</v>
      </c>
      <c r="B2190" s="1" t="s">
        <v>18398</v>
      </c>
      <c r="D2190" s="75"/>
    </row>
    <row r="2191" spans="1:4">
      <c r="A2191" s="58" t="s">
        <v>15970</v>
      </c>
      <c r="B2191" s="1" t="s">
        <v>18399</v>
      </c>
      <c r="C2191" s="58" t="s">
        <v>29</v>
      </c>
      <c r="D2191" s="75">
        <v>96.42</v>
      </c>
    </row>
    <row r="2192" spans="1:4">
      <c r="A2192" s="58" t="s">
        <v>15971</v>
      </c>
      <c r="B2192" s="1" t="s">
        <v>18400</v>
      </c>
      <c r="C2192" s="58" t="s">
        <v>29</v>
      </c>
      <c r="D2192" s="75">
        <v>160</v>
      </c>
    </row>
    <row r="2193" spans="1:4">
      <c r="A2193" s="58" t="s">
        <v>15972</v>
      </c>
      <c r="B2193" s="1" t="s">
        <v>18401</v>
      </c>
      <c r="C2193" s="58" t="s">
        <v>33</v>
      </c>
      <c r="D2193" s="75">
        <v>2.4</v>
      </c>
    </row>
    <row r="2194" spans="1:4">
      <c r="A2194" s="58" t="s">
        <v>15973</v>
      </c>
      <c r="B2194" s="1" t="s">
        <v>18402</v>
      </c>
      <c r="C2194" s="58" t="s">
        <v>33</v>
      </c>
      <c r="D2194" s="75">
        <v>2.2000000000000002</v>
      </c>
    </row>
    <row r="2195" spans="1:4">
      <c r="A2195" s="58" t="s">
        <v>15974</v>
      </c>
      <c r="B2195" s="1" t="s">
        <v>29564</v>
      </c>
      <c r="C2195" s="58" t="s">
        <v>33</v>
      </c>
      <c r="D2195" s="75">
        <v>0.08</v>
      </c>
    </row>
    <row r="2196" spans="1:4">
      <c r="A2196" s="58" t="s">
        <v>15975</v>
      </c>
      <c r="B2196" s="1" t="s">
        <v>18403</v>
      </c>
      <c r="D2196" s="75"/>
    </row>
    <row r="2197" spans="1:4">
      <c r="A2197" s="58" t="s">
        <v>15976</v>
      </c>
      <c r="B2197" s="1" t="s">
        <v>18404</v>
      </c>
      <c r="C2197" s="58" t="s">
        <v>243</v>
      </c>
      <c r="D2197" s="75">
        <v>78.62</v>
      </c>
    </row>
    <row r="2198" spans="1:4">
      <c r="A2198" s="58" t="s">
        <v>15977</v>
      </c>
      <c r="B2198" s="1" t="s">
        <v>18405</v>
      </c>
      <c r="C2198" s="58" t="s">
        <v>243</v>
      </c>
      <c r="D2198" s="75">
        <v>78.62</v>
      </c>
    </row>
    <row r="2199" spans="1:4">
      <c r="A2199" s="58" t="s">
        <v>15978</v>
      </c>
      <c r="B2199" s="1" t="s">
        <v>18406</v>
      </c>
      <c r="C2199" s="58" t="s">
        <v>243</v>
      </c>
      <c r="D2199" s="75">
        <v>78.62</v>
      </c>
    </row>
    <row r="2200" spans="1:4">
      <c r="A2200" s="58" t="s">
        <v>15979</v>
      </c>
      <c r="B2200" s="1" t="s">
        <v>18407</v>
      </c>
      <c r="C2200" s="58" t="s">
        <v>243</v>
      </c>
      <c r="D2200" s="75">
        <v>78.62</v>
      </c>
    </row>
    <row r="2201" spans="1:4">
      <c r="A2201" s="58" t="s">
        <v>15980</v>
      </c>
      <c r="B2201" s="1" t="s">
        <v>18408</v>
      </c>
      <c r="C2201" s="58" t="s">
        <v>243</v>
      </c>
      <c r="D2201" s="75">
        <v>78.62</v>
      </c>
    </row>
    <row r="2202" spans="1:4">
      <c r="A2202" s="58" t="s">
        <v>15981</v>
      </c>
      <c r="B2202" s="1" t="s">
        <v>18409</v>
      </c>
      <c r="C2202" s="58" t="s">
        <v>243</v>
      </c>
      <c r="D2202" s="75">
        <v>1.8</v>
      </c>
    </row>
    <row r="2203" spans="1:4">
      <c r="A2203" s="58" t="s">
        <v>15982</v>
      </c>
      <c r="B2203" s="1" t="s">
        <v>18410</v>
      </c>
      <c r="C2203" s="58" t="s">
        <v>243</v>
      </c>
      <c r="D2203" s="75">
        <v>1.8</v>
      </c>
    </row>
    <row r="2204" spans="1:4">
      <c r="A2204" s="58" t="s">
        <v>15983</v>
      </c>
      <c r="B2204" s="1" t="s">
        <v>18411</v>
      </c>
      <c r="C2204" s="58" t="s">
        <v>243</v>
      </c>
      <c r="D2204" s="75">
        <v>1.8</v>
      </c>
    </row>
    <row r="2205" spans="1:4">
      <c r="A2205" s="58" t="s">
        <v>15984</v>
      </c>
      <c r="B2205" s="1" t="s">
        <v>18412</v>
      </c>
      <c r="C2205" s="58" t="s">
        <v>243</v>
      </c>
      <c r="D2205" s="75">
        <v>2.11</v>
      </c>
    </row>
    <row r="2206" spans="1:4">
      <c r="A2206" s="58" t="s">
        <v>15985</v>
      </c>
      <c r="B2206" s="1" t="s">
        <v>18413</v>
      </c>
      <c r="C2206" s="58" t="s">
        <v>243</v>
      </c>
      <c r="D2206" s="75">
        <v>1.1000000000000001</v>
      </c>
    </row>
    <row r="2207" spans="1:4">
      <c r="A2207" s="58" t="s">
        <v>15986</v>
      </c>
      <c r="B2207" s="1" t="s">
        <v>18414</v>
      </c>
      <c r="C2207" s="58" t="s">
        <v>243</v>
      </c>
      <c r="D2207" s="75">
        <v>77.58</v>
      </c>
    </row>
    <row r="2208" spans="1:4">
      <c r="A2208" s="58" t="s">
        <v>15987</v>
      </c>
      <c r="B2208" s="1" t="s">
        <v>18415</v>
      </c>
      <c r="D2208" s="75"/>
    </row>
    <row r="2209" spans="1:4">
      <c r="A2209" s="58" t="s">
        <v>15988</v>
      </c>
      <c r="B2209" s="1" t="s">
        <v>18416</v>
      </c>
      <c r="C2209" s="58" t="s">
        <v>243</v>
      </c>
      <c r="D2209" s="75">
        <v>64.680000000000007</v>
      </c>
    </row>
    <row r="2210" spans="1:4">
      <c r="A2210" s="58" t="s">
        <v>15989</v>
      </c>
      <c r="B2210" s="1" t="s">
        <v>18417</v>
      </c>
      <c r="C2210" s="58" t="s">
        <v>243</v>
      </c>
      <c r="D2210" s="75">
        <v>20.21</v>
      </c>
    </row>
    <row r="2211" spans="1:4">
      <c r="A2211" s="58" t="s">
        <v>15990</v>
      </c>
      <c r="B2211" s="1" t="s">
        <v>18418</v>
      </c>
      <c r="D2211" s="75"/>
    </row>
    <row r="2212" spans="1:4">
      <c r="A2212" s="58" t="s">
        <v>15991</v>
      </c>
      <c r="B2212" s="1" t="s">
        <v>18419</v>
      </c>
      <c r="C2212" s="58" t="s">
        <v>243</v>
      </c>
      <c r="D2212" s="75">
        <v>187.47</v>
      </c>
    </row>
    <row r="2213" spans="1:4">
      <c r="A2213" s="58" t="s">
        <v>15992</v>
      </c>
      <c r="B2213" s="1" t="s">
        <v>18420</v>
      </c>
      <c r="C2213" s="58" t="s">
        <v>243</v>
      </c>
      <c r="D2213" s="75">
        <v>179.9</v>
      </c>
    </row>
    <row r="2214" spans="1:4">
      <c r="A2214" s="58" t="s">
        <v>15993</v>
      </c>
      <c r="B2214" s="1" t="s">
        <v>18421</v>
      </c>
      <c r="C2214" s="58" t="s">
        <v>243</v>
      </c>
      <c r="D2214" s="75">
        <v>155.72</v>
      </c>
    </row>
    <row r="2215" spans="1:4">
      <c r="A2215" s="58" t="s">
        <v>15994</v>
      </c>
      <c r="B2215" s="1" t="s">
        <v>18422</v>
      </c>
      <c r="C2215" s="58" t="s">
        <v>243</v>
      </c>
      <c r="D2215" s="75">
        <v>1130.42</v>
      </c>
    </row>
    <row r="2216" spans="1:4">
      <c r="A2216" s="58" t="s">
        <v>15995</v>
      </c>
      <c r="B2216" s="1" t="s">
        <v>18423</v>
      </c>
      <c r="C2216" s="58" t="s">
        <v>243</v>
      </c>
      <c r="D2216" s="75">
        <v>180.99</v>
      </c>
    </row>
    <row r="2217" spans="1:4">
      <c r="A2217" s="58" t="s">
        <v>21737</v>
      </c>
      <c r="B2217" s="1" t="s">
        <v>18424</v>
      </c>
      <c r="D2217" s="75"/>
    </row>
    <row r="2218" spans="1:4">
      <c r="A2218" s="58" t="s">
        <v>15996</v>
      </c>
      <c r="B2218" s="1" t="s">
        <v>18425</v>
      </c>
      <c r="D2218" s="75"/>
    </row>
    <row r="2219" spans="1:4">
      <c r="A2219" s="58" t="s">
        <v>15997</v>
      </c>
      <c r="B2219" s="1" t="s">
        <v>18426</v>
      </c>
      <c r="C2219" s="58" t="s">
        <v>29</v>
      </c>
      <c r="D2219" s="75">
        <v>188.92</v>
      </c>
    </row>
    <row r="2220" spans="1:4">
      <c r="A2220" s="58" t="s">
        <v>15998</v>
      </c>
      <c r="B2220" s="1" t="s">
        <v>18427</v>
      </c>
      <c r="C2220" s="58" t="s">
        <v>29</v>
      </c>
      <c r="D2220" s="75">
        <v>173.87</v>
      </c>
    </row>
    <row r="2221" spans="1:4">
      <c r="A2221" s="58" t="s">
        <v>15999</v>
      </c>
      <c r="B2221" s="1" t="s">
        <v>18428</v>
      </c>
      <c r="C2221" s="58" t="s">
        <v>29</v>
      </c>
      <c r="D2221" s="75">
        <v>164.27</v>
      </c>
    </row>
    <row r="2222" spans="1:4">
      <c r="A2222" s="58" t="s">
        <v>16000</v>
      </c>
      <c r="B2222" s="1" t="s">
        <v>18429</v>
      </c>
      <c r="D2222" s="75"/>
    </row>
    <row r="2223" spans="1:4">
      <c r="A2223" s="58" t="s">
        <v>16001</v>
      </c>
      <c r="B2223" s="1" t="s">
        <v>18430</v>
      </c>
      <c r="C2223" s="58" t="s">
        <v>29</v>
      </c>
      <c r="D2223" s="75">
        <v>296.77</v>
      </c>
    </row>
    <row r="2224" spans="1:4">
      <c r="A2224" s="58" t="s">
        <v>16002</v>
      </c>
      <c r="B2224" s="1" t="s">
        <v>18431</v>
      </c>
      <c r="C2224" s="58" t="s">
        <v>29</v>
      </c>
      <c r="D2224" s="75">
        <v>267.32</v>
      </c>
    </row>
    <row r="2225" spans="1:4">
      <c r="A2225" s="58" t="s">
        <v>16003</v>
      </c>
      <c r="B2225" s="1" t="s">
        <v>18432</v>
      </c>
      <c r="C2225" s="58" t="s">
        <v>29</v>
      </c>
      <c r="D2225" s="75">
        <v>257.72000000000003</v>
      </c>
    </row>
    <row r="2226" spans="1:4">
      <c r="A2226" s="58" t="s">
        <v>16004</v>
      </c>
      <c r="B2226" s="1" t="s">
        <v>18433</v>
      </c>
      <c r="D2226" s="75"/>
    </row>
    <row r="2227" spans="1:4">
      <c r="A2227" s="58" t="s">
        <v>16005</v>
      </c>
      <c r="B2227" s="1" t="s">
        <v>18434</v>
      </c>
      <c r="C2227" s="58" t="s">
        <v>29</v>
      </c>
      <c r="D2227" s="75">
        <v>279.85000000000002</v>
      </c>
    </row>
    <row r="2228" spans="1:4">
      <c r="A2228" s="58" t="s">
        <v>16006</v>
      </c>
      <c r="B2228" s="1" t="s">
        <v>18435</v>
      </c>
      <c r="C2228" s="58" t="s">
        <v>29</v>
      </c>
      <c r="D2228" s="75">
        <v>270.33999999999997</v>
      </c>
    </row>
    <row r="2229" spans="1:4">
      <c r="A2229" s="58" t="s">
        <v>16007</v>
      </c>
      <c r="B2229" s="1" t="s">
        <v>18436</v>
      </c>
      <c r="C2229" s="58" t="s">
        <v>29</v>
      </c>
      <c r="D2229" s="75">
        <v>250.13</v>
      </c>
    </row>
    <row r="2230" spans="1:4">
      <c r="A2230" s="58" t="s">
        <v>16008</v>
      </c>
      <c r="B2230" s="1" t="s">
        <v>18437</v>
      </c>
      <c r="C2230" s="58" t="s">
        <v>29</v>
      </c>
      <c r="D2230" s="75">
        <v>288.35000000000002</v>
      </c>
    </row>
    <row r="2231" spans="1:4">
      <c r="A2231" s="58" t="s">
        <v>16009</v>
      </c>
      <c r="B2231" s="1" t="s">
        <v>18438</v>
      </c>
      <c r="C2231" s="58" t="s">
        <v>29</v>
      </c>
      <c r="D2231" s="75">
        <v>278.27999999999997</v>
      </c>
    </row>
    <row r="2232" spans="1:4">
      <c r="A2232" s="58" t="s">
        <v>16010</v>
      </c>
      <c r="B2232" s="1" t="s">
        <v>18439</v>
      </c>
      <c r="C2232" s="58" t="s">
        <v>29</v>
      </c>
      <c r="D2232" s="75">
        <v>256.94</v>
      </c>
    </row>
    <row r="2233" spans="1:4">
      <c r="A2233" s="58" t="s">
        <v>16011</v>
      </c>
      <c r="B2233" s="1" t="s">
        <v>18440</v>
      </c>
      <c r="D2233" s="75"/>
    </row>
    <row r="2234" spans="1:4">
      <c r="A2234" s="58" t="s">
        <v>16012</v>
      </c>
      <c r="B2234" s="1" t="s">
        <v>18441</v>
      </c>
      <c r="C2234" s="58" t="s">
        <v>29</v>
      </c>
      <c r="D2234" s="75">
        <v>236.35</v>
      </c>
    </row>
    <row r="2235" spans="1:4">
      <c r="A2235" s="58" t="s">
        <v>16013</v>
      </c>
      <c r="B2235" s="1" t="s">
        <v>18442</v>
      </c>
      <c r="C2235" s="58" t="s">
        <v>29</v>
      </c>
      <c r="D2235" s="75">
        <v>247.68</v>
      </c>
    </row>
    <row r="2236" spans="1:4">
      <c r="A2236" s="58" t="s">
        <v>16014</v>
      </c>
      <c r="B2236" s="1" t="s">
        <v>18443</v>
      </c>
      <c r="C2236" s="58" t="s">
        <v>29</v>
      </c>
      <c r="D2236" s="75">
        <v>256.14999999999998</v>
      </c>
    </row>
    <row r="2237" spans="1:4">
      <c r="A2237" s="58" t="s">
        <v>16015</v>
      </c>
      <c r="B2237" s="1" t="s">
        <v>18444</v>
      </c>
      <c r="C2237" s="58" t="s">
        <v>29</v>
      </c>
      <c r="D2237" s="75">
        <v>263.83</v>
      </c>
    </row>
    <row r="2238" spans="1:4">
      <c r="A2238" s="58" t="s">
        <v>16016</v>
      </c>
      <c r="B2238" s="1" t="s">
        <v>18445</v>
      </c>
      <c r="C2238" s="58" t="s">
        <v>29</v>
      </c>
      <c r="D2238" s="75">
        <v>275.93</v>
      </c>
    </row>
    <row r="2239" spans="1:4">
      <c r="A2239" s="58" t="s">
        <v>16017</v>
      </c>
      <c r="B2239" s="1" t="s">
        <v>18446</v>
      </c>
      <c r="C2239" s="58" t="s">
        <v>29</v>
      </c>
      <c r="D2239" s="75">
        <v>282.94</v>
      </c>
    </row>
    <row r="2240" spans="1:4">
      <c r="A2240" s="58" t="s">
        <v>16018</v>
      </c>
      <c r="B2240" s="1" t="s">
        <v>18447</v>
      </c>
      <c r="C2240" s="58" t="s">
        <v>29</v>
      </c>
      <c r="D2240" s="75">
        <v>289.63</v>
      </c>
    </row>
    <row r="2241" spans="1:4">
      <c r="A2241" s="58" t="s">
        <v>16019</v>
      </c>
      <c r="B2241" s="1" t="s">
        <v>18448</v>
      </c>
      <c r="C2241" s="58" t="s">
        <v>29</v>
      </c>
      <c r="D2241" s="75">
        <v>295.33</v>
      </c>
    </row>
    <row r="2242" spans="1:4">
      <c r="A2242" s="58" t="s">
        <v>16020</v>
      </c>
      <c r="B2242" s="1" t="s">
        <v>18449</v>
      </c>
      <c r="C2242" s="58" t="s">
        <v>29</v>
      </c>
      <c r="D2242" s="75">
        <v>308.45999999999998</v>
      </c>
    </row>
    <row r="2243" spans="1:4">
      <c r="A2243" s="58" t="s">
        <v>16021</v>
      </c>
      <c r="B2243" s="1" t="s">
        <v>18450</v>
      </c>
      <c r="D2243" s="75"/>
    </row>
    <row r="2244" spans="1:4">
      <c r="A2244" s="58" t="s">
        <v>16022</v>
      </c>
      <c r="B2244" s="1" t="s">
        <v>18451</v>
      </c>
      <c r="C2244" s="58" t="s">
        <v>29</v>
      </c>
      <c r="D2244" s="75">
        <v>329.8</v>
      </c>
    </row>
    <row r="2245" spans="1:4">
      <c r="A2245" s="58" t="s">
        <v>16023</v>
      </c>
      <c r="B2245" s="1" t="s">
        <v>18452</v>
      </c>
      <c r="C2245" s="58" t="s">
        <v>29</v>
      </c>
      <c r="D2245" s="75">
        <v>341.13</v>
      </c>
    </row>
    <row r="2246" spans="1:4">
      <c r="A2246" s="58" t="s">
        <v>16024</v>
      </c>
      <c r="B2246" s="1" t="s">
        <v>18453</v>
      </c>
      <c r="C2246" s="58" t="s">
        <v>29</v>
      </c>
      <c r="D2246" s="75">
        <v>349.6</v>
      </c>
    </row>
    <row r="2247" spans="1:4">
      <c r="A2247" s="58" t="s">
        <v>16025</v>
      </c>
      <c r="B2247" s="1" t="s">
        <v>18454</v>
      </c>
      <c r="C2247" s="58" t="s">
        <v>29</v>
      </c>
      <c r="D2247" s="75">
        <v>357.28</v>
      </c>
    </row>
    <row r="2248" spans="1:4">
      <c r="A2248" s="58" t="s">
        <v>16026</v>
      </c>
      <c r="B2248" s="1" t="s">
        <v>18455</v>
      </c>
      <c r="C2248" s="58" t="s">
        <v>29</v>
      </c>
      <c r="D2248" s="75">
        <v>371.24</v>
      </c>
    </row>
    <row r="2249" spans="1:4">
      <c r="A2249" s="58" t="s">
        <v>16027</v>
      </c>
      <c r="B2249" s="1" t="s">
        <v>18456</v>
      </c>
      <c r="C2249" s="58" t="s">
        <v>29</v>
      </c>
      <c r="D2249" s="75">
        <v>378.25</v>
      </c>
    </row>
    <row r="2250" spans="1:4">
      <c r="A2250" s="58" t="s">
        <v>16028</v>
      </c>
      <c r="B2250" s="1" t="s">
        <v>18457</v>
      </c>
      <c r="C2250" s="58" t="s">
        <v>29</v>
      </c>
      <c r="D2250" s="75">
        <v>384.94</v>
      </c>
    </row>
    <row r="2251" spans="1:4">
      <c r="A2251" s="58" t="s">
        <v>16029</v>
      </c>
      <c r="B2251" s="1" t="s">
        <v>18458</v>
      </c>
      <c r="C2251" s="58" t="s">
        <v>29</v>
      </c>
      <c r="D2251" s="75">
        <v>390.64</v>
      </c>
    </row>
    <row r="2252" spans="1:4">
      <c r="A2252" s="58" t="s">
        <v>16030</v>
      </c>
      <c r="B2252" s="1" t="s">
        <v>18459</v>
      </c>
      <c r="C2252" s="58" t="s">
        <v>29</v>
      </c>
      <c r="D2252" s="75">
        <v>403.77</v>
      </c>
    </row>
    <row r="2253" spans="1:4">
      <c r="A2253" s="58" t="s">
        <v>16031</v>
      </c>
      <c r="B2253" s="1" t="s">
        <v>18460</v>
      </c>
      <c r="D2253" s="75"/>
    </row>
    <row r="2254" spans="1:4">
      <c r="A2254" s="58" t="s">
        <v>16032</v>
      </c>
      <c r="B2254" s="1" t="s">
        <v>18461</v>
      </c>
      <c r="C2254" s="58" t="s">
        <v>29</v>
      </c>
      <c r="D2254" s="75">
        <v>358.51</v>
      </c>
    </row>
    <row r="2255" spans="1:4">
      <c r="A2255" s="58" t="s">
        <v>16033</v>
      </c>
      <c r="B2255" s="1" t="s">
        <v>18462</v>
      </c>
      <c r="C2255" s="58" t="s">
        <v>29</v>
      </c>
      <c r="D2255" s="75">
        <v>369.84</v>
      </c>
    </row>
    <row r="2256" spans="1:4">
      <c r="A2256" s="58" t="s">
        <v>16034</v>
      </c>
      <c r="B2256" s="1" t="s">
        <v>18463</v>
      </c>
      <c r="C2256" s="58" t="s">
        <v>29</v>
      </c>
      <c r="D2256" s="75">
        <v>378.31</v>
      </c>
    </row>
    <row r="2257" spans="1:4">
      <c r="A2257" s="58" t="s">
        <v>16035</v>
      </c>
      <c r="B2257" s="1" t="s">
        <v>18464</v>
      </c>
      <c r="C2257" s="58" t="s">
        <v>29</v>
      </c>
      <c r="D2257" s="75">
        <v>385.99</v>
      </c>
    </row>
    <row r="2258" spans="1:4">
      <c r="A2258" s="58" t="s">
        <v>16036</v>
      </c>
      <c r="B2258" s="1" t="s">
        <v>18465</v>
      </c>
      <c r="C2258" s="58" t="s">
        <v>29</v>
      </c>
      <c r="D2258" s="75">
        <v>399.95</v>
      </c>
    </row>
    <row r="2259" spans="1:4">
      <c r="A2259" s="58" t="s">
        <v>16037</v>
      </c>
      <c r="B2259" s="1" t="s">
        <v>18466</v>
      </c>
      <c r="C2259" s="58" t="s">
        <v>29</v>
      </c>
      <c r="D2259" s="75">
        <v>406.96</v>
      </c>
    </row>
    <row r="2260" spans="1:4">
      <c r="A2260" s="58" t="s">
        <v>16038</v>
      </c>
      <c r="B2260" s="1" t="s">
        <v>18467</v>
      </c>
      <c r="C2260" s="58" t="s">
        <v>29</v>
      </c>
      <c r="D2260" s="75">
        <v>413.65</v>
      </c>
    </row>
    <row r="2261" spans="1:4">
      <c r="A2261" s="58" t="s">
        <v>16039</v>
      </c>
      <c r="B2261" s="1" t="s">
        <v>18468</v>
      </c>
      <c r="C2261" s="58" t="s">
        <v>29</v>
      </c>
      <c r="D2261" s="75">
        <v>419.35</v>
      </c>
    </row>
    <row r="2262" spans="1:4">
      <c r="A2262" s="58" t="s">
        <v>16040</v>
      </c>
      <c r="B2262" s="1" t="s">
        <v>18469</v>
      </c>
      <c r="C2262" s="58" t="s">
        <v>29</v>
      </c>
      <c r="D2262" s="75">
        <v>432.48</v>
      </c>
    </row>
    <row r="2263" spans="1:4">
      <c r="A2263" s="58" t="s">
        <v>16041</v>
      </c>
      <c r="B2263" s="1" t="s">
        <v>18470</v>
      </c>
      <c r="D2263" s="75"/>
    </row>
    <row r="2264" spans="1:4">
      <c r="A2264" s="58" t="s">
        <v>16042</v>
      </c>
      <c r="B2264" s="1" t="s">
        <v>18471</v>
      </c>
      <c r="C2264" s="58" t="s">
        <v>29</v>
      </c>
      <c r="D2264" s="75">
        <v>210.63</v>
      </c>
    </row>
    <row r="2265" spans="1:4">
      <c r="A2265" s="58" t="s">
        <v>16043</v>
      </c>
      <c r="B2265" s="1" t="s">
        <v>18472</v>
      </c>
      <c r="D2265" s="75"/>
    </row>
    <row r="2266" spans="1:4">
      <c r="A2266" s="58" t="s">
        <v>16044</v>
      </c>
      <c r="B2266" s="1" t="s">
        <v>18473</v>
      </c>
      <c r="C2266" s="58" t="s">
        <v>29</v>
      </c>
      <c r="D2266" s="75">
        <v>236.35</v>
      </c>
    </row>
    <row r="2267" spans="1:4">
      <c r="A2267" s="58" t="s">
        <v>16045</v>
      </c>
      <c r="B2267" s="1" t="s">
        <v>18474</v>
      </c>
      <c r="C2267" s="58" t="s">
        <v>29</v>
      </c>
      <c r="D2267" s="75">
        <v>247.68</v>
      </c>
    </row>
    <row r="2268" spans="1:4">
      <c r="A2268" s="58" t="s">
        <v>16046</v>
      </c>
      <c r="B2268" s="1" t="s">
        <v>18475</v>
      </c>
      <c r="C2268" s="58" t="s">
        <v>29</v>
      </c>
      <c r="D2268" s="75">
        <v>256.14999999999998</v>
      </c>
    </row>
    <row r="2269" spans="1:4">
      <c r="A2269" s="58" t="s">
        <v>16047</v>
      </c>
      <c r="B2269" s="1" t="s">
        <v>18476</v>
      </c>
      <c r="C2269" s="58" t="s">
        <v>29</v>
      </c>
      <c r="D2269" s="75">
        <v>263.83</v>
      </c>
    </row>
    <row r="2270" spans="1:4">
      <c r="A2270" s="58" t="s">
        <v>16048</v>
      </c>
      <c r="B2270" s="1" t="s">
        <v>18477</v>
      </c>
      <c r="C2270" s="58" t="s">
        <v>29</v>
      </c>
      <c r="D2270" s="75">
        <v>275.93</v>
      </c>
    </row>
    <row r="2271" spans="1:4">
      <c r="A2271" s="58" t="s">
        <v>16049</v>
      </c>
      <c r="B2271" s="1" t="s">
        <v>18478</v>
      </c>
      <c r="C2271" s="58" t="s">
        <v>29</v>
      </c>
      <c r="D2271" s="75">
        <v>282.94</v>
      </c>
    </row>
    <row r="2272" spans="1:4">
      <c r="A2272" s="58" t="s">
        <v>16050</v>
      </c>
      <c r="B2272" s="1" t="s">
        <v>18479</v>
      </c>
      <c r="C2272" s="58" t="s">
        <v>29</v>
      </c>
      <c r="D2272" s="75">
        <v>289.63</v>
      </c>
    </row>
    <row r="2273" spans="1:4">
      <c r="A2273" s="58" t="s">
        <v>16051</v>
      </c>
      <c r="B2273" s="1" t="s">
        <v>18480</v>
      </c>
      <c r="C2273" s="58" t="s">
        <v>29</v>
      </c>
      <c r="D2273" s="75">
        <v>295.33</v>
      </c>
    </row>
    <row r="2274" spans="1:4">
      <c r="A2274" s="58" t="s">
        <v>16052</v>
      </c>
      <c r="B2274" s="1" t="s">
        <v>18481</v>
      </c>
      <c r="C2274" s="58" t="s">
        <v>29</v>
      </c>
      <c r="D2274" s="75">
        <v>308.45999999999998</v>
      </c>
    </row>
    <row r="2275" spans="1:4">
      <c r="A2275" s="58" t="s">
        <v>16053</v>
      </c>
      <c r="B2275" s="1" t="s">
        <v>18482</v>
      </c>
      <c r="D2275" s="75"/>
    </row>
    <row r="2276" spans="1:4">
      <c r="A2276" s="58" t="s">
        <v>16054</v>
      </c>
      <c r="B2276" s="1" t="s">
        <v>18483</v>
      </c>
      <c r="C2276" s="58" t="s">
        <v>29</v>
      </c>
      <c r="D2276" s="75">
        <v>329.8</v>
      </c>
    </row>
    <row r="2277" spans="1:4">
      <c r="A2277" s="58" t="s">
        <v>16055</v>
      </c>
      <c r="B2277" s="1" t="s">
        <v>18484</v>
      </c>
      <c r="C2277" s="58" t="s">
        <v>29</v>
      </c>
      <c r="D2277" s="75">
        <v>341.13</v>
      </c>
    </row>
    <row r="2278" spans="1:4">
      <c r="A2278" s="58" t="s">
        <v>16056</v>
      </c>
      <c r="B2278" s="1" t="s">
        <v>18485</v>
      </c>
      <c r="C2278" s="58" t="s">
        <v>29</v>
      </c>
      <c r="D2278" s="75">
        <v>349.6</v>
      </c>
    </row>
    <row r="2279" spans="1:4">
      <c r="A2279" s="58" t="s">
        <v>16057</v>
      </c>
      <c r="B2279" s="1" t="s">
        <v>18486</v>
      </c>
      <c r="C2279" s="58" t="s">
        <v>29</v>
      </c>
      <c r="D2279" s="75">
        <v>357.28</v>
      </c>
    </row>
    <row r="2280" spans="1:4">
      <c r="A2280" s="58" t="s">
        <v>16058</v>
      </c>
      <c r="B2280" s="1" t="s">
        <v>18487</v>
      </c>
      <c r="C2280" s="58" t="s">
        <v>29</v>
      </c>
      <c r="D2280" s="75">
        <v>371.24</v>
      </c>
    </row>
    <row r="2281" spans="1:4">
      <c r="A2281" s="58" t="s">
        <v>16059</v>
      </c>
      <c r="B2281" s="1" t="s">
        <v>18488</v>
      </c>
      <c r="C2281" s="58" t="s">
        <v>29</v>
      </c>
      <c r="D2281" s="75">
        <v>378.25</v>
      </c>
    </row>
    <row r="2282" spans="1:4">
      <c r="A2282" s="58" t="s">
        <v>16060</v>
      </c>
      <c r="B2282" s="1" t="s">
        <v>18489</v>
      </c>
      <c r="C2282" s="58" t="s">
        <v>29</v>
      </c>
      <c r="D2282" s="75">
        <v>384.94</v>
      </c>
    </row>
    <row r="2283" spans="1:4">
      <c r="A2283" s="58" t="s">
        <v>16061</v>
      </c>
      <c r="B2283" s="1" t="s">
        <v>18490</v>
      </c>
      <c r="C2283" s="58" t="s">
        <v>29</v>
      </c>
      <c r="D2283" s="75">
        <v>390.64</v>
      </c>
    </row>
    <row r="2284" spans="1:4">
      <c r="A2284" s="58" t="s">
        <v>16062</v>
      </c>
      <c r="B2284" s="1" t="s">
        <v>18491</v>
      </c>
      <c r="C2284" s="58" t="s">
        <v>29</v>
      </c>
      <c r="D2284" s="75">
        <v>403.77</v>
      </c>
    </row>
    <row r="2285" spans="1:4">
      <c r="A2285" s="58" t="s">
        <v>16063</v>
      </c>
      <c r="B2285" s="1" t="s">
        <v>18492</v>
      </c>
      <c r="D2285" s="75"/>
    </row>
    <row r="2286" spans="1:4">
      <c r="A2286" s="58" t="s">
        <v>16064</v>
      </c>
      <c r="B2286" s="1" t="s">
        <v>18493</v>
      </c>
      <c r="C2286" s="58" t="s">
        <v>29</v>
      </c>
      <c r="D2286" s="75">
        <v>370.52</v>
      </c>
    </row>
    <row r="2287" spans="1:4">
      <c r="A2287" s="58" t="s">
        <v>16065</v>
      </c>
      <c r="B2287" s="1" t="s">
        <v>18494</v>
      </c>
      <c r="C2287" s="58" t="s">
        <v>29</v>
      </c>
      <c r="D2287" s="75">
        <v>381.85</v>
      </c>
    </row>
    <row r="2288" spans="1:4">
      <c r="A2288" s="58" t="s">
        <v>16066</v>
      </c>
      <c r="B2288" s="1" t="s">
        <v>18495</v>
      </c>
      <c r="C2288" s="58" t="s">
        <v>29</v>
      </c>
      <c r="D2288" s="75">
        <v>390.32</v>
      </c>
    </row>
    <row r="2289" spans="1:4">
      <c r="A2289" s="58" t="s">
        <v>16067</v>
      </c>
      <c r="B2289" s="1" t="s">
        <v>18496</v>
      </c>
      <c r="C2289" s="58" t="s">
        <v>29</v>
      </c>
      <c r="D2289" s="75">
        <v>398</v>
      </c>
    </row>
    <row r="2290" spans="1:4">
      <c r="A2290" s="58" t="s">
        <v>16068</v>
      </c>
      <c r="B2290" s="1" t="s">
        <v>18497</v>
      </c>
      <c r="C2290" s="58" t="s">
        <v>29</v>
      </c>
      <c r="D2290" s="75">
        <v>411.96</v>
      </c>
    </row>
    <row r="2291" spans="1:4">
      <c r="A2291" s="58" t="s">
        <v>16069</v>
      </c>
      <c r="B2291" s="1" t="s">
        <v>18498</v>
      </c>
      <c r="C2291" s="58" t="s">
        <v>29</v>
      </c>
      <c r="D2291" s="75">
        <v>406.96</v>
      </c>
    </row>
    <row r="2292" spans="1:4">
      <c r="A2292" s="58" t="s">
        <v>16070</v>
      </c>
      <c r="B2292" s="1" t="s">
        <v>18499</v>
      </c>
      <c r="C2292" s="58" t="s">
        <v>29</v>
      </c>
      <c r="D2292" s="75">
        <v>425.66</v>
      </c>
    </row>
    <row r="2293" spans="1:4">
      <c r="A2293" s="58" t="s">
        <v>16071</v>
      </c>
      <c r="B2293" s="1" t="s">
        <v>18500</v>
      </c>
      <c r="C2293" s="58" t="s">
        <v>29</v>
      </c>
      <c r="D2293" s="75">
        <v>431.36</v>
      </c>
    </row>
    <row r="2294" spans="1:4">
      <c r="A2294" s="58" t="s">
        <v>16072</v>
      </c>
      <c r="B2294" s="1" t="s">
        <v>18501</v>
      </c>
      <c r="C2294" s="58" t="s">
        <v>29</v>
      </c>
      <c r="D2294" s="75">
        <v>444.49</v>
      </c>
    </row>
    <row r="2295" spans="1:4">
      <c r="A2295" s="58" t="s">
        <v>16073</v>
      </c>
      <c r="B2295" s="1" t="s">
        <v>18502</v>
      </c>
      <c r="D2295" s="75"/>
    </row>
    <row r="2296" spans="1:4">
      <c r="A2296" s="58" t="s">
        <v>16074</v>
      </c>
      <c r="B2296" s="1" t="s">
        <v>18503</v>
      </c>
      <c r="C2296" s="58" t="s">
        <v>29</v>
      </c>
      <c r="D2296" s="75">
        <v>315.58999999999997</v>
      </c>
    </row>
    <row r="2297" spans="1:4">
      <c r="A2297" s="58" t="s">
        <v>16075</v>
      </c>
      <c r="B2297" s="1" t="s">
        <v>18504</v>
      </c>
      <c r="C2297" s="58" t="s">
        <v>29</v>
      </c>
      <c r="D2297" s="75">
        <v>321.44</v>
      </c>
    </row>
    <row r="2298" spans="1:4">
      <c r="A2298" s="58" t="s">
        <v>16076</v>
      </c>
      <c r="B2298" s="1" t="s">
        <v>18505</v>
      </c>
      <c r="C2298" s="58" t="s">
        <v>29</v>
      </c>
      <c r="D2298" s="75">
        <v>327.3</v>
      </c>
    </row>
    <row r="2299" spans="1:4">
      <c r="A2299" s="58" t="s">
        <v>16077</v>
      </c>
      <c r="B2299" s="1" t="s">
        <v>18506</v>
      </c>
      <c r="C2299" s="58" t="s">
        <v>29</v>
      </c>
      <c r="D2299" s="75">
        <v>329.56</v>
      </c>
    </row>
    <row r="2300" spans="1:4">
      <c r="A2300" s="58" t="s">
        <v>16078</v>
      </c>
      <c r="B2300" s="1" t="s">
        <v>18507</v>
      </c>
      <c r="C2300" s="58" t="s">
        <v>29</v>
      </c>
      <c r="D2300" s="75">
        <v>338.43</v>
      </c>
    </row>
    <row r="2301" spans="1:4">
      <c r="A2301" s="58" t="s">
        <v>16079</v>
      </c>
      <c r="B2301" s="1" t="s">
        <v>18508</v>
      </c>
      <c r="C2301" s="58" t="s">
        <v>29</v>
      </c>
      <c r="D2301" s="75">
        <v>297.02999999999997</v>
      </c>
    </row>
    <row r="2302" spans="1:4">
      <c r="A2302" s="58" t="s">
        <v>16080</v>
      </c>
      <c r="B2302" s="1" t="s">
        <v>18509</v>
      </c>
      <c r="C2302" s="58" t="s">
        <v>29</v>
      </c>
      <c r="D2302" s="75">
        <v>334.91</v>
      </c>
    </row>
    <row r="2303" spans="1:4">
      <c r="A2303" s="58" t="s">
        <v>16081</v>
      </c>
      <c r="B2303" s="1" t="s">
        <v>18510</v>
      </c>
      <c r="C2303" s="58" t="s">
        <v>29</v>
      </c>
      <c r="D2303" s="75">
        <v>346.8</v>
      </c>
    </row>
    <row r="2304" spans="1:4">
      <c r="A2304" s="58" t="s">
        <v>16082</v>
      </c>
      <c r="B2304" s="1" t="s">
        <v>18511</v>
      </c>
      <c r="C2304" s="58" t="s">
        <v>29</v>
      </c>
      <c r="D2304" s="75">
        <v>356.72</v>
      </c>
    </row>
    <row r="2305" spans="1:4">
      <c r="A2305" s="58" t="s">
        <v>16083</v>
      </c>
      <c r="B2305" s="1" t="s">
        <v>18512</v>
      </c>
      <c r="D2305" s="75"/>
    </row>
    <row r="2306" spans="1:4">
      <c r="A2306" s="58" t="s">
        <v>16084</v>
      </c>
      <c r="B2306" s="1" t="s">
        <v>18513</v>
      </c>
      <c r="C2306" s="58" t="s">
        <v>29</v>
      </c>
      <c r="D2306" s="75">
        <v>356.01</v>
      </c>
    </row>
    <row r="2307" spans="1:4">
      <c r="A2307" s="58" t="s">
        <v>16085</v>
      </c>
      <c r="B2307" s="1" t="s">
        <v>18514</v>
      </c>
      <c r="C2307" s="58" t="s">
        <v>29</v>
      </c>
      <c r="D2307" s="75">
        <v>358.27</v>
      </c>
    </row>
    <row r="2308" spans="1:4">
      <c r="A2308" s="58" t="s">
        <v>16086</v>
      </c>
      <c r="B2308" s="1" t="s">
        <v>18515</v>
      </c>
      <c r="C2308" s="58" t="s">
        <v>29</v>
      </c>
      <c r="D2308" s="75">
        <v>367.14</v>
      </c>
    </row>
    <row r="2309" spans="1:4">
      <c r="A2309" s="58" t="s">
        <v>16087</v>
      </c>
      <c r="B2309" s="1" t="s">
        <v>18516</v>
      </c>
      <c r="C2309" s="58" t="s">
        <v>29</v>
      </c>
      <c r="D2309" s="75">
        <v>297.02999999999997</v>
      </c>
    </row>
    <row r="2310" spans="1:4">
      <c r="A2310" s="58" t="s">
        <v>16088</v>
      </c>
      <c r="B2310" s="1" t="s">
        <v>18517</v>
      </c>
      <c r="C2310" s="58" t="s">
        <v>29</v>
      </c>
      <c r="D2310" s="75">
        <v>334.91</v>
      </c>
    </row>
    <row r="2311" spans="1:4">
      <c r="A2311" s="58" t="s">
        <v>16089</v>
      </c>
      <c r="B2311" s="1" t="s">
        <v>18518</v>
      </c>
      <c r="C2311" s="58" t="s">
        <v>29</v>
      </c>
      <c r="D2311" s="75">
        <v>346.8</v>
      </c>
    </row>
    <row r="2312" spans="1:4">
      <c r="A2312" s="58" t="s">
        <v>16090</v>
      </c>
      <c r="B2312" s="1" t="s">
        <v>18519</v>
      </c>
      <c r="C2312" s="58" t="s">
        <v>29</v>
      </c>
      <c r="D2312" s="75">
        <v>356.72</v>
      </c>
    </row>
    <row r="2313" spans="1:4">
      <c r="A2313" s="58" t="s">
        <v>16091</v>
      </c>
      <c r="B2313" s="1" t="s">
        <v>18520</v>
      </c>
      <c r="D2313" s="75"/>
    </row>
    <row r="2314" spans="1:4">
      <c r="A2314" s="58" t="s">
        <v>16092</v>
      </c>
      <c r="B2314" s="1" t="s">
        <v>18521</v>
      </c>
      <c r="C2314" s="58" t="s">
        <v>29</v>
      </c>
      <c r="D2314" s="75">
        <v>324.73</v>
      </c>
    </row>
    <row r="2315" spans="1:4">
      <c r="A2315" s="58" t="s">
        <v>16093</v>
      </c>
      <c r="B2315" s="1" t="s">
        <v>18522</v>
      </c>
      <c r="D2315" s="75"/>
    </row>
    <row r="2316" spans="1:4">
      <c r="A2316" s="58" t="s">
        <v>16094</v>
      </c>
      <c r="B2316" s="1" t="s">
        <v>18523</v>
      </c>
      <c r="C2316" s="58" t="s">
        <v>28</v>
      </c>
      <c r="D2316" s="75">
        <v>49.47</v>
      </c>
    </row>
    <row r="2317" spans="1:4">
      <c r="A2317" s="58" t="s">
        <v>16095</v>
      </c>
      <c r="B2317" s="1" t="s">
        <v>18524</v>
      </c>
      <c r="C2317" s="58" t="s">
        <v>28</v>
      </c>
      <c r="D2317" s="75">
        <v>46.74</v>
      </c>
    </row>
    <row r="2318" spans="1:4">
      <c r="A2318" s="58" t="s">
        <v>16096</v>
      </c>
      <c r="B2318" s="1" t="s">
        <v>18525</v>
      </c>
      <c r="C2318" s="58" t="s">
        <v>28</v>
      </c>
      <c r="D2318" s="75">
        <v>19.309999999999999</v>
      </c>
    </row>
    <row r="2319" spans="1:4">
      <c r="A2319" s="58" t="s">
        <v>16097</v>
      </c>
      <c r="B2319" s="1" t="s">
        <v>18526</v>
      </c>
      <c r="C2319" s="58" t="s">
        <v>28</v>
      </c>
      <c r="D2319" s="75">
        <v>50.11</v>
      </c>
    </row>
    <row r="2320" spans="1:4">
      <c r="A2320" s="58" t="s">
        <v>16098</v>
      </c>
      <c r="B2320" s="1" t="s">
        <v>18527</v>
      </c>
      <c r="C2320" s="58" t="s">
        <v>28</v>
      </c>
      <c r="D2320" s="75">
        <v>47.91</v>
      </c>
    </row>
    <row r="2321" spans="1:4">
      <c r="A2321" s="58" t="s">
        <v>16099</v>
      </c>
      <c r="B2321" s="1" t="s">
        <v>18528</v>
      </c>
      <c r="C2321" s="58" t="s">
        <v>28</v>
      </c>
      <c r="D2321" s="75">
        <v>50.94</v>
      </c>
    </row>
    <row r="2322" spans="1:4">
      <c r="A2322" s="58" t="s">
        <v>16100</v>
      </c>
      <c r="B2322" s="1" t="s">
        <v>18529</v>
      </c>
      <c r="C2322" s="58" t="s">
        <v>28</v>
      </c>
      <c r="D2322" s="75">
        <v>49.46</v>
      </c>
    </row>
    <row r="2323" spans="1:4">
      <c r="A2323" s="58" t="s">
        <v>16101</v>
      </c>
      <c r="B2323" s="1" t="s">
        <v>18530</v>
      </c>
      <c r="C2323" s="58" t="s">
        <v>28</v>
      </c>
      <c r="D2323" s="75">
        <v>9.19</v>
      </c>
    </row>
    <row r="2324" spans="1:4">
      <c r="A2324" s="58" t="s">
        <v>16102</v>
      </c>
      <c r="B2324" s="1" t="s">
        <v>18531</v>
      </c>
      <c r="C2324" s="58" t="s">
        <v>28</v>
      </c>
      <c r="D2324" s="75">
        <v>21.85</v>
      </c>
    </row>
    <row r="2325" spans="1:4">
      <c r="A2325" s="58" t="s">
        <v>16103</v>
      </c>
      <c r="B2325" s="1" t="s">
        <v>18532</v>
      </c>
      <c r="C2325" s="58" t="s">
        <v>28</v>
      </c>
      <c r="D2325" s="75">
        <v>63.37</v>
      </c>
    </row>
    <row r="2326" spans="1:4">
      <c r="A2326" s="58" t="s">
        <v>16104</v>
      </c>
      <c r="B2326" s="1" t="s">
        <v>18533</v>
      </c>
      <c r="C2326" s="58" t="s">
        <v>28</v>
      </c>
      <c r="D2326" s="75">
        <v>121.91</v>
      </c>
    </row>
    <row r="2327" spans="1:4">
      <c r="A2327" s="58" t="s">
        <v>16105</v>
      </c>
      <c r="B2327" s="1" t="s">
        <v>18534</v>
      </c>
      <c r="D2327" s="75"/>
    </row>
    <row r="2328" spans="1:4">
      <c r="A2328" s="58" t="s">
        <v>16106</v>
      </c>
      <c r="B2328" s="1" t="s">
        <v>18535</v>
      </c>
      <c r="C2328" s="58" t="s">
        <v>33</v>
      </c>
      <c r="D2328" s="75">
        <v>7.91</v>
      </c>
    </row>
    <row r="2329" spans="1:4">
      <c r="A2329" s="58" t="s">
        <v>16107</v>
      </c>
      <c r="B2329" s="1" t="s">
        <v>18536</v>
      </c>
      <c r="C2329" s="58" t="s">
        <v>33</v>
      </c>
      <c r="D2329" s="75">
        <v>8.44</v>
      </c>
    </row>
    <row r="2330" spans="1:4">
      <c r="A2330" s="58" t="s">
        <v>16108</v>
      </c>
      <c r="B2330" s="1" t="s">
        <v>18537</v>
      </c>
      <c r="C2330" s="58" t="s">
        <v>33</v>
      </c>
      <c r="D2330" s="75">
        <v>8.17</v>
      </c>
    </row>
    <row r="2331" spans="1:4">
      <c r="A2331" s="58" t="s">
        <v>16109</v>
      </c>
      <c r="B2331" s="1" t="s">
        <v>18538</v>
      </c>
      <c r="C2331" s="58" t="s">
        <v>33</v>
      </c>
      <c r="D2331" s="75">
        <v>8.3800000000000008</v>
      </c>
    </row>
    <row r="2332" spans="1:4">
      <c r="A2332" s="58" t="s">
        <v>16110</v>
      </c>
      <c r="B2332" s="1" t="s">
        <v>18539</v>
      </c>
      <c r="C2332" s="58" t="s">
        <v>33</v>
      </c>
      <c r="D2332" s="75">
        <v>8.42</v>
      </c>
    </row>
    <row r="2333" spans="1:4">
      <c r="A2333" s="58" t="s">
        <v>16111</v>
      </c>
      <c r="B2333" s="1" t="s">
        <v>18540</v>
      </c>
      <c r="D2333" s="75"/>
    </row>
    <row r="2334" spans="1:4">
      <c r="A2334" s="58" t="s">
        <v>16112</v>
      </c>
      <c r="B2334" s="1" t="s">
        <v>18541</v>
      </c>
      <c r="C2334" s="58" t="s">
        <v>29</v>
      </c>
      <c r="D2334" s="75">
        <v>446.53</v>
      </c>
    </row>
    <row r="2335" spans="1:4">
      <c r="A2335" s="58" t="s">
        <v>16113</v>
      </c>
      <c r="B2335" s="1" t="s">
        <v>18542</v>
      </c>
      <c r="C2335" s="58" t="s">
        <v>29</v>
      </c>
      <c r="D2335" s="75">
        <v>356.93</v>
      </c>
    </row>
    <row r="2336" spans="1:4">
      <c r="A2336" s="58" t="s">
        <v>16114</v>
      </c>
      <c r="B2336" s="1" t="s">
        <v>18543</v>
      </c>
      <c r="C2336" s="58" t="s">
        <v>29</v>
      </c>
      <c r="D2336" s="75">
        <v>294.52999999999997</v>
      </c>
    </row>
    <row r="2337" spans="1:4">
      <c r="A2337" s="58" t="s">
        <v>16115</v>
      </c>
      <c r="B2337" s="1" t="s">
        <v>18544</v>
      </c>
      <c r="C2337" s="58" t="s">
        <v>29</v>
      </c>
      <c r="D2337" s="75">
        <v>269.81</v>
      </c>
    </row>
    <row r="2338" spans="1:4">
      <c r="A2338" s="58" t="s">
        <v>16116</v>
      </c>
      <c r="B2338" s="1" t="s">
        <v>18545</v>
      </c>
      <c r="C2338" s="58" t="s">
        <v>29</v>
      </c>
      <c r="D2338" s="75">
        <v>251.05</v>
      </c>
    </row>
    <row r="2339" spans="1:4">
      <c r="A2339" s="58" t="s">
        <v>16117</v>
      </c>
      <c r="B2339" s="1" t="s">
        <v>18546</v>
      </c>
      <c r="C2339" s="58" t="s">
        <v>29</v>
      </c>
      <c r="D2339" s="75">
        <v>238.25</v>
      </c>
    </row>
    <row r="2340" spans="1:4">
      <c r="A2340" s="58" t="s">
        <v>16118</v>
      </c>
      <c r="B2340" s="1" t="s">
        <v>18547</v>
      </c>
      <c r="C2340" s="58" t="s">
        <v>29</v>
      </c>
      <c r="D2340" s="75">
        <v>218.24</v>
      </c>
    </row>
    <row r="2341" spans="1:4">
      <c r="A2341" s="58" t="s">
        <v>16119</v>
      </c>
      <c r="B2341" s="1" t="s">
        <v>18548</v>
      </c>
      <c r="C2341" s="58" t="s">
        <v>29</v>
      </c>
      <c r="D2341" s="75">
        <v>205.76</v>
      </c>
    </row>
    <row r="2342" spans="1:4">
      <c r="A2342" s="58" t="s">
        <v>16120</v>
      </c>
      <c r="B2342" s="1" t="s">
        <v>18549</v>
      </c>
      <c r="D2342" s="75"/>
    </row>
    <row r="2343" spans="1:4">
      <c r="A2343" s="58" t="s">
        <v>16121</v>
      </c>
      <c r="B2343" s="1" t="s">
        <v>18550</v>
      </c>
      <c r="C2343" s="58" t="s">
        <v>29</v>
      </c>
      <c r="D2343" s="75">
        <v>296.60000000000002</v>
      </c>
    </row>
    <row r="2344" spans="1:4">
      <c r="A2344" s="58" t="s">
        <v>16122</v>
      </c>
      <c r="B2344" s="1" t="s">
        <v>34</v>
      </c>
      <c r="D2344" s="75"/>
    </row>
    <row r="2345" spans="1:4">
      <c r="A2345" s="58" t="s">
        <v>16123</v>
      </c>
      <c r="B2345" s="1" t="s">
        <v>18551</v>
      </c>
      <c r="C2345" s="58" t="s">
        <v>28</v>
      </c>
      <c r="D2345" s="75">
        <v>39.75</v>
      </c>
    </row>
    <row r="2346" spans="1:4">
      <c r="A2346" s="58" t="s">
        <v>16124</v>
      </c>
      <c r="B2346" s="1" t="s">
        <v>18552</v>
      </c>
      <c r="C2346" s="58" t="s">
        <v>28</v>
      </c>
      <c r="D2346" s="75">
        <v>72.900000000000006</v>
      </c>
    </row>
    <row r="2347" spans="1:4">
      <c r="A2347" s="58" t="s">
        <v>16125</v>
      </c>
      <c r="B2347" s="1" t="s">
        <v>18553</v>
      </c>
      <c r="C2347" s="58" t="s">
        <v>28</v>
      </c>
      <c r="D2347" s="75">
        <v>125.89</v>
      </c>
    </row>
    <row r="2348" spans="1:4">
      <c r="A2348" s="58" t="s">
        <v>16126</v>
      </c>
      <c r="B2348" s="1" t="s">
        <v>18554</v>
      </c>
      <c r="C2348" s="58" t="s">
        <v>28</v>
      </c>
      <c r="D2348" s="75">
        <v>42.62</v>
      </c>
    </row>
    <row r="2349" spans="1:4">
      <c r="A2349" s="58" t="s">
        <v>16127</v>
      </c>
      <c r="B2349" s="1" t="s">
        <v>18555</v>
      </c>
      <c r="C2349" s="58" t="s">
        <v>28</v>
      </c>
      <c r="D2349" s="75">
        <v>78.64</v>
      </c>
    </row>
    <row r="2350" spans="1:4">
      <c r="A2350" s="58" t="s">
        <v>16128</v>
      </c>
      <c r="B2350" s="1" t="s">
        <v>18556</v>
      </c>
      <c r="C2350" s="58" t="s">
        <v>28</v>
      </c>
      <c r="D2350" s="75">
        <v>133.07</v>
      </c>
    </row>
    <row r="2351" spans="1:4">
      <c r="A2351" s="58" t="s">
        <v>16129</v>
      </c>
      <c r="B2351" s="1" t="s">
        <v>18557</v>
      </c>
      <c r="C2351" s="58" t="s">
        <v>28</v>
      </c>
      <c r="D2351" s="75">
        <v>34.89</v>
      </c>
    </row>
    <row r="2352" spans="1:4">
      <c r="A2352" s="58" t="s">
        <v>16130</v>
      </c>
      <c r="B2352" s="1" t="s">
        <v>18558</v>
      </c>
      <c r="C2352" s="58" t="s">
        <v>28</v>
      </c>
      <c r="D2352" s="75">
        <v>47.84</v>
      </c>
    </row>
    <row r="2353" spans="1:4">
      <c r="A2353" s="58" t="s">
        <v>16131</v>
      </c>
      <c r="B2353" s="1" t="s">
        <v>18559</v>
      </c>
      <c r="C2353" s="58" t="s">
        <v>28</v>
      </c>
      <c r="D2353" s="75">
        <v>53.97</v>
      </c>
    </row>
    <row r="2354" spans="1:4">
      <c r="A2354" s="58" t="s">
        <v>16132</v>
      </c>
      <c r="B2354" s="1" t="s">
        <v>18560</v>
      </c>
      <c r="C2354" s="58" t="s">
        <v>28</v>
      </c>
      <c r="D2354" s="75">
        <v>37.83</v>
      </c>
    </row>
    <row r="2355" spans="1:4">
      <c r="A2355" s="58" t="s">
        <v>16133</v>
      </c>
      <c r="B2355" s="1" t="s">
        <v>18561</v>
      </c>
      <c r="C2355" s="58" t="s">
        <v>28</v>
      </c>
      <c r="D2355" s="75">
        <v>41.21</v>
      </c>
    </row>
    <row r="2356" spans="1:4">
      <c r="A2356" s="58" t="s">
        <v>16134</v>
      </c>
      <c r="B2356" s="1" t="s">
        <v>18562</v>
      </c>
      <c r="C2356" s="58" t="s">
        <v>28</v>
      </c>
      <c r="D2356" s="75">
        <v>48.12</v>
      </c>
    </row>
    <row r="2357" spans="1:4">
      <c r="A2357" s="58" t="s">
        <v>16135</v>
      </c>
      <c r="B2357" s="1" t="s">
        <v>18563</v>
      </c>
      <c r="C2357" s="58" t="s">
        <v>28</v>
      </c>
      <c r="D2357" s="75">
        <v>41.27</v>
      </c>
    </row>
    <row r="2358" spans="1:4">
      <c r="A2358" s="58" t="s">
        <v>16136</v>
      </c>
      <c r="B2358" s="1" t="s">
        <v>18564</v>
      </c>
      <c r="C2358" s="58" t="s">
        <v>28</v>
      </c>
      <c r="D2358" s="75">
        <v>45.51</v>
      </c>
    </row>
    <row r="2359" spans="1:4">
      <c r="A2359" s="58" t="s">
        <v>16137</v>
      </c>
      <c r="B2359" s="1" t="s">
        <v>18565</v>
      </c>
      <c r="C2359" s="58" t="s">
        <v>28</v>
      </c>
      <c r="D2359" s="75">
        <v>52.43</v>
      </c>
    </row>
    <row r="2360" spans="1:4">
      <c r="A2360" s="58" t="s">
        <v>16138</v>
      </c>
      <c r="B2360" s="1" t="s">
        <v>17921</v>
      </c>
      <c r="D2360" s="75"/>
    </row>
    <row r="2361" spans="1:4">
      <c r="A2361" s="58" t="s">
        <v>16139</v>
      </c>
      <c r="B2361" s="1" t="s">
        <v>18566</v>
      </c>
      <c r="C2361" s="58" t="s">
        <v>28</v>
      </c>
      <c r="D2361" s="75">
        <v>5.18</v>
      </c>
    </row>
    <row r="2362" spans="1:4">
      <c r="A2362" s="58" t="s">
        <v>16140</v>
      </c>
      <c r="B2362" s="1" t="s">
        <v>18567</v>
      </c>
      <c r="C2362" s="58" t="s">
        <v>28</v>
      </c>
      <c r="D2362" s="75">
        <v>7.8</v>
      </c>
    </row>
    <row r="2363" spans="1:4">
      <c r="A2363" s="58" t="s">
        <v>16141</v>
      </c>
      <c r="B2363" s="1" t="s">
        <v>18568</v>
      </c>
      <c r="C2363" s="58" t="s">
        <v>28</v>
      </c>
      <c r="D2363" s="75">
        <v>7.82</v>
      </c>
    </row>
    <row r="2364" spans="1:4">
      <c r="A2364" s="58" t="s">
        <v>16142</v>
      </c>
      <c r="B2364" s="1" t="s">
        <v>18569</v>
      </c>
      <c r="C2364" s="58" t="s">
        <v>28</v>
      </c>
      <c r="D2364" s="75">
        <v>17.920000000000002</v>
      </c>
    </row>
    <row r="2365" spans="1:4">
      <c r="A2365" s="58" t="s">
        <v>16143</v>
      </c>
      <c r="B2365" s="1" t="s">
        <v>18570</v>
      </c>
      <c r="C2365" s="58" t="s">
        <v>28</v>
      </c>
      <c r="D2365" s="75">
        <v>23.18</v>
      </c>
    </row>
    <row r="2366" spans="1:4">
      <c r="A2366" s="58" t="s">
        <v>16144</v>
      </c>
      <c r="B2366" s="1" t="s">
        <v>18571</v>
      </c>
      <c r="C2366" s="58" t="s">
        <v>28</v>
      </c>
      <c r="D2366" s="75">
        <v>24.32</v>
      </c>
    </row>
    <row r="2367" spans="1:4">
      <c r="A2367" s="58" t="s">
        <v>16145</v>
      </c>
      <c r="B2367" s="1" t="s">
        <v>18572</v>
      </c>
      <c r="C2367" s="58" t="s">
        <v>28</v>
      </c>
      <c r="D2367" s="75">
        <v>57.2</v>
      </c>
    </row>
    <row r="2368" spans="1:4">
      <c r="A2368" s="58" t="s">
        <v>16146</v>
      </c>
      <c r="B2368" s="1" t="s">
        <v>27</v>
      </c>
      <c r="D2368" s="75"/>
    </row>
    <row r="2369" spans="1:4">
      <c r="A2369" s="58" t="s">
        <v>16147</v>
      </c>
      <c r="B2369" s="1" t="s">
        <v>18573</v>
      </c>
      <c r="C2369" s="58" t="s">
        <v>29</v>
      </c>
      <c r="D2369" s="75">
        <v>36.03</v>
      </c>
    </row>
    <row r="2370" spans="1:4">
      <c r="A2370" s="58" t="s">
        <v>16148</v>
      </c>
      <c r="B2370" s="1" t="s">
        <v>18574</v>
      </c>
      <c r="C2370" s="58" t="s">
        <v>29</v>
      </c>
      <c r="D2370" s="75">
        <v>48.04</v>
      </c>
    </row>
    <row r="2371" spans="1:4">
      <c r="A2371" s="58" t="s">
        <v>16149</v>
      </c>
      <c r="B2371" s="1" t="s">
        <v>18575</v>
      </c>
      <c r="C2371" s="58" t="s">
        <v>29</v>
      </c>
      <c r="D2371" s="75">
        <v>60.05</v>
      </c>
    </row>
    <row r="2372" spans="1:4">
      <c r="A2372" s="58" t="s">
        <v>16150</v>
      </c>
      <c r="B2372" s="1" t="s">
        <v>18576</v>
      </c>
      <c r="C2372" s="58" t="s">
        <v>29</v>
      </c>
      <c r="D2372" s="75">
        <v>3.27</v>
      </c>
    </row>
    <row r="2373" spans="1:4">
      <c r="A2373" s="58" t="s">
        <v>16151</v>
      </c>
      <c r="B2373" s="1" t="s">
        <v>18577</v>
      </c>
      <c r="C2373" s="58" t="s">
        <v>29</v>
      </c>
      <c r="D2373" s="75">
        <v>4.1500000000000004</v>
      </c>
    </row>
    <row r="2374" spans="1:4">
      <c r="A2374" s="58" t="s">
        <v>16152</v>
      </c>
      <c r="B2374" s="1" t="s">
        <v>18578</v>
      </c>
      <c r="C2374" s="58" t="s">
        <v>29</v>
      </c>
      <c r="D2374" s="75">
        <v>4.84</v>
      </c>
    </row>
    <row r="2375" spans="1:4">
      <c r="A2375" s="58" t="s">
        <v>16153</v>
      </c>
      <c r="B2375" s="1" t="s">
        <v>18579</v>
      </c>
      <c r="C2375" s="58" t="s">
        <v>29</v>
      </c>
      <c r="D2375" s="75">
        <v>5.19</v>
      </c>
    </row>
    <row r="2376" spans="1:4">
      <c r="A2376" s="58" t="s">
        <v>16154</v>
      </c>
      <c r="B2376" s="1" t="s">
        <v>18580</v>
      </c>
      <c r="C2376" s="58" t="s">
        <v>29</v>
      </c>
      <c r="D2376" s="75">
        <v>4.08</v>
      </c>
    </row>
    <row r="2377" spans="1:4">
      <c r="A2377" s="58" t="s">
        <v>16155</v>
      </c>
      <c r="B2377" s="1" t="s">
        <v>18581</v>
      </c>
      <c r="C2377" s="58" t="s">
        <v>29</v>
      </c>
      <c r="D2377" s="75">
        <v>5.08</v>
      </c>
    </row>
    <row r="2378" spans="1:4">
      <c r="A2378" s="58" t="s">
        <v>16156</v>
      </c>
      <c r="B2378" s="1" t="s">
        <v>18582</v>
      </c>
      <c r="C2378" s="58" t="s">
        <v>29</v>
      </c>
      <c r="D2378" s="75">
        <v>6.07</v>
      </c>
    </row>
    <row r="2379" spans="1:4">
      <c r="A2379" s="58" t="s">
        <v>16157</v>
      </c>
      <c r="B2379" s="1" t="s">
        <v>18583</v>
      </c>
      <c r="C2379" s="58" t="s">
        <v>29</v>
      </c>
      <c r="D2379" s="75">
        <v>6.39</v>
      </c>
    </row>
    <row r="2380" spans="1:4">
      <c r="A2380" s="58" t="s">
        <v>16158</v>
      </c>
      <c r="B2380" s="1" t="s">
        <v>18584</v>
      </c>
      <c r="C2380" s="58" t="s">
        <v>29</v>
      </c>
      <c r="D2380" s="75">
        <v>4.1399999999999997</v>
      </c>
    </row>
    <row r="2381" spans="1:4">
      <c r="A2381" s="58" t="s">
        <v>16159</v>
      </c>
      <c r="B2381" s="1" t="s">
        <v>18585</v>
      </c>
      <c r="C2381" s="58" t="s">
        <v>29</v>
      </c>
      <c r="D2381" s="75">
        <v>229.68</v>
      </c>
    </row>
    <row r="2382" spans="1:4">
      <c r="A2382" s="58" t="s">
        <v>16160</v>
      </c>
      <c r="B2382" s="1" t="s">
        <v>18586</v>
      </c>
      <c r="C2382" s="58" t="s">
        <v>29</v>
      </c>
      <c r="D2382" s="75">
        <v>264.08</v>
      </c>
    </row>
    <row r="2383" spans="1:4">
      <c r="A2383" s="58" t="s">
        <v>16161</v>
      </c>
      <c r="B2383" s="1" t="s">
        <v>18587</v>
      </c>
      <c r="C2383" s="58" t="s">
        <v>28</v>
      </c>
      <c r="D2383" s="75">
        <v>3.96</v>
      </c>
    </row>
    <row r="2384" spans="1:4">
      <c r="A2384" s="58" t="s">
        <v>16162</v>
      </c>
      <c r="B2384" s="1" t="s">
        <v>219</v>
      </c>
      <c r="C2384" s="58" t="s">
        <v>28</v>
      </c>
      <c r="D2384" s="75">
        <v>3.38</v>
      </c>
    </row>
    <row r="2385" spans="1:4">
      <c r="A2385" s="58" t="s">
        <v>16163</v>
      </c>
      <c r="B2385" s="1" t="s">
        <v>18588</v>
      </c>
      <c r="C2385" s="58" t="s">
        <v>29</v>
      </c>
      <c r="D2385" s="75">
        <v>36.03</v>
      </c>
    </row>
    <row r="2386" spans="1:4">
      <c r="A2386" s="58" t="s">
        <v>91</v>
      </c>
      <c r="B2386" s="1" t="s">
        <v>18589</v>
      </c>
      <c r="C2386" s="58" t="s">
        <v>29</v>
      </c>
      <c r="D2386" s="75">
        <v>16.34</v>
      </c>
    </row>
    <row r="2387" spans="1:4">
      <c r="A2387" s="58" t="s">
        <v>16164</v>
      </c>
      <c r="B2387" s="1" t="s">
        <v>18590</v>
      </c>
      <c r="C2387" s="58" t="s">
        <v>29</v>
      </c>
      <c r="D2387" s="75">
        <v>3.07</v>
      </c>
    </row>
    <row r="2388" spans="1:4">
      <c r="A2388" s="58" t="s">
        <v>16165</v>
      </c>
      <c r="B2388" s="1" t="s">
        <v>18591</v>
      </c>
      <c r="C2388" s="58" t="s">
        <v>29</v>
      </c>
      <c r="D2388" s="75">
        <v>18.559999999999999</v>
      </c>
    </row>
    <row r="2389" spans="1:4">
      <c r="A2389" s="58" t="s">
        <v>16166</v>
      </c>
      <c r="B2389" s="1" t="s">
        <v>18592</v>
      </c>
      <c r="C2389" s="58" t="s">
        <v>29</v>
      </c>
      <c r="D2389" s="75">
        <v>1.65</v>
      </c>
    </row>
    <row r="2390" spans="1:4">
      <c r="A2390" s="58" t="s">
        <v>16167</v>
      </c>
      <c r="B2390" s="1" t="s">
        <v>18593</v>
      </c>
      <c r="D2390" s="75"/>
    </row>
    <row r="2391" spans="1:4">
      <c r="A2391" s="58" t="s">
        <v>16168</v>
      </c>
      <c r="B2391" s="1" t="s">
        <v>18594</v>
      </c>
      <c r="C2391" s="58" t="s">
        <v>29</v>
      </c>
      <c r="D2391" s="75">
        <v>369.84</v>
      </c>
    </row>
    <row r="2392" spans="1:4">
      <c r="A2392" s="58" t="s">
        <v>16169</v>
      </c>
      <c r="B2392" s="1" t="s">
        <v>18595</v>
      </c>
      <c r="D2392" s="75"/>
    </row>
    <row r="2393" spans="1:4">
      <c r="A2393" s="58" t="s">
        <v>16170</v>
      </c>
      <c r="B2393" s="1" t="s">
        <v>18596</v>
      </c>
      <c r="C2393" s="58" t="s">
        <v>18901</v>
      </c>
      <c r="D2393" s="75">
        <v>0.82</v>
      </c>
    </row>
    <row r="2394" spans="1:4">
      <c r="A2394" s="58" t="s">
        <v>16171</v>
      </c>
      <c r="B2394" s="1" t="s">
        <v>18597</v>
      </c>
      <c r="C2394" s="58" t="s">
        <v>18901</v>
      </c>
      <c r="D2394" s="75">
        <v>0.57999999999999996</v>
      </c>
    </row>
    <row r="2395" spans="1:4">
      <c r="A2395" s="58" t="s">
        <v>16172</v>
      </c>
      <c r="B2395" s="1" t="s">
        <v>18598</v>
      </c>
      <c r="D2395" s="75"/>
    </row>
    <row r="2396" spans="1:4">
      <c r="A2396" s="58" t="s">
        <v>16173</v>
      </c>
      <c r="B2396" s="1" t="s">
        <v>18599</v>
      </c>
      <c r="C2396" s="58" t="s">
        <v>3745</v>
      </c>
      <c r="D2396" s="75">
        <v>159.44999999999999</v>
      </c>
    </row>
    <row r="2397" spans="1:4">
      <c r="A2397" s="58" t="s">
        <v>16174</v>
      </c>
      <c r="B2397" s="1" t="s">
        <v>18600</v>
      </c>
      <c r="D2397" s="75"/>
    </row>
    <row r="2398" spans="1:4">
      <c r="A2398" s="58" t="s">
        <v>16175</v>
      </c>
      <c r="B2398" s="1" t="s">
        <v>18601</v>
      </c>
      <c r="C2398" s="58" t="s">
        <v>28</v>
      </c>
      <c r="D2398" s="75">
        <v>2.63</v>
      </c>
    </row>
    <row r="2399" spans="1:4">
      <c r="A2399" s="58" t="s">
        <v>16176</v>
      </c>
      <c r="B2399" s="1" t="s">
        <v>18602</v>
      </c>
      <c r="C2399" s="58" t="s">
        <v>29</v>
      </c>
      <c r="D2399" s="75">
        <v>16.239999999999998</v>
      </c>
    </row>
    <row r="2400" spans="1:4">
      <c r="A2400" s="58" t="s">
        <v>16177</v>
      </c>
      <c r="B2400" s="1" t="s">
        <v>18603</v>
      </c>
      <c r="C2400" s="58" t="s">
        <v>29</v>
      </c>
      <c r="D2400" s="75">
        <v>4.92</v>
      </c>
    </row>
    <row r="2401" spans="1:4">
      <c r="A2401" s="58" t="s">
        <v>16178</v>
      </c>
      <c r="B2401" s="1" t="s">
        <v>18604</v>
      </c>
      <c r="C2401" s="58" t="s">
        <v>18899</v>
      </c>
      <c r="D2401" s="75">
        <v>27.71</v>
      </c>
    </row>
    <row r="2402" spans="1:4">
      <c r="A2402" s="58" t="s">
        <v>16179</v>
      </c>
      <c r="B2402" s="1" t="s">
        <v>18605</v>
      </c>
      <c r="C2402" s="58" t="s">
        <v>18899</v>
      </c>
      <c r="D2402" s="75">
        <v>56.26</v>
      </c>
    </row>
    <row r="2403" spans="1:4">
      <c r="A2403" s="58" t="s">
        <v>16180</v>
      </c>
      <c r="B2403" s="1" t="s">
        <v>18606</v>
      </c>
      <c r="C2403" s="58" t="s">
        <v>18899</v>
      </c>
      <c r="D2403" s="75">
        <v>83.97</v>
      </c>
    </row>
    <row r="2404" spans="1:4">
      <c r="A2404" s="58" t="s">
        <v>16181</v>
      </c>
      <c r="B2404" s="1" t="s">
        <v>18607</v>
      </c>
      <c r="C2404" s="58" t="s">
        <v>18899</v>
      </c>
      <c r="D2404" s="75">
        <v>111.68</v>
      </c>
    </row>
    <row r="2405" spans="1:4">
      <c r="A2405" s="58" t="s">
        <v>16182</v>
      </c>
      <c r="B2405" s="1" t="s">
        <v>18608</v>
      </c>
      <c r="D2405" s="75"/>
    </row>
    <row r="2406" spans="1:4">
      <c r="A2406" s="58" t="s">
        <v>16183</v>
      </c>
      <c r="B2406" s="1" t="s">
        <v>16831</v>
      </c>
      <c r="C2406" s="58" t="s">
        <v>29</v>
      </c>
      <c r="D2406" s="75">
        <v>86.97</v>
      </c>
    </row>
    <row r="2407" spans="1:4">
      <c r="A2407" s="58" t="s">
        <v>16184</v>
      </c>
      <c r="B2407" s="1" t="s">
        <v>16832</v>
      </c>
      <c r="D2407" s="75"/>
    </row>
    <row r="2408" spans="1:4">
      <c r="A2408" s="58" t="s">
        <v>16185</v>
      </c>
      <c r="B2408" s="1" t="s">
        <v>18609</v>
      </c>
      <c r="C2408" s="58" t="s">
        <v>28</v>
      </c>
      <c r="D2408" s="75">
        <v>7.39</v>
      </c>
    </row>
    <row r="2409" spans="1:4">
      <c r="A2409" s="58" t="s">
        <v>16186</v>
      </c>
      <c r="B2409" s="1" t="s">
        <v>16835</v>
      </c>
      <c r="D2409" s="75"/>
    </row>
    <row r="2410" spans="1:4">
      <c r="A2410" s="58" t="s">
        <v>16187</v>
      </c>
      <c r="B2410" s="1" t="s">
        <v>18610</v>
      </c>
      <c r="C2410" s="58" t="s">
        <v>243</v>
      </c>
      <c r="D2410" s="75">
        <v>5.85</v>
      </c>
    </row>
    <row r="2411" spans="1:4">
      <c r="A2411" s="58" t="s">
        <v>16188</v>
      </c>
      <c r="B2411" s="1" t="s">
        <v>18611</v>
      </c>
      <c r="D2411" s="75"/>
    </row>
    <row r="2412" spans="1:4">
      <c r="A2412" s="58" t="s">
        <v>16189</v>
      </c>
      <c r="B2412" s="1" t="s">
        <v>16616</v>
      </c>
      <c r="C2412" s="58" t="s">
        <v>32</v>
      </c>
      <c r="D2412" s="75">
        <v>1.75</v>
      </c>
    </row>
    <row r="2413" spans="1:4">
      <c r="A2413" s="58" t="s">
        <v>16190</v>
      </c>
      <c r="B2413" s="1" t="s">
        <v>18612</v>
      </c>
      <c r="D2413" s="75"/>
    </row>
    <row r="2414" spans="1:4">
      <c r="A2414" s="58" t="s">
        <v>16191</v>
      </c>
      <c r="B2414" s="1" t="s">
        <v>18613</v>
      </c>
      <c r="C2414" s="58" t="s">
        <v>243</v>
      </c>
      <c r="D2414" s="75">
        <v>887.5</v>
      </c>
    </row>
    <row r="2415" spans="1:4">
      <c r="A2415" s="58" t="s">
        <v>16192</v>
      </c>
      <c r="B2415" s="1" t="s">
        <v>18614</v>
      </c>
      <c r="C2415" s="58" t="s">
        <v>243</v>
      </c>
      <c r="D2415" s="75">
        <v>397.57</v>
      </c>
    </row>
    <row r="2416" spans="1:4">
      <c r="A2416" s="58" t="s">
        <v>16193</v>
      </c>
      <c r="B2416" s="1" t="s">
        <v>18615</v>
      </c>
      <c r="C2416" s="58" t="s">
        <v>243</v>
      </c>
      <c r="D2416" s="75">
        <v>1639.34</v>
      </c>
    </row>
    <row r="2417" spans="1:4">
      <c r="A2417" s="58" t="s">
        <v>16194</v>
      </c>
      <c r="B2417" s="1" t="s">
        <v>18616</v>
      </c>
      <c r="C2417" s="58" t="s">
        <v>243</v>
      </c>
      <c r="D2417" s="75">
        <v>429.81</v>
      </c>
    </row>
    <row r="2418" spans="1:4">
      <c r="A2418" s="58" t="s">
        <v>16195</v>
      </c>
      <c r="B2418" s="1" t="s">
        <v>18617</v>
      </c>
      <c r="C2418" s="58" t="s">
        <v>243</v>
      </c>
      <c r="D2418" s="75">
        <v>383.99</v>
      </c>
    </row>
    <row r="2419" spans="1:4">
      <c r="A2419" s="58" t="s">
        <v>16196</v>
      </c>
      <c r="B2419" s="1" t="s">
        <v>18618</v>
      </c>
      <c r="C2419" s="58" t="s">
        <v>243</v>
      </c>
      <c r="D2419" s="75">
        <v>205.27</v>
      </c>
    </row>
    <row r="2420" spans="1:4">
      <c r="A2420" s="58" t="s">
        <v>16197</v>
      </c>
      <c r="B2420" s="1" t="s">
        <v>18619</v>
      </c>
      <c r="C2420" s="58" t="s">
        <v>243</v>
      </c>
      <c r="D2420" s="75">
        <v>309.64999999999998</v>
      </c>
    </row>
    <row r="2421" spans="1:4">
      <c r="A2421" s="58" t="s">
        <v>16198</v>
      </c>
      <c r="B2421" s="1" t="s">
        <v>18620</v>
      </c>
      <c r="C2421" s="58" t="s">
        <v>243</v>
      </c>
      <c r="D2421" s="75">
        <v>418.58</v>
      </c>
    </row>
    <row r="2422" spans="1:4">
      <c r="A2422" s="58" t="s">
        <v>16199</v>
      </c>
      <c r="B2422" s="1" t="s">
        <v>18621</v>
      </c>
      <c r="C2422" s="58" t="s">
        <v>243</v>
      </c>
      <c r="D2422" s="75">
        <v>163.59</v>
      </c>
    </row>
    <row r="2423" spans="1:4">
      <c r="A2423" s="58" t="s">
        <v>16200</v>
      </c>
      <c r="B2423" s="1" t="s">
        <v>18622</v>
      </c>
      <c r="C2423" s="58" t="s">
        <v>243</v>
      </c>
      <c r="D2423" s="75">
        <v>214.23</v>
      </c>
    </row>
    <row r="2424" spans="1:4">
      <c r="A2424" s="58" t="s">
        <v>16201</v>
      </c>
      <c r="B2424" s="1" t="s">
        <v>18623</v>
      </c>
      <c r="C2424" s="58" t="s">
        <v>243</v>
      </c>
      <c r="D2424" s="75">
        <v>276.86</v>
      </c>
    </row>
    <row r="2425" spans="1:4">
      <c r="A2425" s="58" t="s">
        <v>16202</v>
      </c>
      <c r="B2425" s="1" t="s">
        <v>18624</v>
      </c>
      <c r="C2425" s="58" t="s">
        <v>243</v>
      </c>
      <c r="D2425" s="75">
        <v>232.38</v>
      </c>
    </row>
    <row r="2426" spans="1:4">
      <c r="A2426" s="58" t="s">
        <v>16203</v>
      </c>
      <c r="B2426" s="1" t="s">
        <v>18625</v>
      </c>
      <c r="C2426" s="58" t="s">
        <v>243</v>
      </c>
      <c r="D2426" s="75">
        <v>293.31</v>
      </c>
    </row>
    <row r="2427" spans="1:4">
      <c r="A2427" s="58" t="s">
        <v>16204</v>
      </c>
      <c r="B2427" s="1" t="s">
        <v>18626</v>
      </c>
      <c r="C2427" s="58" t="s">
        <v>243</v>
      </c>
      <c r="D2427" s="75">
        <v>409.07</v>
      </c>
    </row>
    <row r="2428" spans="1:4">
      <c r="A2428" s="58" t="s">
        <v>16205</v>
      </c>
      <c r="B2428" s="1" t="s">
        <v>18627</v>
      </c>
      <c r="C2428" s="58" t="s">
        <v>243</v>
      </c>
      <c r="D2428" s="75">
        <v>198.65</v>
      </c>
    </row>
    <row r="2429" spans="1:4">
      <c r="A2429" s="58" t="s">
        <v>16206</v>
      </c>
      <c r="B2429" s="1" t="s">
        <v>18628</v>
      </c>
      <c r="C2429" s="58" t="s">
        <v>243</v>
      </c>
      <c r="D2429" s="75">
        <v>279.72000000000003</v>
      </c>
    </row>
    <row r="2430" spans="1:4">
      <c r="A2430" s="58" t="s">
        <v>16207</v>
      </c>
      <c r="B2430" s="1" t="s">
        <v>18629</v>
      </c>
      <c r="C2430" s="58" t="s">
        <v>243</v>
      </c>
      <c r="D2430" s="75">
        <v>563.14</v>
      </c>
    </row>
    <row r="2431" spans="1:4">
      <c r="A2431" s="58" t="s">
        <v>16208</v>
      </c>
      <c r="B2431" s="1" t="s">
        <v>18630</v>
      </c>
      <c r="C2431" s="58" t="s">
        <v>243</v>
      </c>
      <c r="D2431" s="75">
        <v>836.33</v>
      </c>
    </row>
    <row r="2432" spans="1:4">
      <c r="A2432" s="58" t="s">
        <v>16209</v>
      </c>
      <c r="B2432" s="1" t="s">
        <v>18631</v>
      </c>
      <c r="C2432" s="58" t="s">
        <v>243</v>
      </c>
      <c r="D2432" s="75">
        <v>1364.23</v>
      </c>
    </row>
    <row r="2433" spans="1:4">
      <c r="A2433" s="58" t="s">
        <v>16210</v>
      </c>
      <c r="B2433" s="1" t="s">
        <v>18632</v>
      </c>
      <c r="C2433" s="58" t="s">
        <v>243</v>
      </c>
      <c r="D2433" s="75">
        <v>2004.61</v>
      </c>
    </row>
    <row r="2434" spans="1:4">
      <c r="A2434" s="58" t="s">
        <v>16211</v>
      </c>
      <c r="B2434" s="1" t="s">
        <v>18633</v>
      </c>
      <c r="C2434" s="58" t="s">
        <v>243</v>
      </c>
      <c r="D2434" s="75">
        <v>277.52</v>
      </c>
    </row>
    <row r="2435" spans="1:4">
      <c r="A2435" s="58" t="s">
        <v>16212</v>
      </c>
      <c r="B2435" s="1" t="s">
        <v>12743</v>
      </c>
      <c r="D2435" s="75"/>
    </row>
    <row r="2436" spans="1:4">
      <c r="A2436" s="58" t="s">
        <v>16213</v>
      </c>
      <c r="B2436" s="1" t="s">
        <v>18634</v>
      </c>
      <c r="C2436" s="58" t="s">
        <v>28</v>
      </c>
      <c r="D2436" s="75">
        <v>7.67</v>
      </c>
    </row>
    <row r="2437" spans="1:4">
      <c r="A2437" s="58" t="s">
        <v>16214</v>
      </c>
      <c r="B2437" s="1" t="s">
        <v>18635</v>
      </c>
      <c r="C2437" s="58" t="s">
        <v>28</v>
      </c>
      <c r="D2437" s="75">
        <v>8.75</v>
      </c>
    </row>
    <row r="2438" spans="1:4">
      <c r="A2438" s="58" t="s">
        <v>16215</v>
      </c>
      <c r="B2438" s="1" t="s">
        <v>18636</v>
      </c>
      <c r="C2438" s="58" t="s">
        <v>28</v>
      </c>
      <c r="D2438" s="75">
        <v>18.309999999999999</v>
      </c>
    </row>
    <row r="2439" spans="1:4">
      <c r="A2439" s="58" t="s">
        <v>16216</v>
      </c>
      <c r="B2439" s="1" t="s">
        <v>18637</v>
      </c>
      <c r="C2439" s="58" t="s">
        <v>28</v>
      </c>
      <c r="D2439" s="75">
        <v>16.64</v>
      </c>
    </row>
    <row r="2440" spans="1:4">
      <c r="A2440" s="58" t="s">
        <v>16217</v>
      </c>
      <c r="B2440" s="1" t="s">
        <v>18638</v>
      </c>
      <c r="C2440" s="58" t="s">
        <v>28</v>
      </c>
      <c r="D2440" s="75">
        <v>16.579999999999998</v>
      </c>
    </row>
    <row r="2441" spans="1:4">
      <c r="A2441" s="58" t="s">
        <v>16218</v>
      </c>
      <c r="B2441" s="1" t="s">
        <v>18639</v>
      </c>
      <c r="C2441" s="58" t="s">
        <v>28</v>
      </c>
      <c r="D2441" s="75">
        <v>20.61</v>
      </c>
    </row>
    <row r="2442" spans="1:4">
      <c r="A2442" s="58" t="s">
        <v>16219</v>
      </c>
      <c r="B2442" s="1" t="s">
        <v>18640</v>
      </c>
      <c r="C2442" s="58" t="s">
        <v>28</v>
      </c>
      <c r="D2442" s="75">
        <v>14.23</v>
      </c>
    </row>
    <row r="2443" spans="1:4">
      <c r="A2443" s="58" t="s">
        <v>16220</v>
      </c>
      <c r="B2443" s="1" t="s">
        <v>18641</v>
      </c>
      <c r="C2443" s="58" t="s">
        <v>28</v>
      </c>
      <c r="D2443" s="75">
        <v>15.76</v>
      </c>
    </row>
    <row r="2444" spans="1:4">
      <c r="A2444" s="58" t="s">
        <v>16221</v>
      </c>
      <c r="B2444" s="1" t="s">
        <v>18642</v>
      </c>
      <c r="D2444" s="75"/>
    </row>
    <row r="2445" spans="1:4">
      <c r="A2445" s="58" t="s">
        <v>16222</v>
      </c>
      <c r="B2445" s="1" t="s">
        <v>18643</v>
      </c>
      <c r="C2445" s="58" t="s">
        <v>32</v>
      </c>
      <c r="D2445" s="75">
        <v>64.489999999999995</v>
      </c>
    </row>
    <row r="2446" spans="1:4">
      <c r="A2446" s="58" t="s">
        <v>16223</v>
      </c>
      <c r="B2446" s="1" t="s">
        <v>18644</v>
      </c>
      <c r="C2446" s="58" t="s">
        <v>243</v>
      </c>
      <c r="D2446" s="75">
        <v>400.68</v>
      </c>
    </row>
    <row r="2447" spans="1:4">
      <c r="A2447" s="58" t="s">
        <v>16224</v>
      </c>
      <c r="B2447" s="1" t="s">
        <v>18299</v>
      </c>
      <c r="C2447" s="58" t="s">
        <v>29</v>
      </c>
      <c r="D2447" s="75">
        <v>102.56</v>
      </c>
    </row>
    <row r="2448" spans="1:4">
      <c r="A2448" s="58" t="s">
        <v>16225</v>
      </c>
      <c r="B2448" s="1" t="s">
        <v>18292</v>
      </c>
      <c r="C2448" s="58" t="s">
        <v>28</v>
      </c>
      <c r="D2448" s="75">
        <v>5.82</v>
      </c>
    </row>
    <row r="2449" spans="1:4">
      <c r="A2449" s="58" t="s">
        <v>16226</v>
      </c>
      <c r="B2449" s="1" t="s">
        <v>18645</v>
      </c>
      <c r="C2449" s="58" t="s">
        <v>56</v>
      </c>
      <c r="D2449" s="75">
        <v>176.92</v>
      </c>
    </row>
    <row r="2450" spans="1:4">
      <c r="A2450" s="58" t="s">
        <v>16227</v>
      </c>
      <c r="B2450" s="1" t="s">
        <v>18649</v>
      </c>
      <c r="D2450" s="75"/>
    </row>
    <row r="2451" spans="1:4">
      <c r="A2451" s="58" t="s">
        <v>16228</v>
      </c>
      <c r="B2451" s="1" t="s">
        <v>18646</v>
      </c>
      <c r="C2451" s="58" t="s">
        <v>32</v>
      </c>
      <c r="D2451" s="75">
        <v>122.15</v>
      </c>
    </row>
    <row r="2452" spans="1:4">
      <c r="A2452" s="58" t="s">
        <v>16229</v>
      </c>
      <c r="B2452" s="1" t="s">
        <v>18647</v>
      </c>
      <c r="C2452" s="58" t="s">
        <v>32</v>
      </c>
      <c r="D2452" s="75">
        <v>153.34</v>
      </c>
    </row>
    <row r="2453" spans="1:4">
      <c r="A2453" s="58" t="s">
        <v>16230</v>
      </c>
      <c r="B2453" s="1" t="s">
        <v>18648</v>
      </c>
      <c r="C2453" s="58" t="s">
        <v>32</v>
      </c>
      <c r="D2453" s="75">
        <v>201.57</v>
      </c>
    </row>
    <row r="2454" spans="1:4">
      <c r="A2454" s="58" t="s">
        <v>16231</v>
      </c>
      <c r="B2454" s="1" t="s">
        <v>18650</v>
      </c>
      <c r="C2454" s="58" t="s">
        <v>32</v>
      </c>
      <c r="D2454" s="75">
        <v>236.59</v>
      </c>
    </row>
    <row r="2455" spans="1:4">
      <c r="A2455" s="58" t="s">
        <v>16232</v>
      </c>
      <c r="B2455" s="1" t="s">
        <v>18651</v>
      </c>
      <c r="C2455" s="58" t="s">
        <v>32</v>
      </c>
      <c r="D2455" s="75">
        <v>291.02</v>
      </c>
    </row>
    <row r="2456" spans="1:4">
      <c r="A2456" s="58" t="s">
        <v>16233</v>
      </c>
      <c r="B2456" s="1" t="s">
        <v>18652</v>
      </c>
      <c r="C2456" s="58" t="s">
        <v>32</v>
      </c>
      <c r="D2456" s="75">
        <v>386.23</v>
      </c>
    </row>
    <row r="2457" spans="1:4">
      <c r="A2457" s="58" t="s">
        <v>16234</v>
      </c>
      <c r="B2457" s="1" t="s">
        <v>18212</v>
      </c>
      <c r="C2457" s="58" t="s">
        <v>32</v>
      </c>
      <c r="D2457" s="75">
        <v>516.76</v>
      </c>
    </row>
    <row r="2458" spans="1:4">
      <c r="A2458" s="58" t="s">
        <v>16235</v>
      </c>
      <c r="B2458" s="1" t="s">
        <v>18214</v>
      </c>
      <c r="C2458" s="58" t="s">
        <v>32</v>
      </c>
      <c r="D2458" s="75">
        <v>641.58000000000004</v>
      </c>
    </row>
    <row r="2459" spans="1:4">
      <c r="A2459" s="58" t="s">
        <v>21738</v>
      </c>
      <c r="B2459" s="1" t="s">
        <v>18653</v>
      </c>
      <c r="D2459" s="75"/>
    </row>
    <row r="2460" spans="1:4">
      <c r="A2460" s="58" t="s">
        <v>16236</v>
      </c>
      <c r="B2460" s="1" t="s">
        <v>18654</v>
      </c>
      <c r="D2460" s="75"/>
    </row>
    <row r="2461" spans="1:4">
      <c r="A2461" s="58" t="s">
        <v>16237</v>
      </c>
      <c r="B2461" s="1" t="s">
        <v>18655</v>
      </c>
      <c r="C2461" s="58" t="s">
        <v>28</v>
      </c>
      <c r="D2461" s="75">
        <v>332.51</v>
      </c>
    </row>
    <row r="2462" spans="1:4">
      <c r="A2462" s="58" t="s">
        <v>16238</v>
      </c>
      <c r="B2462" s="1" t="s">
        <v>18656</v>
      </c>
      <c r="C2462" s="58" t="s">
        <v>28</v>
      </c>
      <c r="D2462" s="75">
        <v>496.84</v>
      </c>
    </row>
    <row r="2463" spans="1:4">
      <c r="A2463" s="58" t="s">
        <v>16239</v>
      </c>
      <c r="B2463" s="1" t="s">
        <v>18657</v>
      </c>
      <c r="C2463" s="58" t="s">
        <v>28</v>
      </c>
      <c r="D2463" s="75">
        <v>262.18</v>
      </c>
    </row>
    <row r="2464" spans="1:4">
      <c r="A2464" s="58" t="s">
        <v>16240</v>
      </c>
      <c r="B2464" s="1" t="s">
        <v>18658</v>
      </c>
      <c r="C2464" s="58" t="s">
        <v>28</v>
      </c>
      <c r="D2464" s="75">
        <v>262.18</v>
      </c>
    </row>
    <row r="2465" spans="1:4">
      <c r="A2465" s="58" t="s">
        <v>16241</v>
      </c>
      <c r="B2465" s="1" t="s">
        <v>18659</v>
      </c>
      <c r="D2465" s="75"/>
    </row>
    <row r="2466" spans="1:4">
      <c r="A2466" s="58" t="s">
        <v>50</v>
      </c>
      <c r="B2466" s="1" t="s">
        <v>51</v>
      </c>
      <c r="C2466" s="58" t="s">
        <v>243</v>
      </c>
      <c r="D2466" s="75">
        <v>212.2</v>
      </c>
    </row>
    <row r="2467" spans="1:4">
      <c r="A2467" s="58" t="s">
        <v>52</v>
      </c>
      <c r="B2467" s="1" t="s">
        <v>53</v>
      </c>
      <c r="C2467" s="58" t="s">
        <v>243</v>
      </c>
      <c r="D2467" s="75">
        <v>449.21</v>
      </c>
    </row>
    <row r="2468" spans="1:4">
      <c r="A2468" s="58" t="s">
        <v>21739</v>
      </c>
      <c r="B2468" s="1" t="s">
        <v>18660</v>
      </c>
      <c r="D2468" s="75"/>
    </row>
    <row r="2469" spans="1:4">
      <c r="A2469" s="58" t="s">
        <v>16242</v>
      </c>
      <c r="B2469" s="1" t="s">
        <v>18661</v>
      </c>
      <c r="D2469" s="75"/>
    </row>
    <row r="2470" spans="1:4">
      <c r="A2470" s="58" t="s">
        <v>16243</v>
      </c>
      <c r="B2470" s="1" t="s">
        <v>18662</v>
      </c>
      <c r="C2470" s="58" t="s">
        <v>243</v>
      </c>
      <c r="D2470" s="75">
        <v>4.5</v>
      </c>
    </row>
    <row r="2471" spans="1:4">
      <c r="A2471" s="58" t="s">
        <v>16244</v>
      </c>
      <c r="B2471" s="1" t="s">
        <v>18663</v>
      </c>
      <c r="C2471" s="58" t="s">
        <v>243</v>
      </c>
      <c r="D2471" s="75">
        <v>0.2</v>
      </c>
    </row>
    <row r="2472" spans="1:4">
      <c r="A2472" s="58" t="s">
        <v>16245</v>
      </c>
      <c r="B2472" s="1" t="s">
        <v>18664</v>
      </c>
      <c r="D2472" s="75"/>
    </row>
    <row r="2473" spans="1:4">
      <c r="A2473" s="58" t="s">
        <v>16246</v>
      </c>
      <c r="B2473" s="1" t="s">
        <v>18665</v>
      </c>
      <c r="C2473" s="58" t="s">
        <v>18902</v>
      </c>
      <c r="D2473" s="75">
        <v>3.99</v>
      </c>
    </row>
    <row r="2474" spans="1:4">
      <c r="A2474" s="58" t="s">
        <v>21740</v>
      </c>
      <c r="B2474" s="1" t="s">
        <v>18666</v>
      </c>
      <c r="D2474" s="75"/>
    </row>
    <row r="2475" spans="1:4">
      <c r="A2475" s="58" t="s">
        <v>16247</v>
      </c>
      <c r="B2475" s="1" t="s">
        <v>18667</v>
      </c>
      <c r="D2475" s="75"/>
    </row>
    <row r="2476" spans="1:4">
      <c r="A2476" s="58" t="s">
        <v>16248</v>
      </c>
      <c r="B2476" s="1" t="s">
        <v>18668</v>
      </c>
      <c r="C2476" s="58" t="s">
        <v>61</v>
      </c>
      <c r="D2476" s="75">
        <v>18116.38</v>
      </c>
    </row>
    <row r="2477" spans="1:4">
      <c r="A2477" s="58" t="s">
        <v>21741</v>
      </c>
      <c r="B2477" s="1" t="s">
        <v>18669</v>
      </c>
      <c r="D2477" s="75"/>
    </row>
    <row r="2478" spans="1:4">
      <c r="A2478" s="58" t="s">
        <v>16249</v>
      </c>
      <c r="B2478" s="1" t="s">
        <v>18670</v>
      </c>
      <c r="D2478" s="75"/>
    </row>
    <row r="2479" spans="1:4">
      <c r="A2479" s="58" t="s">
        <v>16250</v>
      </c>
      <c r="B2479" s="1" t="s">
        <v>18671</v>
      </c>
      <c r="C2479" s="58" t="s">
        <v>61</v>
      </c>
      <c r="D2479" s="75">
        <v>20289.490000000002</v>
      </c>
    </row>
    <row r="2480" spans="1:4">
      <c r="A2480" s="58" t="s">
        <v>16251</v>
      </c>
      <c r="B2480" s="1" t="s">
        <v>18672</v>
      </c>
      <c r="C2480" s="58" t="s">
        <v>61</v>
      </c>
      <c r="D2480" s="75">
        <v>15445.33</v>
      </c>
    </row>
    <row r="2481" spans="1:4">
      <c r="A2481" s="58" t="s">
        <v>16252</v>
      </c>
      <c r="B2481" s="1" t="s">
        <v>18673</v>
      </c>
      <c r="C2481" s="58" t="s">
        <v>61</v>
      </c>
      <c r="D2481" s="75">
        <v>12828.84</v>
      </c>
    </row>
    <row r="2482" spans="1:4">
      <c r="A2482" s="58" t="s">
        <v>16253</v>
      </c>
      <c r="B2482" s="1" t="s">
        <v>18674</v>
      </c>
      <c r="C2482" s="58" t="s">
        <v>61</v>
      </c>
      <c r="D2482" s="75">
        <v>4602.8</v>
      </c>
    </row>
    <row r="2483" spans="1:4">
      <c r="A2483" s="58" t="s">
        <v>16254</v>
      </c>
      <c r="B2483" s="1" t="s">
        <v>7869</v>
      </c>
      <c r="C2483" s="58" t="s">
        <v>61</v>
      </c>
      <c r="D2483" s="75">
        <v>8171.45</v>
      </c>
    </row>
    <row r="2484" spans="1:4">
      <c r="A2484" s="58" t="s">
        <v>16255</v>
      </c>
      <c r="B2484" s="1" t="s">
        <v>18675</v>
      </c>
      <c r="C2484" s="58" t="s">
        <v>61</v>
      </c>
      <c r="D2484" s="75">
        <v>5714.65</v>
      </c>
    </row>
    <row r="2485" spans="1:4">
      <c r="A2485" s="58" t="s">
        <v>16256</v>
      </c>
      <c r="B2485" s="1" t="s">
        <v>18676</v>
      </c>
      <c r="C2485" s="58" t="s">
        <v>61</v>
      </c>
      <c r="D2485" s="75">
        <v>4008</v>
      </c>
    </row>
    <row r="2486" spans="1:4">
      <c r="A2486" s="58" t="s">
        <v>16257</v>
      </c>
      <c r="B2486" s="1" t="s">
        <v>5217</v>
      </c>
      <c r="C2486" s="58" t="s">
        <v>61</v>
      </c>
      <c r="D2486" s="75">
        <v>3326.3</v>
      </c>
    </row>
    <row r="2487" spans="1:4">
      <c r="A2487" s="58" t="s">
        <v>16258</v>
      </c>
      <c r="B2487" s="1" t="s">
        <v>18677</v>
      </c>
      <c r="C2487" s="58" t="s">
        <v>61</v>
      </c>
      <c r="D2487" s="75">
        <v>2662.15</v>
      </c>
    </row>
    <row r="2488" spans="1:4">
      <c r="A2488" s="58" t="s">
        <v>16259</v>
      </c>
      <c r="B2488" s="1" t="s">
        <v>8668</v>
      </c>
      <c r="C2488" s="58" t="s">
        <v>61</v>
      </c>
      <c r="D2488" s="75">
        <v>2221.85</v>
      </c>
    </row>
    <row r="2489" spans="1:4">
      <c r="A2489" s="58" t="s">
        <v>21742</v>
      </c>
      <c r="B2489" s="1" t="s">
        <v>42</v>
      </c>
      <c r="D2489" s="75"/>
    </row>
    <row r="2490" spans="1:4">
      <c r="A2490" s="58" t="s">
        <v>16260</v>
      </c>
      <c r="B2490" s="1" t="s">
        <v>18678</v>
      </c>
      <c r="D2490" s="75"/>
    </row>
    <row r="2491" spans="1:4">
      <c r="A2491" s="58" t="s">
        <v>16261</v>
      </c>
      <c r="B2491" s="1" t="s">
        <v>29565</v>
      </c>
      <c r="C2491" s="58" t="s">
        <v>61</v>
      </c>
      <c r="D2491" s="75">
        <v>1163.7</v>
      </c>
    </row>
    <row r="2492" spans="1:4">
      <c r="A2492" s="58" t="s">
        <v>16262</v>
      </c>
      <c r="B2492" s="1" t="s">
        <v>29566</v>
      </c>
      <c r="C2492" s="58" t="s">
        <v>61</v>
      </c>
      <c r="D2492" s="75">
        <v>1950</v>
      </c>
    </row>
    <row r="2493" spans="1:4">
      <c r="A2493" s="58" t="s">
        <v>16263</v>
      </c>
      <c r="B2493" s="1" t="s">
        <v>29567</v>
      </c>
      <c r="C2493" s="58" t="s">
        <v>61</v>
      </c>
      <c r="D2493" s="75">
        <v>2740</v>
      </c>
    </row>
    <row r="2494" spans="1:4">
      <c r="A2494" s="58" t="s">
        <v>29530</v>
      </c>
      <c r="B2494" s="1" t="s">
        <v>29568</v>
      </c>
      <c r="D2494" s="75"/>
    </row>
    <row r="2495" spans="1:4">
      <c r="A2495" s="58" t="s">
        <v>29531</v>
      </c>
      <c r="B2495" s="1" t="s">
        <v>29569</v>
      </c>
      <c r="C2495" s="58" t="s">
        <v>165</v>
      </c>
      <c r="D2495" s="75">
        <v>4.5599999999999996</v>
      </c>
    </row>
    <row r="2496" spans="1:4">
      <c r="A2496" s="58" t="s">
        <v>29532</v>
      </c>
      <c r="B2496" s="1" t="s">
        <v>6929</v>
      </c>
      <c r="C2496" s="58" t="s">
        <v>165</v>
      </c>
      <c r="D2496" s="75">
        <v>3.14</v>
      </c>
    </row>
    <row r="2497" spans="1:4">
      <c r="A2497" s="58" t="s">
        <v>29533</v>
      </c>
      <c r="B2497" s="1" t="s">
        <v>20674</v>
      </c>
      <c r="C2497" s="58" t="s">
        <v>165</v>
      </c>
      <c r="D2497" s="75">
        <v>3.62</v>
      </c>
    </row>
    <row r="2498" spans="1:4">
      <c r="A2498" s="58" t="s">
        <v>21743</v>
      </c>
      <c r="B2498" s="1" t="s">
        <v>18679</v>
      </c>
      <c r="D2498" s="75"/>
    </row>
    <row r="2499" spans="1:4">
      <c r="A2499" s="58" t="s">
        <v>16264</v>
      </c>
      <c r="B2499" s="1" t="s">
        <v>18680</v>
      </c>
      <c r="D2499" s="75"/>
    </row>
    <row r="2500" spans="1:4">
      <c r="A2500" s="58" t="s">
        <v>16265</v>
      </c>
      <c r="B2500" s="1" t="s">
        <v>18681</v>
      </c>
      <c r="C2500" s="58" t="s">
        <v>32</v>
      </c>
      <c r="D2500" s="75">
        <v>6.23</v>
      </c>
    </row>
    <row r="2501" spans="1:4">
      <c r="A2501" s="58" t="s">
        <v>16266</v>
      </c>
      <c r="B2501" s="1" t="s">
        <v>18682</v>
      </c>
      <c r="C2501" s="58" t="s">
        <v>32</v>
      </c>
      <c r="D2501" s="75">
        <v>2.57</v>
      </c>
    </row>
    <row r="2502" spans="1:4">
      <c r="A2502" s="58" t="s">
        <v>16267</v>
      </c>
      <c r="B2502" s="1" t="s">
        <v>18683</v>
      </c>
      <c r="D2502" s="75"/>
    </row>
    <row r="2503" spans="1:4">
      <c r="A2503" s="58" t="s">
        <v>16268</v>
      </c>
      <c r="B2503" s="1" t="s">
        <v>18684</v>
      </c>
      <c r="C2503" s="58" t="s">
        <v>243</v>
      </c>
      <c r="D2503" s="75">
        <v>67.59</v>
      </c>
    </row>
    <row r="2504" spans="1:4">
      <c r="A2504" s="58" t="s">
        <v>16269</v>
      </c>
      <c r="B2504" s="1" t="s">
        <v>18685</v>
      </c>
      <c r="D2504" s="75"/>
    </row>
    <row r="2505" spans="1:4">
      <c r="A2505" s="58" t="s">
        <v>16270</v>
      </c>
      <c r="B2505" s="1" t="s">
        <v>18686</v>
      </c>
      <c r="C2505" s="58" t="s">
        <v>243</v>
      </c>
      <c r="D2505" s="75">
        <v>83.4</v>
      </c>
    </row>
    <row r="2506" spans="1:4">
      <c r="A2506" s="58" t="s">
        <v>16271</v>
      </c>
      <c r="B2506" s="1" t="s">
        <v>18687</v>
      </c>
      <c r="C2506" s="58" t="s">
        <v>30</v>
      </c>
      <c r="D2506" s="75">
        <v>200.22</v>
      </c>
    </row>
    <row r="2507" spans="1:4">
      <c r="A2507" s="58" t="s">
        <v>16272</v>
      </c>
      <c r="B2507" s="1" t="s">
        <v>18688</v>
      </c>
      <c r="C2507" s="58" t="s">
        <v>243</v>
      </c>
      <c r="D2507" s="75">
        <v>62.74</v>
      </c>
    </row>
    <row r="2508" spans="1:4">
      <c r="A2508" s="58" t="s">
        <v>21744</v>
      </c>
      <c r="B2508" s="1" t="s">
        <v>18689</v>
      </c>
      <c r="D2508" s="75"/>
    </row>
    <row r="2509" spans="1:4">
      <c r="A2509" s="58" t="s">
        <v>16273</v>
      </c>
      <c r="B2509" s="1" t="s">
        <v>18690</v>
      </c>
      <c r="D2509" s="75"/>
    </row>
    <row r="2510" spans="1:4">
      <c r="A2510" s="58" t="s">
        <v>16274</v>
      </c>
      <c r="B2510" s="1" t="s">
        <v>18691</v>
      </c>
      <c r="C2510" s="58" t="s">
        <v>243</v>
      </c>
      <c r="D2510" s="75">
        <v>262.99</v>
      </c>
    </row>
    <row r="2511" spans="1:4">
      <c r="A2511" s="58" t="s">
        <v>16275</v>
      </c>
      <c r="B2511" s="1" t="s">
        <v>18692</v>
      </c>
      <c r="D2511" s="75"/>
    </row>
    <row r="2512" spans="1:4">
      <c r="A2512" s="58" t="s">
        <v>16276</v>
      </c>
      <c r="B2512" s="1" t="s">
        <v>18693</v>
      </c>
      <c r="C2512" s="58" t="s">
        <v>30</v>
      </c>
      <c r="D2512" s="75">
        <v>44.71</v>
      </c>
    </row>
    <row r="2513" spans="1:4">
      <c r="A2513" s="58" t="s">
        <v>16277</v>
      </c>
      <c r="B2513" s="1" t="s">
        <v>18694</v>
      </c>
      <c r="C2513" s="58" t="s">
        <v>30</v>
      </c>
      <c r="D2513" s="75">
        <v>41.78</v>
      </c>
    </row>
    <row r="2514" spans="1:4">
      <c r="A2514" s="58" t="s">
        <v>16278</v>
      </c>
      <c r="B2514" s="1" t="s">
        <v>18695</v>
      </c>
      <c r="C2514" s="58" t="s">
        <v>243</v>
      </c>
      <c r="D2514" s="75">
        <v>38</v>
      </c>
    </row>
    <row r="2515" spans="1:4">
      <c r="A2515" s="58" t="s">
        <v>16279</v>
      </c>
      <c r="B2515" s="1" t="s">
        <v>18696</v>
      </c>
      <c r="C2515" s="58" t="s">
        <v>243</v>
      </c>
      <c r="D2515" s="75">
        <v>22.96</v>
      </c>
    </row>
    <row r="2516" spans="1:4">
      <c r="A2516" s="58" t="s">
        <v>16280</v>
      </c>
      <c r="B2516" s="1" t="s">
        <v>18133</v>
      </c>
      <c r="D2516" s="75"/>
    </row>
    <row r="2517" spans="1:4">
      <c r="A2517" s="58" t="s">
        <v>16281</v>
      </c>
      <c r="B2517" s="1" t="s">
        <v>18697</v>
      </c>
      <c r="C2517" s="58" t="s">
        <v>243</v>
      </c>
      <c r="D2517" s="75">
        <v>1406.54</v>
      </c>
    </row>
    <row r="2518" spans="1:4">
      <c r="A2518" s="58" t="s">
        <v>16282</v>
      </c>
      <c r="B2518" s="1" t="s">
        <v>18698</v>
      </c>
      <c r="D2518" s="75"/>
    </row>
    <row r="2519" spans="1:4">
      <c r="A2519" s="58" t="s">
        <v>16283</v>
      </c>
      <c r="B2519" s="1" t="s">
        <v>18699</v>
      </c>
      <c r="C2519" s="58" t="s">
        <v>32</v>
      </c>
      <c r="D2519" s="75">
        <v>139.79</v>
      </c>
    </row>
    <row r="2520" spans="1:4">
      <c r="A2520" s="58" t="s">
        <v>16284</v>
      </c>
      <c r="B2520" s="1" t="s">
        <v>18700</v>
      </c>
      <c r="C2520" s="58" t="s">
        <v>243</v>
      </c>
      <c r="D2520" s="75">
        <v>70.3</v>
      </c>
    </row>
    <row r="2521" spans="1:4">
      <c r="A2521" s="58" t="s">
        <v>16285</v>
      </c>
      <c r="B2521" s="1" t="s">
        <v>18701</v>
      </c>
      <c r="C2521" s="58" t="s">
        <v>243</v>
      </c>
      <c r="D2521" s="75">
        <v>85.61</v>
      </c>
    </row>
    <row r="2522" spans="1:4">
      <c r="A2522" s="58" t="s">
        <v>16286</v>
      </c>
      <c r="B2522" s="1" t="s">
        <v>18702</v>
      </c>
      <c r="C2522" s="58" t="s">
        <v>243</v>
      </c>
      <c r="D2522" s="75">
        <v>128.13</v>
      </c>
    </row>
    <row r="2523" spans="1:4">
      <c r="A2523" s="58" t="s">
        <v>16287</v>
      </c>
      <c r="B2523" s="1" t="s">
        <v>18703</v>
      </c>
      <c r="C2523" s="58" t="s">
        <v>243</v>
      </c>
      <c r="D2523" s="75">
        <v>177.92</v>
      </c>
    </row>
    <row r="2524" spans="1:4">
      <c r="A2524" s="58" t="s">
        <v>16288</v>
      </c>
      <c r="B2524" s="1" t="s">
        <v>18704</v>
      </c>
      <c r="C2524" s="58" t="s">
        <v>243</v>
      </c>
      <c r="D2524" s="75">
        <v>211.16</v>
      </c>
    </row>
    <row r="2525" spans="1:4">
      <c r="A2525" s="58" t="s">
        <v>16289</v>
      </c>
      <c r="B2525" s="1" t="s">
        <v>18705</v>
      </c>
      <c r="C2525" s="58" t="s">
        <v>32</v>
      </c>
      <c r="D2525" s="75">
        <v>133.44</v>
      </c>
    </row>
    <row r="2526" spans="1:4">
      <c r="A2526" s="58" t="s">
        <v>16290</v>
      </c>
      <c r="B2526" s="1" t="s">
        <v>18706</v>
      </c>
      <c r="C2526" s="58" t="s">
        <v>243</v>
      </c>
      <c r="D2526" s="75">
        <v>261.52999999999997</v>
      </c>
    </row>
    <row r="2527" spans="1:4">
      <c r="A2527" s="58" t="s">
        <v>16291</v>
      </c>
      <c r="B2527" s="1" t="s">
        <v>18707</v>
      </c>
      <c r="C2527" s="58" t="s">
        <v>243</v>
      </c>
      <c r="D2527" s="75">
        <v>315.85000000000002</v>
      </c>
    </row>
    <row r="2528" spans="1:4">
      <c r="A2528" s="58" t="s">
        <v>16292</v>
      </c>
      <c r="B2528" s="1" t="s">
        <v>18708</v>
      </c>
      <c r="C2528" s="58" t="s">
        <v>243</v>
      </c>
      <c r="D2528" s="75">
        <v>361.93</v>
      </c>
    </row>
    <row r="2529" spans="1:4">
      <c r="A2529" s="58" t="s">
        <v>16293</v>
      </c>
      <c r="B2529" s="1" t="s">
        <v>18709</v>
      </c>
      <c r="C2529" s="58" t="s">
        <v>243</v>
      </c>
      <c r="D2529" s="75">
        <v>412.32</v>
      </c>
    </row>
    <row r="2530" spans="1:4">
      <c r="A2530" s="58" t="s">
        <v>16294</v>
      </c>
      <c r="B2530" s="1" t="s">
        <v>18710</v>
      </c>
      <c r="C2530" s="58" t="s">
        <v>30</v>
      </c>
      <c r="D2530" s="75">
        <v>2865.83</v>
      </c>
    </row>
    <row r="2531" spans="1:4">
      <c r="A2531" s="58" t="s">
        <v>16295</v>
      </c>
      <c r="B2531" s="1" t="s">
        <v>18711</v>
      </c>
      <c r="C2531" s="58" t="s">
        <v>243</v>
      </c>
      <c r="D2531" s="75">
        <v>226.12</v>
      </c>
    </row>
    <row r="2532" spans="1:4">
      <c r="A2532" s="58" t="s">
        <v>16296</v>
      </c>
      <c r="B2532" s="1" t="s">
        <v>18712</v>
      </c>
      <c r="C2532" s="58" t="s">
        <v>243</v>
      </c>
      <c r="D2532" s="75">
        <v>323.63</v>
      </c>
    </row>
    <row r="2533" spans="1:4">
      <c r="A2533" s="58" t="s">
        <v>16297</v>
      </c>
      <c r="B2533" s="1" t="s">
        <v>18713</v>
      </c>
      <c r="C2533" s="58" t="s">
        <v>243</v>
      </c>
      <c r="D2533" s="75">
        <v>103.83</v>
      </c>
    </row>
    <row r="2534" spans="1:4">
      <c r="A2534" s="58" t="s">
        <v>16298</v>
      </c>
      <c r="B2534" s="1" t="s">
        <v>18714</v>
      </c>
      <c r="D2534" s="75"/>
    </row>
    <row r="2535" spans="1:4">
      <c r="A2535" s="58" t="s">
        <v>16299</v>
      </c>
      <c r="B2535" s="1" t="s">
        <v>18715</v>
      </c>
      <c r="C2535" s="58" t="s">
        <v>32</v>
      </c>
      <c r="D2535" s="75">
        <v>78.12</v>
      </c>
    </row>
    <row r="2536" spans="1:4">
      <c r="A2536" s="58" t="s">
        <v>16300</v>
      </c>
      <c r="B2536" s="1" t="s">
        <v>18716</v>
      </c>
      <c r="C2536" s="58" t="s">
        <v>32</v>
      </c>
      <c r="D2536" s="75">
        <v>46.66</v>
      </c>
    </row>
    <row r="2537" spans="1:4">
      <c r="A2537" s="58" t="s">
        <v>16301</v>
      </c>
      <c r="B2537" s="1" t="s">
        <v>18717</v>
      </c>
      <c r="C2537" s="58" t="s">
        <v>243</v>
      </c>
      <c r="D2537" s="75">
        <v>40.770000000000003</v>
      </c>
    </row>
    <row r="2538" spans="1:4">
      <c r="A2538" s="58" t="s">
        <v>16302</v>
      </c>
      <c r="B2538" s="1" t="s">
        <v>18718</v>
      </c>
      <c r="C2538" s="58" t="s">
        <v>243</v>
      </c>
      <c r="D2538" s="75">
        <v>592.62</v>
      </c>
    </row>
    <row r="2539" spans="1:4">
      <c r="A2539" s="58" t="s">
        <v>16303</v>
      </c>
      <c r="B2539" s="1" t="s">
        <v>18719</v>
      </c>
      <c r="D2539" s="75"/>
    </row>
    <row r="2540" spans="1:4">
      <c r="A2540" s="58" t="s">
        <v>16304</v>
      </c>
      <c r="B2540" s="1" t="s">
        <v>18720</v>
      </c>
      <c r="C2540" s="58" t="s">
        <v>243</v>
      </c>
      <c r="D2540" s="75">
        <v>749.08</v>
      </c>
    </row>
    <row r="2541" spans="1:4">
      <c r="A2541" s="58" t="s">
        <v>16305</v>
      </c>
      <c r="B2541" s="1" t="s">
        <v>18721</v>
      </c>
      <c r="C2541" s="58" t="s">
        <v>243</v>
      </c>
      <c r="D2541" s="75">
        <v>1198.69</v>
      </c>
    </row>
    <row r="2542" spans="1:4">
      <c r="A2542" s="58" t="s">
        <v>16306</v>
      </c>
      <c r="B2542" s="1" t="s">
        <v>18722</v>
      </c>
      <c r="C2542" s="58" t="s">
        <v>243</v>
      </c>
      <c r="D2542" s="75">
        <v>942.17</v>
      </c>
    </row>
    <row r="2543" spans="1:4">
      <c r="A2543" s="58" t="s">
        <v>16307</v>
      </c>
      <c r="B2543" s="1" t="s">
        <v>18723</v>
      </c>
      <c r="C2543" s="58" t="s">
        <v>243</v>
      </c>
      <c r="D2543" s="75">
        <v>1176.3800000000001</v>
      </c>
    </row>
    <row r="2544" spans="1:4">
      <c r="A2544" s="58" t="s">
        <v>16308</v>
      </c>
      <c r="B2544" s="1" t="s">
        <v>18724</v>
      </c>
      <c r="C2544" s="58" t="s">
        <v>243</v>
      </c>
      <c r="D2544" s="75">
        <v>403.29</v>
      </c>
    </row>
    <row r="2545" spans="1:4">
      <c r="A2545" s="58" t="s">
        <v>16309</v>
      </c>
      <c r="B2545" s="1" t="s">
        <v>18725</v>
      </c>
      <c r="C2545" s="58" t="s">
        <v>243</v>
      </c>
      <c r="D2545" s="75">
        <v>380.05</v>
      </c>
    </row>
    <row r="2546" spans="1:4">
      <c r="A2546" s="58" t="s">
        <v>16310</v>
      </c>
      <c r="B2546" s="1" t="s">
        <v>18726</v>
      </c>
      <c r="C2546" s="58" t="s">
        <v>243</v>
      </c>
      <c r="D2546" s="75">
        <v>537.9</v>
      </c>
    </row>
    <row r="2547" spans="1:4">
      <c r="A2547" s="58" t="s">
        <v>16311</v>
      </c>
      <c r="B2547" s="1" t="s">
        <v>18727</v>
      </c>
      <c r="C2547" s="58" t="s">
        <v>243</v>
      </c>
      <c r="D2547" s="75">
        <v>713.37</v>
      </c>
    </row>
    <row r="2548" spans="1:4">
      <c r="A2548" s="58" t="s">
        <v>16312</v>
      </c>
      <c r="B2548" s="1" t="s">
        <v>18728</v>
      </c>
      <c r="C2548" s="58" t="s">
        <v>243</v>
      </c>
      <c r="D2548" s="75">
        <v>501.93</v>
      </c>
    </row>
    <row r="2549" spans="1:4">
      <c r="A2549" s="58" t="s">
        <v>16313</v>
      </c>
      <c r="B2549" s="1" t="s">
        <v>18729</v>
      </c>
      <c r="C2549" s="58" t="s">
        <v>243</v>
      </c>
      <c r="D2549" s="75">
        <v>604.85</v>
      </c>
    </row>
    <row r="2550" spans="1:4">
      <c r="A2550" s="58" t="s">
        <v>16314</v>
      </c>
      <c r="B2550" s="1" t="s">
        <v>18730</v>
      </c>
      <c r="C2550" s="58" t="s">
        <v>243</v>
      </c>
      <c r="D2550" s="75">
        <v>812.21</v>
      </c>
    </row>
    <row r="2551" spans="1:4">
      <c r="A2551" s="58" t="s">
        <v>16315</v>
      </c>
      <c r="B2551" s="1" t="s">
        <v>18731</v>
      </c>
      <c r="C2551" s="58" t="s">
        <v>243</v>
      </c>
      <c r="D2551" s="75">
        <v>701.23</v>
      </c>
    </row>
    <row r="2552" spans="1:4">
      <c r="A2552" s="58" t="s">
        <v>16316</v>
      </c>
      <c r="B2552" s="1" t="s">
        <v>18732</v>
      </c>
      <c r="C2552" s="58" t="s">
        <v>243</v>
      </c>
      <c r="D2552" s="75">
        <v>963.24</v>
      </c>
    </row>
    <row r="2553" spans="1:4">
      <c r="A2553" s="58" t="s">
        <v>16317</v>
      </c>
      <c r="B2553" s="1" t="s">
        <v>18733</v>
      </c>
      <c r="C2553" s="58" t="s">
        <v>243</v>
      </c>
      <c r="D2553" s="75">
        <v>1336.42</v>
      </c>
    </row>
    <row r="2554" spans="1:4">
      <c r="A2554" s="58" t="s">
        <v>16318</v>
      </c>
      <c r="B2554" s="1" t="s">
        <v>18734</v>
      </c>
      <c r="C2554" s="58" t="s">
        <v>243</v>
      </c>
      <c r="D2554" s="75">
        <v>1098.24</v>
      </c>
    </row>
    <row r="2555" spans="1:4">
      <c r="A2555" s="58" t="s">
        <v>16319</v>
      </c>
      <c r="B2555" s="1" t="s">
        <v>18735</v>
      </c>
      <c r="C2555" s="58" t="s">
        <v>243</v>
      </c>
      <c r="D2555" s="75">
        <v>1571.25</v>
      </c>
    </row>
    <row r="2556" spans="1:4">
      <c r="A2556" s="58" t="s">
        <v>16320</v>
      </c>
      <c r="B2556" s="1" t="s">
        <v>18736</v>
      </c>
      <c r="C2556" s="58" t="s">
        <v>243</v>
      </c>
      <c r="D2556" s="75">
        <v>1355.55</v>
      </c>
    </row>
    <row r="2557" spans="1:4">
      <c r="A2557" s="58" t="s">
        <v>16321</v>
      </c>
      <c r="B2557" s="1" t="s">
        <v>18737</v>
      </c>
      <c r="C2557" s="58" t="s">
        <v>243</v>
      </c>
      <c r="D2557" s="75">
        <v>1690.8</v>
      </c>
    </row>
    <row r="2558" spans="1:4">
      <c r="A2558" s="58" t="s">
        <v>16322</v>
      </c>
      <c r="B2558" s="1" t="s">
        <v>18738</v>
      </c>
      <c r="C2558" s="58" t="s">
        <v>243</v>
      </c>
      <c r="D2558" s="75">
        <v>266.73</v>
      </c>
    </row>
    <row r="2559" spans="1:4">
      <c r="A2559" s="58" t="s">
        <v>16323</v>
      </c>
      <c r="B2559" s="1" t="s">
        <v>18739</v>
      </c>
      <c r="C2559" s="58" t="s">
        <v>243</v>
      </c>
      <c r="D2559" s="75">
        <v>468.52</v>
      </c>
    </row>
    <row r="2560" spans="1:4">
      <c r="A2560" s="58" t="s">
        <v>16324</v>
      </c>
      <c r="B2560" s="1" t="s">
        <v>18740</v>
      </c>
      <c r="C2560" s="58" t="s">
        <v>243</v>
      </c>
      <c r="D2560" s="75">
        <v>666.25</v>
      </c>
    </row>
    <row r="2561" spans="1:4">
      <c r="A2561" s="58" t="s">
        <v>16325</v>
      </c>
      <c r="B2561" s="1" t="s">
        <v>18741</v>
      </c>
      <c r="C2561" s="58" t="s">
        <v>243</v>
      </c>
      <c r="D2561" s="75">
        <v>88.07</v>
      </c>
    </row>
    <row r="2562" spans="1:4">
      <c r="A2562" s="58" t="s">
        <v>16326</v>
      </c>
      <c r="B2562" s="1" t="s">
        <v>18742</v>
      </c>
      <c r="C2562" s="58" t="s">
        <v>243</v>
      </c>
      <c r="D2562" s="75">
        <v>200.45</v>
      </c>
    </row>
    <row r="2563" spans="1:4">
      <c r="A2563" s="58" t="s">
        <v>16327</v>
      </c>
      <c r="B2563" s="1" t="s">
        <v>18743</v>
      </c>
      <c r="C2563" s="58" t="s">
        <v>243</v>
      </c>
      <c r="D2563" s="75">
        <v>146.97</v>
      </c>
    </row>
    <row r="2564" spans="1:4">
      <c r="A2564" s="58" t="s">
        <v>16328</v>
      </c>
      <c r="B2564" s="1" t="s">
        <v>18744</v>
      </c>
      <c r="C2564" s="58" t="s">
        <v>243</v>
      </c>
      <c r="D2564" s="75">
        <v>357.1</v>
      </c>
    </row>
    <row r="2565" spans="1:4">
      <c r="A2565" s="58" t="s">
        <v>16329</v>
      </c>
      <c r="B2565" s="1" t="s">
        <v>18745</v>
      </c>
      <c r="C2565" s="58" t="s">
        <v>243</v>
      </c>
      <c r="D2565" s="75">
        <v>575.69000000000005</v>
      </c>
    </row>
    <row r="2566" spans="1:4">
      <c r="A2566" s="58" t="s">
        <v>16330</v>
      </c>
      <c r="B2566" s="1" t="s">
        <v>18746</v>
      </c>
      <c r="C2566" s="58" t="s">
        <v>243</v>
      </c>
      <c r="D2566" s="75">
        <v>68.430000000000007</v>
      </c>
    </row>
    <row r="2567" spans="1:4">
      <c r="A2567" s="58" t="s">
        <v>16331</v>
      </c>
      <c r="B2567" s="1" t="s">
        <v>18747</v>
      </c>
      <c r="C2567" s="58" t="s">
        <v>243</v>
      </c>
      <c r="D2567" s="75">
        <v>85.19</v>
      </c>
    </row>
    <row r="2568" spans="1:4">
      <c r="A2568" s="58" t="s">
        <v>16332</v>
      </c>
      <c r="B2568" s="1" t="s">
        <v>18748</v>
      </c>
      <c r="C2568" s="58" t="s">
        <v>243</v>
      </c>
      <c r="D2568" s="75">
        <v>715.69</v>
      </c>
    </row>
    <row r="2569" spans="1:4">
      <c r="A2569" s="58" t="s">
        <v>16333</v>
      </c>
      <c r="B2569" s="1" t="s">
        <v>18749</v>
      </c>
      <c r="C2569" s="58" t="s">
        <v>28</v>
      </c>
      <c r="D2569" s="75">
        <v>134.72</v>
      </c>
    </row>
    <row r="2570" spans="1:4">
      <c r="A2570" s="58" t="s">
        <v>16334</v>
      </c>
      <c r="B2570" s="1" t="s">
        <v>18750</v>
      </c>
      <c r="D2570" s="75"/>
    </row>
    <row r="2571" spans="1:4">
      <c r="A2571" s="58" t="s">
        <v>16335</v>
      </c>
      <c r="B2571" s="1" t="s">
        <v>18751</v>
      </c>
      <c r="C2571" s="58" t="s">
        <v>243</v>
      </c>
      <c r="D2571" s="75">
        <v>531.47</v>
      </c>
    </row>
    <row r="2572" spans="1:4">
      <c r="A2572" s="58" t="s">
        <v>16336</v>
      </c>
      <c r="B2572" s="1" t="s">
        <v>18752</v>
      </c>
      <c r="C2572" s="58" t="s">
        <v>243</v>
      </c>
      <c r="D2572" s="75">
        <v>265.20999999999998</v>
      </c>
    </row>
    <row r="2573" spans="1:4">
      <c r="A2573" s="58" t="s">
        <v>16337</v>
      </c>
      <c r="B2573" s="1" t="s">
        <v>18753</v>
      </c>
      <c r="C2573" s="58" t="s">
        <v>243</v>
      </c>
      <c r="D2573" s="75">
        <v>533.99</v>
      </c>
    </row>
    <row r="2574" spans="1:4">
      <c r="A2574" s="58" t="s">
        <v>16338</v>
      </c>
      <c r="B2574" s="1" t="s">
        <v>18754</v>
      </c>
      <c r="C2574" s="58" t="s">
        <v>243</v>
      </c>
      <c r="D2574" s="75">
        <v>403.11</v>
      </c>
    </row>
    <row r="2575" spans="1:4">
      <c r="A2575" s="58" t="s">
        <v>16339</v>
      </c>
      <c r="B2575" s="1" t="s">
        <v>18755</v>
      </c>
      <c r="C2575" s="58" t="s">
        <v>243</v>
      </c>
      <c r="D2575" s="75">
        <v>1030.08</v>
      </c>
    </row>
    <row r="2576" spans="1:4">
      <c r="A2576" s="58" t="s">
        <v>16340</v>
      </c>
      <c r="B2576" s="1" t="s">
        <v>18756</v>
      </c>
      <c r="C2576" s="58" t="s">
        <v>243</v>
      </c>
      <c r="D2576" s="75">
        <v>1432.19</v>
      </c>
    </row>
    <row r="2577" spans="1:4">
      <c r="A2577" s="58" t="s">
        <v>16341</v>
      </c>
      <c r="B2577" s="1" t="s">
        <v>18757</v>
      </c>
      <c r="C2577" s="58" t="s">
        <v>243</v>
      </c>
      <c r="D2577" s="75">
        <v>144.85</v>
      </c>
    </row>
    <row r="2578" spans="1:4">
      <c r="A2578" s="58" t="s">
        <v>16342</v>
      </c>
      <c r="B2578" s="1" t="s">
        <v>18758</v>
      </c>
      <c r="C2578" s="58" t="s">
        <v>243</v>
      </c>
      <c r="D2578" s="75">
        <v>1668.89</v>
      </c>
    </row>
    <row r="2579" spans="1:4">
      <c r="A2579" s="58" t="s">
        <v>16343</v>
      </c>
      <c r="B2579" s="1" t="s">
        <v>18759</v>
      </c>
      <c r="C2579" s="58" t="s">
        <v>32</v>
      </c>
      <c r="D2579" s="75">
        <v>314.42</v>
      </c>
    </row>
    <row r="2580" spans="1:4">
      <c r="A2580" s="58" t="s">
        <v>16344</v>
      </c>
      <c r="B2580" s="1" t="s">
        <v>18760</v>
      </c>
      <c r="C2580" s="58" t="s">
        <v>243</v>
      </c>
      <c r="D2580" s="75">
        <v>786.54</v>
      </c>
    </row>
    <row r="2581" spans="1:4">
      <c r="A2581" s="58" t="s">
        <v>16345</v>
      </c>
      <c r="B2581" s="1" t="s">
        <v>18761</v>
      </c>
      <c r="C2581" s="58" t="s">
        <v>243</v>
      </c>
      <c r="D2581" s="75">
        <v>143.54</v>
      </c>
    </row>
    <row r="2582" spans="1:4">
      <c r="A2582" s="58" t="s">
        <v>16346</v>
      </c>
      <c r="B2582" s="1" t="s">
        <v>18762</v>
      </c>
      <c r="C2582" s="58" t="s">
        <v>243</v>
      </c>
      <c r="D2582" s="75">
        <v>199.69</v>
      </c>
    </row>
    <row r="2583" spans="1:4">
      <c r="A2583" s="58" t="s">
        <v>16347</v>
      </c>
      <c r="B2583" s="1" t="s">
        <v>18763</v>
      </c>
      <c r="D2583" s="75"/>
    </row>
    <row r="2584" spans="1:4">
      <c r="A2584" s="58" t="s">
        <v>16348</v>
      </c>
      <c r="B2584" s="1" t="s">
        <v>18764</v>
      </c>
      <c r="C2584" s="58" t="s">
        <v>243</v>
      </c>
      <c r="D2584" s="75">
        <v>172.04</v>
      </c>
    </row>
    <row r="2585" spans="1:4">
      <c r="A2585" s="58" t="s">
        <v>16349</v>
      </c>
      <c r="B2585" s="1" t="s">
        <v>18765</v>
      </c>
      <c r="D2585" s="75"/>
    </row>
    <row r="2586" spans="1:4">
      <c r="A2586" s="58" t="s">
        <v>16350</v>
      </c>
      <c r="B2586" s="1" t="s">
        <v>18766</v>
      </c>
      <c r="C2586" s="58" t="s">
        <v>243</v>
      </c>
      <c r="D2586" s="75">
        <v>260.68</v>
      </c>
    </row>
    <row r="2587" spans="1:4">
      <c r="A2587" s="58" t="s">
        <v>16351</v>
      </c>
      <c r="B2587" s="1" t="s">
        <v>18767</v>
      </c>
      <c r="C2587" s="58" t="s">
        <v>243</v>
      </c>
      <c r="D2587" s="75">
        <v>425.83</v>
      </c>
    </row>
    <row r="2588" spans="1:4">
      <c r="A2588" s="58" t="s">
        <v>16352</v>
      </c>
      <c r="B2588" s="1" t="s">
        <v>18768</v>
      </c>
      <c r="C2588" s="58" t="s">
        <v>243</v>
      </c>
      <c r="D2588" s="75">
        <v>124.66</v>
      </c>
    </row>
    <row r="2589" spans="1:4">
      <c r="A2589" s="58" t="s">
        <v>16353</v>
      </c>
      <c r="B2589" s="1" t="s">
        <v>18769</v>
      </c>
      <c r="C2589" s="58" t="s">
        <v>243</v>
      </c>
      <c r="D2589" s="75">
        <v>1027.06</v>
      </c>
    </row>
    <row r="2590" spans="1:4">
      <c r="A2590" s="58" t="s">
        <v>16354</v>
      </c>
      <c r="B2590" s="1" t="s">
        <v>18770</v>
      </c>
      <c r="C2590" s="58" t="s">
        <v>243</v>
      </c>
      <c r="D2590" s="75">
        <v>2204.4299999999998</v>
      </c>
    </row>
    <row r="2591" spans="1:4">
      <c r="A2591" s="58" t="s">
        <v>16355</v>
      </c>
      <c r="B2591" s="1" t="s">
        <v>18771</v>
      </c>
      <c r="C2591" s="58" t="s">
        <v>243</v>
      </c>
      <c r="D2591" s="75">
        <v>1066.74</v>
      </c>
    </row>
    <row r="2592" spans="1:4">
      <c r="A2592" s="58" t="s">
        <v>16356</v>
      </c>
      <c r="B2592" s="1" t="s">
        <v>18772</v>
      </c>
      <c r="C2592" s="58" t="s">
        <v>243</v>
      </c>
      <c r="D2592" s="75">
        <v>133.03</v>
      </c>
    </row>
    <row r="2593" spans="1:4">
      <c r="A2593" s="58" t="s">
        <v>16357</v>
      </c>
      <c r="B2593" s="1" t="s">
        <v>18773</v>
      </c>
      <c r="C2593" s="58" t="s">
        <v>243</v>
      </c>
      <c r="D2593" s="75">
        <v>373.35</v>
      </c>
    </row>
    <row r="2594" spans="1:4">
      <c r="A2594" s="58" t="s">
        <v>16358</v>
      </c>
      <c r="B2594" s="1" t="s">
        <v>18774</v>
      </c>
      <c r="D2594" s="75"/>
    </row>
    <row r="2595" spans="1:4">
      <c r="A2595" s="58" t="s">
        <v>16359</v>
      </c>
      <c r="B2595" s="1" t="s">
        <v>18775</v>
      </c>
      <c r="C2595" s="58" t="s">
        <v>243</v>
      </c>
      <c r="D2595" s="75">
        <v>992.58</v>
      </c>
    </row>
    <row r="2596" spans="1:4">
      <c r="A2596" s="58" t="s">
        <v>16360</v>
      </c>
      <c r="B2596" s="1" t="s">
        <v>18776</v>
      </c>
      <c r="C2596" s="58" t="s">
        <v>243</v>
      </c>
      <c r="D2596" s="75">
        <v>313.44</v>
      </c>
    </row>
    <row r="2597" spans="1:4">
      <c r="A2597" s="58" t="s">
        <v>16361</v>
      </c>
      <c r="B2597" s="1" t="s">
        <v>18777</v>
      </c>
      <c r="C2597" s="58" t="s">
        <v>243</v>
      </c>
      <c r="D2597" s="75">
        <v>634.47</v>
      </c>
    </row>
    <row r="2598" spans="1:4">
      <c r="A2598" s="58" t="s">
        <v>16362</v>
      </c>
      <c r="B2598" s="1" t="s">
        <v>18778</v>
      </c>
      <c r="C2598" s="58" t="s">
        <v>243</v>
      </c>
      <c r="D2598" s="75">
        <v>634.47</v>
      </c>
    </row>
    <row r="2599" spans="1:4">
      <c r="A2599" s="58" t="s">
        <v>16363</v>
      </c>
      <c r="B2599" s="1" t="s">
        <v>18779</v>
      </c>
      <c r="C2599" s="58" t="s">
        <v>243</v>
      </c>
      <c r="D2599" s="75">
        <v>473.26</v>
      </c>
    </row>
    <row r="2600" spans="1:4">
      <c r="A2600" s="58" t="s">
        <v>16364</v>
      </c>
      <c r="B2600" s="1" t="s">
        <v>18780</v>
      </c>
      <c r="C2600" s="58" t="s">
        <v>243</v>
      </c>
      <c r="D2600" s="75">
        <v>1789.91</v>
      </c>
    </row>
    <row r="2601" spans="1:4">
      <c r="A2601" s="58" t="s">
        <v>16365</v>
      </c>
      <c r="B2601" s="1" t="s">
        <v>18781</v>
      </c>
      <c r="C2601" s="58" t="s">
        <v>243</v>
      </c>
      <c r="D2601" s="75">
        <v>1090.42</v>
      </c>
    </row>
    <row r="2602" spans="1:4">
      <c r="A2602" s="58" t="s">
        <v>16366</v>
      </c>
      <c r="B2602" s="1" t="s">
        <v>18782</v>
      </c>
      <c r="C2602" s="58" t="s">
        <v>243</v>
      </c>
      <c r="D2602" s="75">
        <v>1142.46</v>
      </c>
    </row>
    <row r="2603" spans="1:4">
      <c r="A2603" s="58" t="s">
        <v>16367</v>
      </c>
      <c r="B2603" s="1" t="s">
        <v>18783</v>
      </c>
      <c r="C2603" s="58" t="s">
        <v>243</v>
      </c>
      <c r="D2603" s="75">
        <v>1197.6600000000001</v>
      </c>
    </row>
    <row r="2604" spans="1:4">
      <c r="A2604" s="58" t="s">
        <v>16368</v>
      </c>
      <c r="B2604" s="1" t="s">
        <v>18784</v>
      </c>
      <c r="C2604" s="58" t="s">
        <v>243</v>
      </c>
      <c r="D2604" s="75">
        <v>979.95</v>
      </c>
    </row>
    <row r="2605" spans="1:4">
      <c r="A2605" s="58" t="s">
        <v>16369</v>
      </c>
      <c r="B2605" s="1" t="s">
        <v>18785</v>
      </c>
      <c r="C2605" s="58" t="s">
        <v>243</v>
      </c>
      <c r="D2605" s="75">
        <v>594.62</v>
      </c>
    </row>
    <row r="2606" spans="1:4">
      <c r="A2606" s="58" t="s">
        <v>16370</v>
      </c>
      <c r="B2606" s="1" t="s">
        <v>18786</v>
      </c>
      <c r="D2606" s="75"/>
    </row>
    <row r="2607" spans="1:4">
      <c r="A2607" s="58" t="s">
        <v>16371</v>
      </c>
      <c r="B2607" s="1" t="s">
        <v>18787</v>
      </c>
      <c r="C2607" s="58" t="s">
        <v>243</v>
      </c>
      <c r="D2607" s="75">
        <v>346.46</v>
      </c>
    </row>
    <row r="2608" spans="1:4">
      <c r="A2608" s="58" t="s">
        <v>16372</v>
      </c>
      <c r="B2608" s="1" t="s">
        <v>18788</v>
      </c>
      <c r="C2608" s="58" t="s">
        <v>243</v>
      </c>
      <c r="D2608" s="75">
        <v>423.1</v>
      </c>
    </row>
    <row r="2609" spans="1:4">
      <c r="A2609" s="58" t="s">
        <v>16373</v>
      </c>
      <c r="B2609" s="1" t="s">
        <v>18789</v>
      </c>
      <c r="C2609" s="58" t="s">
        <v>243</v>
      </c>
      <c r="D2609" s="75">
        <v>1376.21</v>
      </c>
    </row>
    <row r="2610" spans="1:4">
      <c r="A2610" s="58" t="s">
        <v>16374</v>
      </c>
      <c r="B2610" s="1" t="s">
        <v>18790</v>
      </c>
      <c r="C2610" s="58" t="s">
        <v>243</v>
      </c>
      <c r="D2610" s="75">
        <v>235.54</v>
      </c>
    </row>
    <row r="2611" spans="1:4">
      <c r="A2611" s="58" t="s">
        <v>16375</v>
      </c>
      <c r="B2611" s="1" t="s">
        <v>18791</v>
      </c>
      <c r="C2611" s="58" t="s">
        <v>243</v>
      </c>
      <c r="D2611" s="75">
        <v>860.09</v>
      </c>
    </row>
    <row r="2612" spans="1:4">
      <c r="A2612" s="58" t="s">
        <v>16376</v>
      </c>
      <c r="B2612" s="1" t="s">
        <v>18792</v>
      </c>
      <c r="C2612" s="58" t="s">
        <v>243</v>
      </c>
      <c r="D2612" s="75">
        <v>1240.25</v>
      </c>
    </row>
    <row r="2613" spans="1:4">
      <c r="A2613" s="58" t="s">
        <v>16377</v>
      </c>
      <c r="B2613" s="1" t="s">
        <v>18793</v>
      </c>
      <c r="C2613" s="58" t="s">
        <v>243</v>
      </c>
      <c r="D2613" s="75">
        <v>693.49</v>
      </c>
    </row>
    <row r="2614" spans="1:4">
      <c r="A2614" s="58" t="s">
        <v>16378</v>
      </c>
      <c r="B2614" s="1" t="s">
        <v>18794</v>
      </c>
      <c r="C2614" s="58" t="s">
        <v>243</v>
      </c>
      <c r="D2614" s="75">
        <v>2241.42</v>
      </c>
    </row>
    <row r="2615" spans="1:4">
      <c r="A2615" s="58" t="s">
        <v>16379</v>
      </c>
      <c r="B2615" s="1" t="s">
        <v>18795</v>
      </c>
      <c r="C2615" s="58" t="s">
        <v>243</v>
      </c>
      <c r="D2615" s="75">
        <v>961.35</v>
      </c>
    </row>
    <row r="2616" spans="1:4">
      <c r="A2616" s="58" t="s">
        <v>16380</v>
      </c>
      <c r="B2616" s="1" t="s">
        <v>18796</v>
      </c>
      <c r="C2616" s="58" t="s">
        <v>243</v>
      </c>
      <c r="D2616" s="75">
        <v>160.16</v>
      </c>
    </row>
    <row r="2617" spans="1:4">
      <c r="A2617" s="58" t="s">
        <v>16381</v>
      </c>
      <c r="B2617" s="1" t="s">
        <v>18797</v>
      </c>
      <c r="C2617" s="58" t="s">
        <v>243</v>
      </c>
      <c r="D2617" s="75">
        <v>429.82</v>
      </c>
    </row>
    <row r="2618" spans="1:4">
      <c r="A2618" s="58" t="s">
        <v>16382</v>
      </c>
      <c r="B2618" s="1" t="s">
        <v>18772</v>
      </c>
      <c r="C2618" s="58" t="s">
        <v>243</v>
      </c>
      <c r="D2618" s="75">
        <v>132.75</v>
      </c>
    </row>
    <row r="2619" spans="1:4">
      <c r="A2619" s="58" t="s">
        <v>21745</v>
      </c>
      <c r="B2619" s="1" t="s">
        <v>18798</v>
      </c>
      <c r="D2619" s="75"/>
    </row>
    <row r="2620" spans="1:4">
      <c r="A2620" s="58" t="s">
        <v>16383</v>
      </c>
      <c r="B2620" s="1" t="s">
        <v>18799</v>
      </c>
      <c r="D2620" s="75"/>
    </row>
    <row r="2621" spans="1:4">
      <c r="A2621" s="58" t="s">
        <v>16384</v>
      </c>
      <c r="B2621" s="1" t="s">
        <v>29570</v>
      </c>
      <c r="C2621" s="58" t="s">
        <v>56</v>
      </c>
      <c r="D2621" s="75">
        <v>203.22</v>
      </c>
    </row>
    <row r="2622" spans="1:4">
      <c r="A2622" s="58" t="s">
        <v>16385</v>
      </c>
      <c r="B2622" s="1" t="s">
        <v>29571</v>
      </c>
      <c r="C2622" s="58" t="s">
        <v>56</v>
      </c>
      <c r="D2622" s="75">
        <v>114.42</v>
      </c>
    </row>
    <row r="2623" spans="1:4">
      <c r="A2623" s="58" t="s">
        <v>16386</v>
      </c>
      <c r="B2623" s="1" t="s">
        <v>18800</v>
      </c>
      <c r="C2623" s="58" t="s">
        <v>56</v>
      </c>
      <c r="D2623" s="75">
        <v>128.49</v>
      </c>
    </row>
    <row r="2624" spans="1:4">
      <c r="A2624" s="58" t="s">
        <v>16387</v>
      </c>
      <c r="B2624" s="1" t="s">
        <v>18801</v>
      </c>
      <c r="C2624" s="58" t="s">
        <v>56</v>
      </c>
      <c r="D2624" s="75">
        <v>71.66</v>
      </c>
    </row>
    <row r="2625" spans="1:4">
      <c r="A2625" s="58" t="s">
        <v>16388</v>
      </c>
      <c r="B2625" s="1" t="s">
        <v>18802</v>
      </c>
      <c r="C2625" s="58" t="s">
        <v>56</v>
      </c>
      <c r="D2625" s="75">
        <v>229</v>
      </c>
    </row>
    <row r="2626" spans="1:4">
      <c r="A2626" s="58" t="s">
        <v>16389</v>
      </c>
      <c r="B2626" s="1" t="s">
        <v>18803</v>
      </c>
      <c r="C2626" s="58" t="s">
        <v>56</v>
      </c>
      <c r="D2626" s="75">
        <v>116.28</v>
      </c>
    </row>
    <row r="2627" spans="1:4">
      <c r="A2627" s="58" t="s">
        <v>16390</v>
      </c>
      <c r="B2627" s="1" t="s">
        <v>29572</v>
      </c>
      <c r="C2627" s="58" t="s">
        <v>56</v>
      </c>
      <c r="D2627" s="75">
        <v>7.77</v>
      </c>
    </row>
    <row r="2628" spans="1:4">
      <c r="A2628" s="58" t="s">
        <v>16391</v>
      </c>
      <c r="B2628" s="1" t="s">
        <v>29573</v>
      </c>
      <c r="C2628" s="58" t="s">
        <v>56</v>
      </c>
      <c r="D2628" s="75">
        <v>5.75</v>
      </c>
    </row>
    <row r="2629" spans="1:4">
      <c r="A2629" s="58" t="s">
        <v>16392</v>
      </c>
      <c r="B2629" s="1" t="s">
        <v>29574</v>
      </c>
      <c r="C2629" s="58" t="s">
        <v>56</v>
      </c>
      <c r="D2629" s="75">
        <v>636.80999999999995</v>
      </c>
    </row>
    <row r="2630" spans="1:4">
      <c r="A2630" s="58" t="s">
        <v>16393</v>
      </c>
      <c r="B2630" s="1" t="s">
        <v>18804</v>
      </c>
      <c r="D2630" s="75"/>
    </row>
    <row r="2631" spans="1:4">
      <c r="A2631" s="58" t="s">
        <v>16394</v>
      </c>
      <c r="B2631" s="1" t="s">
        <v>18805</v>
      </c>
      <c r="C2631" s="58" t="s">
        <v>56</v>
      </c>
      <c r="D2631" s="75">
        <v>136.82</v>
      </c>
    </row>
    <row r="2632" spans="1:4">
      <c r="A2632" s="58" t="s">
        <v>16395</v>
      </c>
      <c r="B2632" s="1" t="s">
        <v>18806</v>
      </c>
      <c r="C2632" s="58" t="s">
        <v>56</v>
      </c>
      <c r="D2632" s="75">
        <v>75.180000000000007</v>
      </c>
    </row>
    <row r="2633" spans="1:4">
      <c r="A2633" s="58" t="s">
        <v>16396</v>
      </c>
      <c r="B2633" s="1" t="s">
        <v>18807</v>
      </c>
      <c r="D2633" s="75"/>
    </row>
    <row r="2634" spans="1:4">
      <c r="A2634" s="58" t="s">
        <v>16397</v>
      </c>
      <c r="B2634" s="1" t="s">
        <v>18808</v>
      </c>
      <c r="C2634" s="58" t="s">
        <v>56</v>
      </c>
      <c r="D2634" s="75">
        <v>2.0299999999999998</v>
      </c>
    </row>
    <row r="2635" spans="1:4">
      <c r="A2635" s="58" t="s">
        <v>16398</v>
      </c>
      <c r="B2635" s="1" t="s">
        <v>18809</v>
      </c>
      <c r="C2635" s="58" t="s">
        <v>56</v>
      </c>
      <c r="D2635" s="75">
        <v>0.5</v>
      </c>
    </row>
    <row r="2636" spans="1:4">
      <c r="A2636" s="58" t="s">
        <v>16399</v>
      </c>
      <c r="B2636" s="1" t="s">
        <v>18810</v>
      </c>
      <c r="D2636" s="75"/>
    </row>
    <row r="2637" spans="1:4">
      <c r="A2637" s="58" t="s">
        <v>16400</v>
      </c>
      <c r="B2637" s="1" t="s">
        <v>18811</v>
      </c>
      <c r="C2637" s="58" t="s">
        <v>56</v>
      </c>
      <c r="D2637" s="75">
        <v>5.62</v>
      </c>
    </row>
    <row r="2638" spans="1:4">
      <c r="A2638" s="58" t="s">
        <v>16401</v>
      </c>
      <c r="B2638" s="1" t="s">
        <v>18812</v>
      </c>
      <c r="C2638" s="58" t="s">
        <v>56</v>
      </c>
      <c r="D2638" s="75">
        <v>4.28</v>
      </c>
    </row>
    <row r="2639" spans="1:4">
      <c r="A2639" s="58" t="s">
        <v>16402</v>
      </c>
      <c r="B2639" s="1" t="s">
        <v>18813</v>
      </c>
      <c r="C2639" s="58" t="s">
        <v>56</v>
      </c>
      <c r="D2639" s="75">
        <v>7.03</v>
      </c>
    </row>
    <row r="2640" spans="1:4">
      <c r="A2640" s="58" t="s">
        <v>16403</v>
      </c>
      <c r="B2640" s="1" t="s">
        <v>18814</v>
      </c>
      <c r="C2640" s="58" t="s">
        <v>56</v>
      </c>
      <c r="D2640" s="75">
        <v>4.54</v>
      </c>
    </row>
    <row r="2641" spans="1:4">
      <c r="A2641" s="58" t="s">
        <v>16404</v>
      </c>
      <c r="B2641" s="1" t="s">
        <v>18815</v>
      </c>
      <c r="D2641" s="75"/>
    </row>
    <row r="2642" spans="1:4">
      <c r="A2642" s="58" t="s">
        <v>16405</v>
      </c>
      <c r="B2642" s="1" t="s">
        <v>18816</v>
      </c>
      <c r="C2642" s="58" t="s">
        <v>56</v>
      </c>
      <c r="D2642" s="75">
        <v>83.97</v>
      </c>
    </row>
    <row r="2643" spans="1:4">
      <c r="A2643" s="58" t="s">
        <v>16406</v>
      </c>
      <c r="B2643" s="1" t="s">
        <v>18817</v>
      </c>
      <c r="C2643" s="58" t="s">
        <v>56</v>
      </c>
      <c r="D2643" s="75">
        <v>40.909999999999997</v>
      </c>
    </row>
    <row r="2644" spans="1:4">
      <c r="A2644" s="58" t="s">
        <v>16407</v>
      </c>
      <c r="B2644" s="1" t="s">
        <v>18818</v>
      </c>
      <c r="C2644" s="58" t="s">
        <v>56</v>
      </c>
      <c r="D2644" s="75">
        <v>91.24</v>
      </c>
    </row>
    <row r="2645" spans="1:4">
      <c r="A2645" s="58" t="s">
        <v>16408</v>
      </c>
      <c r="B2645" s="1" t="s">
        <v>18819</v>
      </c>
      <c r="C2645" s="58" t="s">
        <v>56</v>
      </c>
      <c r="D2645" s="75">
        <v>41.75</v>
      </c>
    </row>
    <row r="2646" spans="1:4">
      <c r="A2646" s="58" t="s">
        <v>16409</v>
      </c>
      <c r="B2646" s="1" t="s">
        <v>18820</v>
      </c>
      <c r="C2646" s="58" t="s">
        <v>56</v>
      </c>
      <c r="D2646" s="75">
        <v>89.97</v>
      </c>
    </row>
    <row r="2647" spans="1:4">
      <c r="A2647" s="58" t="s">
        <v>16410</v>
      </c>
      <c r="B2647" s="1" t="s">
        <v>18821</v>
      </c>
      <c r="C2647" s="58" t="s">
        <v>56</v>
      </c>
      <c r="D2647" s="75">
        <v>41.63</v>
      </c>
    </row>
    <row r="2648" spans="1:4">
      <c r="A2648" s="58" t="s">
        <v>16411</v>
      </c>
      <c r="B2648" s="1" t="s">
        <v>18822</v>
      </c>
      <c r="C2648" s="58" t="s">
        <v>56</v>
      </c>
      <c r="D2648" s="75">
        <v>91.06</v>
      </c>
    </row>
    <row r="2649" spans="1:4">
      <c r="A2649" s="58" t="s">
        <v>16412</v>
      </c>
      <c r="B2649" s="1" t="s">
        <v>18823</v>
      </c>
      <c r="C2649" s="58" t="s">
        <v>56</v>
      </c>
      <c r="D2649" s="75">
        <v>42.24</v>
      </c>
    </row>
    <row r="2650" spans="1:4">
      <c r="A2650" s="58" t="s">
        <v>16413</v>
      </c>
      <c r="B2650" s="1" t="s">
        <v>18824</v>
      </c>
      <c r="C2650" s="58" t="s">
        <v>56</v>
      </c>
      <c r="D2650" s="75">
        <v>86.59</v>
      </c>
    </row>
    <row r="2651" spans="1:4">
      <c r="A2651" s="58" t="s">
        <v>16414</v>
      </c>
      <c r="B2651" s="1" t="s">
        <v>18825</v>
      </c>
      <c r="C2651" s="58" t="s">
        <v>56</v>
      </c>
      <c r="D2651" s="75">
        <v>39.72</v>
      </c>
    </row>
    <row r="2652" spans="1:4">
      <c r="A2652" s="58" t="s">
        <v>16415</v>
      </c>
      <c r="B2652" s="1" t="s">
        <v>18826</v>
      </c>
      <c r="C2652" s="58" t="s">
        <v>56</v>
      </c>
      <c r="D2652" s="75">
        <v>11.02</v>
      </c>
    </row>
    <row r="2653" spans="1:4">
      <c r="A2653" s="58" t="s">
        <v>16416</v>
      </c>
      <c r="B2653" s="1" t="s">
        <v>18827</v>
      </c>
      <c r="C2653" s="58" t="s">
        <v>56</v>
      </c>
      <c r="D2653" s="75">
        <v>7.58</v>
      </c>
    </row>
    <row r="2654" spans="1:4">
      <c r="A2654" s="58" t="s">
        <v>16417</v>
      </c>
      <c r="B2654" s="1" t="s">
        <v>18828</v>
      </c>
      <c r="C2654" s="58" t="s">
        <v>56</v>
      </c>
      <c r="D2654" s="75">
        <v>97.61</v>
      </c>
    </row>
    <row r="2655" spans="1:4">
      <c r="A2655" s="58" t="s">
        <v>16418</v>
      </c>
      <c r="B2655" s="1" t="s">
        <v>18829</v>
      </c>
      <c r="C2655" s="58" t="s">
        <v>56</v>
      </c>
      <c r="D2655" s="75">
        <v>45.92</v>
      </c>
    </row>
    <row r="2656" spans="1:4">
      <c r="A2656" s="58" t="s">
        <v>16419</v>
      </c>
      <c r="B2656" s="1" t="s">
        <v>18830</v>
      </c>
      <c r="D2656" s="75"/>
    </row>
    <row r="2657" spans="1:4">
      <c r="A2657" s="58" t="s">
        <v>16420</v>
      </c>
      <c r="B2657" s="1" t="s">
        <v>18831</v>
      </c>
      <c r="C2657" s="58" t="s">
        <v>56</v>
      </c>
      <c r="D2657" s="75">
        <v>197.25</v>
      </c>
    </row>
    <row r="2658" spans="1:4">
      <c r="A2658" s="58" t="s">
        <v>16421</v>
      </c>
      <c r="B2658" s="1" t="s">
        <v>18832</v>
      </c>
      <c r="C2658" s="58" t="s">
        <v>56</v>
      </c>
      <c r="D2658" s="75">
        <v>59.02</v>
      </c>
    </row>
    <row r="2659" spans="1:4">
      <c r="A2659" s="58" t="s">
        <v>16422</v>
      </c>
      <c r="B2659" s="1" t="s">
        <v>18833</v>
      </c>
      <c r="C2659" s="58" t="s">
        <v>56</v>
      </c>
      <c r="D2659" s="75">
        <v>119.92</v>
      </c>
    </row>
    <row r="2660" spans="1:4">
      <c r="A2660" s="58" t="s">
        <v>16423</v>
      </c>
      <c r="B2660" s="1" t="s">
        <v>18834</v>
      </c>
      <c r="C2660" s="58" t="s">
        <v>56</v>
      </c>
      <c r="D2660" s="75">
        <v>45.2</v>
      </c>
    </row>
    <row r="2661" spans="1:4">
      <c r="A2661" s="58" t="s">
        <v>16424</v>
      </c>
      <c r="B2661" s="1" t="s">
        <v>18835</v>
      </c>
      <c r="C2661" s="58" t="s">
        <v>56</v>
      </c>
      <c r="D2661" s="75">
        <v>83.01</v>
      </c>
    </row>
    <row r="2662" spans="1:4">
      <c r="A2662" s="58" t="s">
        <v>16425</v>
      </c>
      <c r="B2662" s="1" t="s">
        <v>18836</v>
      </c>
      <c r="C2662" s="58" t="s">
        <v>56</v>
      </c>
      <c r="D2662" s="75">
        <v>41.33</v>
      </c>
    </row>
    <row r="2663" spans="1:4">
      <c r="A2663" s="58" t="s">
        <v>16426</v>
      </c>
      <c r="B2663" s="1" t="s">
        <v>18837</v>
      </c>
      <c r="D2663" s="75"/>
    </row>
    <row r="2664" spans="1:4">
      <c r="A2664" s="58" t="s">
        <v>16427</v>
      </c>
      <c r="B2664" s="1" t="s">
        <v>29575</v>
      </c>
      <c r="C2664" s="58" t="s">
        <v>56</v>
      </c>
      <c r="D2664" s="75">
        <v>95.01</v>
      </c>
    </row>
    <row r="2665" spans="1:4">
      <c r="A2665" s="58"/>
      <c r="B2665" s="1"/>
      <c r="D2665" s="75"/>
    </row>
    <row r="2666" spans="1:4">
      <c r="A2666" s="58" t="s">
        <v>16428</v>
      </c>
      <c r="B2666" s="1" t="s">
        <v>29576</v>
      </c>
      <c r="C2666" s="58" t="s">
        <v>56</v>
      </c>
      <c r="D2666" s="75">
        <v>40.86</v>
      </c>
    </row>
    <row r="2667" spans="1:4">
      <c r="A2667" s="58"/>
      <c r="B2667" s="1"/>
      <c r="D2667" s="75"/>
    </row>
    <row r="2668" spans="1:4">
      <c r="A2668" s="58" t="s">
        <v>16429</v>
      </c>
      <c r="B2668" s="1" t="s">
        <v>18838</v>
      </c>
      <c r="C2668" s="58" t="s">
        <v>56</v>
      </c>
      <c r="D2668" s="75">
        <v>131.22</v>
      </c>
    </row>
    <row r="2669" spans="1:4">
      <c r="A2669" s="58" t="s">
        <v>16430</v>
      </c>
      <c r="B2669" s="1" t="s">
        <v>18839</v>
      </c>
      <c r="C2669" s="58" t="s">
        <v>56</v>
      </c>
      <c r="D2669" s="75">
        <v>43.33</v>
      </c>
    </row>
    <row r="2670" spans="1:4">
      <c r="A2670" s="58" t="s">
        <v>16431</v>
      </c>
      <c r="B2670" s="1" t="s">
        <v>18840</v>
      </c>
      <c r="C2670" s="58" t="s">
        <v>56</v>
      </c>
      <c r="D2670" s="75">
        <v>132.77000000000001</v>
      </c>
    </row>
    <row r="2671" spans="1:4">
      <c r="A2671" s="58" t="s">
        <v>16432</v>
      </c>
      <c r="B2671" s="1" t="s">
        <v>18841</v>
      </c>
      <c r="C2671" s="58" t="s">
        <v>56</v>
      </c>
      <c r="D2671" s="75">
        <v>44.31</v>
      </c>
    </row>
    <row r="2672" spans="1:4">
      <c r="A2672" s="58" t="s">
        <v>16433</v>
      </c>
      <c r="B2672" s="1" t="s">
        <v>18842</v>
      </c>
      <c r="C2672" s="58" t="s">
        <v>56</v>
      </c>
      <c r="D2672" s="75">
        <v>98.81</v>
      </c>
    </row>
    <row r="2673" spans="1:4">
      <c r="A2673" s="58" t="s">
        <v>16434</v>
      </c>
      <c r="B2673" s="1" t="s">
        <v>18843</v>
      </c>
      <c r="C2673" s="58" t="s">
        <v>56</v>
      </c>
      <c r="D2673" s="75">
        <v>35.909999999999997</v>
      </c>
    </row>
    <row r="2674" spans="1:4">
      <c r="A2674" s="58" t="s">
        <v>16435</v>
      </c>
      <c r="B2674" s="1" t="s">
        <v>18844</v>
      </c>
      <c r="C2674" s="58" t="s">
        <v>56</v>
      </c>
      <c r="D2674" s="75">
        <v>100.19</v>
      </c>
    </row>
    <row r="2675" spans="1:4">
      <c r="A2675" s="58" t="s">
        <v>16436</v>
      </c>
      <c r="B2675" s="1" t="s">
        <v>18845</v>
      </c>
      <c r="C2675" s="58" t="s">
        <v>56</v>
      </c>
      <c r="D2675" s="75">
        <v>36.770000000000003</v>
      </c>
    </row>
    <row r="2676" spans="1:4">
      <c r="A2676" s="58" t="s">
        <v>16437</v>
      </c>
      <c r="B2676" s="1" t="s">
        <v>18846</v>
      </c>
      <c r="C2676" s="58" t="s">
        <v>56</v>
      </c>
      <c r="D2676" s="75">
        <v>39.32</v>
      </c>
    </row>
    <row r="2677" spans="1:4">
      <c r="A2677" s="58" t="s">
        <v>16438</v>
      </c>
      <c r="B2677" s="1" t="s">
        <v>18847</v>
      </c>
      <c r="C2677" s="58" t="s">
        <v>56</v>
      </c>
      <c r="D2677" s="75">
        <v>25.4</v>
      </c>
    </row>
    <row r="2678" spans="1:4">
      <c r="A2678" s="58" t="s">
        <v>16439</v>
      </c>
      <c r="B2678" s="1" t="s">
        <v>18848</v>
      </c>
      <c r="C2678" s="58" t="s">
        <v>56</v>
      </c>
      <c r="D2678" s="75">
        <v>143.41999999999999</v>
      </c>
    </row>
    <row r="2679" spans="1:4">
      <c r="A2679" s="58" t="s">
        <v>16440</v>
      </c>
      <c r="B2679" s="1" t="s">
        <v>18849</v>
      </c>
      <c r="C2679" s="58" t="s">
        <v>56</v>
      </c>
      <c r="D2679" s="75">
        <v>50.24</v>
      </c>
    </row>
    <row r="2680" spans="1:4">
      <c r="A2680" s="58" t="s">
        <v>16441</v>
      </c>
      <c r="B2680" s="1" t="s">
        <v>18850</v>
      </c>
      <c r="C2680" s="58" t="s">
        <v>56</v>
      </c>
      <c r="D2680" s="75">
        <v>8.86</v>
      </c>
    </row>
    <row r="2681" spans="1:4">
      <c r="A2681" s="58" t="s">
        <v>16442</v>
      </c>
      <c r="B2681" s="1" t="s">
        <v>18851</v>
      </c>
      <c r="C2681" s="58" t="s">
        <v>56</v>
      </c>
      <c r="D2681" s="75">
        <v>3.11</v>
      </c>
    </row>
    <row r="2682" spans="1:4">
      <c r="A2682" s="58" t="s">
        <v>16443</v>
      </c>
      <c r="B2682" s="1" t="s">
        <v>18852</v>
      </c>
      <c r="C2682" s="58" t="s">
        <v>56</v>
      </c>
      <c r="D2682" s="75">
        <v>5.1100000000000003</v>
      </c>
    </row>
    <row r="2683" spans="1:4">
      <c r="A2683" s="58" t="s">
        <v>16444</v>
      </c>
      <c r="B2683" s="1" t="s">
        <v>18853</v>
      </c>
      <c r="C2683" s="58" t="s">
        <v>56</v>
      </c>
      <c r="D2683" s="75">
        <v>1.34</v>
      </c>
    </row>
    <row r="2684" spans="1:4">
      <c r="A2684" s="58" t="s">
        <v>16445</v>
      </c>
      <c r="B2684" s="1" t="s">
        <v>18854</v>
      </c>
      <c r="D2684" s="75"/>
    </row>
    <row r="2685" spans="1:4">
      <c r="A2685" s="58" t="s">
        <v>16446</v>
      </c>
      <c r="B2685" s="1" t="s">
        <v>18855</v>
      </c>
      <c r="C2685" s="58" t="s">
        <v>56</v>
      </c>
      <c r="D2685" s="75">
        <v>74.62</v>
      </c>
    </row>
    <row r="2686" spans="1:4">
      <c r="A2686" s="58" t="s">
        <v>16447</v>
      </c>
      <c r="B2686" s="1" t="s">
        <v>18856</v>
      </c>
      <c r="C2686" s="58" t="s">
        <v>56</v>
      </c>
      <c r="D2686" s="75">
        <v>21.52</v>
      </c>
    </row>
    <row r="2687" spans="1:4">
      <c r="A2687" s="58" t="s">
        <v>16448</v>
      </c>
      <c r="B2687" s="1" t="s">
        <v>18857</v>
      </c>
      <c r="D2687" s="75"/>
    </row>
    <row r="2688" spans="1:4">
      <c r="A2688" s="58" t="s">
        <v>16449</v>
      </c>
      <c r="B2688" s="1" t="s">
        <v>18858</v>
      </c>
      <c r="C2688" s="58" t="s">
        <v>56</v>
      </c>
      <c r="D2688" s="75">
        <v>176.68</v>
      </c>
    </row>
    <row r="2689" spans="1:4">
      <c r="A2689" s="58" t="s">
        <v>16450</v>
      </c>
      <c r="B2689" s="1" t="s">
        <v>18859</v>
      </c>
      <c r="C2689" s="58" t="s">
        <v>56</v>
      </c>
      <c r="D2689" s="75">
        <v>77.790000000000006</v>
      </c>
    </row>
    <row r="2690" spans="1:4">
      <c r="A2690" s="58" t="s">
        <v>16451</v>
      </c>
      <c r="B2690" s="1" t="s">
        <v>18860</v>
      </c>
      <c r="D2690" s="75"/>
    </row>
    <row r="2691" spans="1:4">
      <c r="A2691" s="58" t="s">
        <v>16452</v>
      </c>
      <c r="B2691" s="1" t="s">
        <v>18861</v>
      </c>
      <c r="C2691" s="58" t="s">
        <v>56</v>
      </c>
      <c r="D2691" s="75">
        <v>14.43</v>
      </c>
    </row>
    <row r="2692" spans="1:4">
      <c r="A2692" s="58" t="s">
        <v>16453</v>
      </c>
      <c r="B2692" s="1" t="s">
        <v>18862</v>
      </c>
      <c r="C2692" s="58" t="s">
        <v>56</v>
      </c>
      <c r="D2692" s="75">
        <v>13.8</v>
      </c>
    </row>
    <row r="2693" spans="1:4">
      <c r="A2693" s="58" t="s">
        <v>16454</v>
      </c>
      <c r="B2693" s="1" t="s">
        <v>18863</v>
      </c>
      <c r="C2693" s="58" t="s">
        <v>56</v>
      </c>
      <c r="D2693" s="75">
        <v>14.91</v>
      </c>
    </row>
    <row r="2694" spans="1:4">
      <c r="A2694" s="58" t="s">
        <v>16455</v>
      </c>
      <c r="B2694" s="1" t="s">
        <v>18864</v>
      </c>
      <c r="C2694" s="58" t="s">
        <v>56</v>
      </c>
      <c r="D2694" s="75">
        <v>14.13</v>
      </c>
    </row>
    <row r="2695" spans="1:4">
      <c r="A2695" s="58" t="s">
        <v>16456</v>
      </c>
      <c r="B2695" s="1" t="s">
        <v>18865</v>
      </c>
      <c r="C2695" s="58" t="s">
        <v>56</v>
      </c>
      <c r="D2695" s="75">
        <v>1.73</v>
      </c>
    </row>
    <row r="2696" spans="1:4">
      <c r="A2696" s="58" t="s">
        <v>16457</v>
      </c>
      <c r="B2696" s="1" t="s">
        <v>18866</v>
      </c>
      <c r="D2696" s="75"/>
    </row>
    <row r="2697" spans="1:4">
      <c r="A2697" s="58" t="s">
        <v>16458</v>
      </c>
      <c r="B2697" s="1" t="s">
        <v>18867</v>
      </c>
      <c r="C2697" s="58" t="s">
        <v>56</v>
      </c>
      <c r="D2697" s="75">
        <v>75.48</v>
      </c>
    </row>
    <row r="2698" spans="1:4">
      <c r="A2698" s="58" t="s">
        <v>16459</v>
      </c>
      <c r="B2698" s="1" t="s">
        <v>18868</v>
      </c>
      <c r="C2698" s="58" t="s">
        <v>56</v>
      </c>
      <c r="D2698" s="75">
        <v>34.06</v>
      </c>
    </row>
    <row r="2699" spans="1:4">
      <c r="A2699" s="58" t="s">
        <v>16460</v>
      </c>
      <c r="B2699" s="1" t="s">
        <v>29577</v>
      </c>
      <c r="C2699" s="58" t="s">
        <v>56</v>
      </c>
      <c r="D2699" s="75">
        <v>118.78</v>
      </c>
    </row>
    <row r="2700" spans="1:4">
      <c r="A2700" s="58" t="s">
        <v>16461</v>
      </c>
      <c r="B2700" s="1" t="s">
        <v>29578</v>
      </c>
      <c r="C2700" s="58" t="s">
        <v>56</v>
      </c>
      <c r="D2700" s="75">
        <v>53.59</v>
      </c>
    </row>
    <row r="2701" spans="1:4">
      <c r="A2701" s="58" t="s">
        <v>16462</v>
      </c>
      <c r="B2701" s="1" t="s">
        <v>18869</v>
      </c>
      <c r="C2701" s="58" t="s">
        <v>56</v>
      </c>
      <c r="D2701" s="75">
        <v>158.01</v>
      </c>
    </row>
    <row r="2702" spans="1:4">
      <c r="A2702" s="58" t="s">
        <v>16463</v>
      </c>
      <c r="B2702" s="1" t="s">
        <v>18870</v>
      </c>
      <c r="C2702" s="58" t="s">
        <v>56</v>
      </c>
      <c r="D2702" s="75">
        <v>59.02</v>
      </c>
    </row>
    <row r="2703" spans="1:4">
      <c r="A2703" s="58" t="s">
        <v>16464</v>
      </c>
      <c r="B2703" s="1" t="s">
        <v>18871</v>
      </c>
      <c r="D2703" s="75"/>
    </row>
    <row r="2704" spans="1:4">
      <c r="A2704" s="58" t="s">
        <v>16465</v>
      </c>
      <c r="B2704" s="1" t="s">
        <v>29579</v>
      </c>
      <c r="C2704" s="58" t="s">
        <v>56</v>
      </c>
      <c r="D2704" s="75">
        <v>19.510000000000002</v>
      </c>
    </row>
    <row r="2705" spans="1:4">
      <c r="A2705" s="58" t="s">
        <v>16466</v>
      </c>
      <c r="B2705" s="1" t="s">
        <v>29580</v>
      </c>
      <c r="C2705" s="58" t="s">
        <v>56</v>
      </c>
      <c r="D2705" s="75">
        <v>16.36</v>
      </c>
    </row>
    <row r="2706" spans="1:4">
      <c r="A2706" s="58" t="s">
        <v>16467</v>
      </c>
      <c r="B2706" s="1" t="s">
        <v>18872</v>
      </c>
      <c r="D2706" s="75"/>
    </row>
    <row r="2707" spans="1:4">
      <c r="A2707" s="58" t="s">
        <v>16468</v>
      </c>
      <c r="B2707" s="1" t="s">
        <v>29581</v>
      </c>
      <c r="C2707" s="58" t="s">
        <v>56</v>
      </c>
      <c r="D2707" s="75">
        <v>6</v>
      </c>
    </row>
    <row r="2708" spans="1:4">
      <c r="A2708" s="58" t="s">
        <v>16469</v>
      </c>
      <c r="B2708" s="1" t="s">
        <v>29582</v>
      </c>
      <c r="C2708" s="58" t="s">
        <v>56</v>
      </c>
      <c r="D2708" s="75">
        <v>4.5</v>
      </c>
    </row>
    <row r="2709" spans="1:4">
      <c r="A2709" s="58" t="s">
        <v>16470</v>
      </c>
      <c r="B2709" s="1" t="s">
        <v>18873</v>
      </c>
      <c r="D2709" s="75"/>
    </row>
    <row r="2710" spans="1:4">
      <c r="A2710" s="58" t="s">
        <v>16471</v>
      </c>
      <c r="B2710" s="1" t="s">
        <v>18874</v>
      </c>
      <c r="C2710" s="58" t="s">
        <v>56</v>
      </c>
      <c r="D2710" s="75">
        <v>243.75</v>
      </c>
    </row>
    <row r="2711" spans="1:4">
      <c r="A2711" s="58" t="s">
        <v>16472</v>
      </c>
      <c r="B2711" s="1" t="s">
        <v>18875</v>
      </c>
      <c r="C2711" s="58" t="s">
        <v>56</v>
      </c>
      <c r="D2711" s="75">
        <v>122.71</v>
      </c>
    </row>
    <row r="2712" spans="1:4">
      <c r="A2712" s="58" t="s">
        <v>16473</v>
      </c>
      <c r="B2712" s="1" t="s">
        <v>18876</v>
      </c>
      <c r="D2712" s="75"/>
    </row>
    <row r="2713" spans="1:4">
      <c r="A2713" s="58" t="s">
        <v>16474</v>
      </c>
      <c r="B2713" s="1" t="s">
        <v>18877</v>
      </c>
      <c r="C2713" s="58" t="s">
        <v>56</v>
      </c>
      <c r="D2713" s="75">
        <v>67.37</v>
      </c>
    </row>
    <row r="2714" spans="1:4">
      <c r="A2714" s="58" t="s">
        <v>16475</v>
      </c>
      <c r="B2714" s="1" t="s">
        <v>18878</v>
      </c>
      <c r="C2714" s="58" t="s">
        <v>56</v>
      </c>
      <c r="D2714" s="75">
        <v>30.31</v>
      </c>
    </row>
    <row r="2715" spans="1:4">
      <c r="A2715" s="58" t="s">
        <v>16476</v>
      </c>
      <c r="B2715" s="1" t="s">
        <v>18879</v>
      </c>
      <c r="D2715" s="75"/>
    </row>
    <row r="2716" spans="1:4">
      <c r="A2716" s="58" t="s">
        <v>16477</v>
      </c>
      <c r="B2716" s="1" t="s">
        <v>29583</v>
      </c>
      <c r="C2716" s="58" t="s">
        <v>56</v>
      </c>
      <c r="D2716" s="75">
        <v>155.04</v>
      </c>
    </row>
    <row r="2717" spans="1:4">
      <c r="A2717" s="58"/>
      <c r="B2717" s="1"/>
      <c r="D2717" s="75"/>
    </row>
    <row r="2718" spans="1:4">
      <c r="A2718" s="58" t="s">
        <v>16478</v>
      </c>
      <c r="B2718" s="1" t="s">
        <v>29584</v>
      </c>
      <c r="C2718" s="58" t="s">
        <v>56</v>
      </c>
      <c r="D2718" s="75">
        <v>67.45</v>
      </c>
    </row>
    <row r="2719" spans="1:4">
      <c r="A2719" s="58"/>
      <c r="B2719" s="1"/>
      <c r="D2719" s="75"/>
    </row>
    <row r="2720" spans="1:4">
      <c r="A2720" s="58" t="s">
        <v>16479</v>
      </c>
      <c r="B2720" s="1" t="s">
        <v>18880</v>
      </c>
      <c r="D2720" s="75"/>
    </row>
    <row r="2721" spans="1:4">
      <c r="A2721" s="58" t="s">
        <v>16480</v>
      </c>
      <c r="B2721" s="1" t="s">
        <v>18881</v>
      </c>
      <c r="C2721" s="58" t="s">
        <v>56</v>
      </c>
      <c r="D2721" s="75">
        <v>484.57</v>
      </c>
    </row>
    <row r="2722" spans="1:4">
      <c r="A2722" s="58" t="s">
        <v>16481</v>
      </c>
      <c r="B2722" s="1" t="s">
        <v>18882</v>
      </c>
      <c r="C2722" s="58" t="s">
        <v>56</v>
      </c>
      <c r="D2722" s="75">
        <v>206.54</v>
      </c>
    </row>
    <row r="2723" spans="1:4">
      <c r="A2723" s="58" t="s">
        <v>16482</v>
      </c>
      <c r="B2723" s="1" t="s">
        <v>18883</v>
      </c>
      <c r="C2723" s="58" t="s">
        <v>56</v>
      </c>
      <c r="D2723" s="75">
        <v>180.91</v>
      </c>
    </row>
    <row r="2724" spans="1:4">
      <c r="A2724" s="58" t="s">
        <v>16483</v>
      </c>
      <c r="B2724" s="1" t="s">
        <v>18884</v>
      </c>
      <c r="C2724" s="58" t="s">
        <v>56</v>
      </c>
      <c r="D2724" s="75">
        <v>71.22</v>
      </c>
    </row>
    <row r="2725" spans="1:4">
      <c r="A2725" s="58" t="s">
        <v>16484</v>
      </c>
      <c r="B2725" s="1" t="s">
        <v>29585</v>
      </c>
      <c r="C2725" s="58" t="s">
        <v>56</v>
      </c>
      <c r="D2725" s="75">
        <v>105.26</v>
      </c>
    </row>
    <row r="2726" spans="1:4">
      <c r="A2726" s="58" t="s">
        <v>16485</v>
      </c>
      <c r="B2726" s="1" t="s">
        <v>29586</v>
      </c>
      <c r="C2726" s="58" t="s">
        <v>56</v>
      </c>
      <c r="D2726" s="75">
        <v>27.5</v>
      </c>
    </row>
    <row r="2727" spans="1:4">
      <c r="A2727" s="58" t="s">
        <v>16486</v>
      </c>
      <c r="B2727" s="1" t="s">
        <v>18885</v>
      </c>
      <c r="D2727" s="75"/>
    </row>
    <row r="2728" spans="1:4">
      <c r="A2728" s="58" t="s">
        <v>16487</v>
      </c>
      <c r="B2728" s="1" t="s">
        <v>18886</v>
      </c>
      <c r="C2728" s="58" t="s">
        <v>56</v>
      </c>
      <c r="D2728" s="75">
        <v>75.069999999999993</v>
      </c>
    </row>
    <row r="2729" spans="1:4">
      <c r="A2729" s="58" t="s">
        <v>16488</v>
      </c>
      <c r="B2729" s="1" t="s">
        <v>18887</v>
      </c>
      <c r="C2729" s="58" t="s">
        <v>56</v>
      </c>
      <c r="D2729" s="75">
        <v>58</v>
      </c>
    </row>
    <row r="2730" spans="1:4">
      <c r="A2730" s="58" t="s">
        <v>16489</v>
      </c>
      <c r="B2730" s="1" t="s">
        <v>18888</v>
      </c>
      <c r="D2730" s="75"/>
    </row>
    <row r="2731" spans="1:4">
      <c r="A2731" s="58" t="s">
        <v>16490</v>
      </c>
      <c r="B2731" s="1" t="s">
        <v>18889</v>
      </c>
      <c r="C2731" s="58" t="s">
        <v>56</v>
      </c>
      <c r="D2731" s="75">
        <v>1.86</v>
      </c>
    </row>
    <row r="2732" spans="1:4">
      <c r="A2732" s="58" t="s">
        <v>16491</v>
      </c>
      <c r="B2732" s="1" t="s">
        <v>18890</v>
      </c>
      <c r="C2732" s="58" t="s">
        <v>56</v>
      </c>
      <c r="D2732" s="75">
        <v>0.69</v>
      </c>
    </row>
    <row r="2733" spans="1:4">
      <c r="A2733" s="58" t="s">
        <v>16492</v>
      </c>
      <c r="B2733" s="1" t="s">
        <v>18891</v>
      </c>
      <c r="D2733" s="75"/>
    </row>
    <row r="2734" spans="1:4">
      <c r="A2734" s="58" t="s">
        <v>16493</v>
      </c>
      <c r="B2734" s="1" t="s">
        <v>18892</v>
      </c>
      <c r="C2734" s="58" t="s">
        <v>56</v>
      </c>
      <c r="D2734" s="75">
        <v>21.03</v>
      </c>
    </row>
    <row r="2735" spans="1:4">
      <c r="A2735" s="58" t="s">
        <v>16494</v>
      </c>
      <c r="B2735" s="1" t="s">
        <v>18893</v>
      </c>
      <c r="C2735" s="58" t="s">
        <v>56</v>
      </c>
      <c r="D2735" s="75">
        <v>15.9</v>
      </c>
    </row>
    <row r="2736" spans="1:4">
      <c r="A2736" s="58" t="s">
        <v>16495</v>
      </c>
      <c r="B2736" s="1" t="s">
        <v>18894</v>
      </c>
      <c r="C2736" s="58" t="s">
        <v>56</v>
      </c>
      <c r="D2736" s="75">
        <v>8.3699999999999992</v>
      </c>
    </row>
    <row r="2737" spans="1:4">
      <c r="A2737" s="58" t="s">
        <v>16496</v>
      </c>
      <c r="B2737" s="1" t="s">
        <v>18895</v>
      </c>
      <c r="C2737" s="58" t="s">
        <v>56</v>
      </c>
      <c r="D2737" s="75">
        <v>1.36</v>
      </c>
    </row>
    <row r="2738" spans="1:4">
      <c r="A2738" s="58" t="s">
        <v>31541</v>
      </c>
      <c r="B2738" s="74" t="s">
        <v>31953</v>
      </c>
      <c r="D2738" s="75"/>
    </row>
    <row r="2739" spans="1:4">
      <c r="A2739" s="58" t="s">
        <v>31542</v>
      </c>
      <c r="B2739" s="74" t="s">
        <v>31954</v>
      </c>
      <c r="D2739" s="75"/>
    </row>
    <row r="2740" spans="1:4">
      <c r="A2740" s="58" t="s">
        <v>31543</v>
      </c>
      <c r="B2740" s="74" t="s">
        <v>31955</v>
      </c>
      <c r="C2740" s="58" t="s">
        <v>56</v>
      </c>
      <c r="D2740" s="75">
        <v>192.19</v>
      </c>
    </row>
    <row r="2741" spans="1:4">
      <c r="A2741" s="58" t="s">
        <v>31544</v>
      </c>
      <c r="B2741" s="74" t="s">
        <v>31956</v>
      </c>
      <c r="C2741" s="58" t="s">
        <v>56</v>
      </c>
      <c r="D2741" s="75">
        <v>167.64</v>
      </c>
    </row>
    <row r="2742" spans="1:4">
      <c r="A2742" s="58" t="s">
        <v>31545</v>
      </c>
      <c r="B2742" s="74" t="s">
        <v>31957</v>
      </c>
      <c r="C2742" s="58" t="s">
        <v>56</v>
      </c>
      <c r="D2742" s="75">
        <v>156.81</v>
      </c>
    </row>
    <row r="2743" spans="1:4">
      <c r="A2743" s="58" t="s">
        <v>31546</v>
      </c>
      <c r="B2743" s="74" t="s">
        <v>18671</v>
      </c>
      <c r="C2743" s="58" t="s">
        <v>56</v>
      </c>
      <c r="D2743" s="75">
        <v>140.82</v>
      </c>
    </row>
    <row r="2744" spans="1:4">
      <c r="A2744" s="58" t="s">
        <v>31547</v>
      </c>
      <c r="B2744" s="74" t="s">
        <v>18672</v>
      </c>
      <c r="C2744" s="58" t="s">
        <v>56</v>
      </c>
      <c r="D2744" s="75">
        <v>107.25</v>
      </c>
    </row>
    <row r="2745" spans="1:4">
      <c r="A2745" s="58" t="s">
        <v>31548</v>
      </c>
      <c r="B2745" s="74" t="s">
        <v>31958</v>
      </c>
      <c r="C2745" s="58" t="s">
        <v>56</v>
      </c>
      <c r="D2745" s="75">
        <v>89.11</v>
      </c>
    </row>
    <row r="2746" spans="1:4">
      <c r="A2746" s="58" t="s">
        <v>31549</v>
      </c>
      <c r="B2746" s="74" t="s">
        <v>31959</v>
      </c>
      <c r="D2746" s="75"/>
    </row>
    <row r="2747" spans="1:4">
      <c r="A2747" s="58" t="s">
        <v>31550</v>
      </c>
      <c r="B2747" s="74" t="s">
        <v>31960</v>
      </c>
      <c r="C2747" s="58" t="s">
        <v>56</v>
      </c>
      <c r="D2747" s="75">
        <v>22.88</v>
      </c>
    </row>
    <row r="2748" spans="1:4">
      <c r="A2748" s="58" t="s">
        <v>31551</v>
      </c>
      <c r="B2748" s="74" t="s">
        <v>31961</v>
      </c>
      <c r="D2748" s="75"/>
    </row>
    <row r="2749" spans="1:4">
      <c r="A2749" s="58" t="s">
        <v>31552</v>
      </c>
      <c r="B2749" s="74" t="s">
        <v>31962</v>
      </c>
      <c r="C2749" s="58" t="s">
        <v>56</v>
      </c>
      <c r="D2749" s="75">
        <v>41.27</v>
      </c>
    </row>
    <row r="2750" spans="1:4">
      <c r="A2750" s="58" t="s">
        <v>31553</v>
      </c>
      <c r="B2750" s="74" t="s">
        <v>31963</v>
      </c>
      <c r="C2750" s="58" t="s">
        <v>56</v>
      </c>
      <c r="D2750" s="75">
        <v>33.520000000000003</v>
      </c>
    </row>
    <row r="2751" spans="1:4">
      <c r="A2751" s="58" t="s">
        <v>31554</v>
      </c>
      <c r="B2751" s="74" t="s">
        <v>31964</v>
      </c>
      <c r="C2751" s="58" t="s">
        <v>56</v>
      </c>
      <c r="D2751" s="75">
        <v>27.05</v>
      </c>
    </row>
    <row r="2752" spans="1:4">
      <c r="A2752" s="58" t="s">
        <v>31555</v>
      </c>
      <c r="B2752" s="74" t="s">
        <v>31965</v>
      </c>
      <c r="C2752" s="58" t="s">
        <v>56</v>
      </c>
      <c r="D2752" s="75">
        <v>44.26</v>
      </c>
    </row>
    <row r="2753" spans="1:4">
      <c r="A2753" s="58" t="s">
        <v>31556</v>
      </c>
      <c r="B2753" s="74" t="s">
        <v>31966</v>
      </c>
      <c r="D2753" s="75"/>
    </row>
    <row r="2754" spans="1:4">
      <c r="A2754" s="58" t="s">
        <v>31557</v>
      </c>
      <c r="B2754" s="74" t="s">
        <v>31967</v>
      </c>
      <c r="C2754" s="58" t="s">
        <v>56</v>
      </c>
      <c r="D2754" s="75">
        <v>36.450000000000003</v>
      </c>
    </row>
    <row r="2755" spans="1:4">
      <c r="A2755" s="58" t="s">
        <v>31558</v>
      </c>
      <c r="B2755" s="74" t="s">
        <v>31968</v>
      </c>
      <c r="C2755" s="58" t="s">
        <v>56</v>
      </c>
      <c r="D2755" s="75">
        <v>27.64</v>
      </c>
    </row>
    <row r="2756" spans="1:4">
      <c r="A2756" s="58" t="s">
        <v>31559</v>
      </c>
      <c r="B2756" s="74" t="s">
        <v>31969</v>
      </c>
      <c r="C2756" s="58" t="s">
        <v>56</v>
      </c>
      <c r="D2756" s="75">
        <v>23.81</v>
      </c>
    </row>
    <row r="2757" spans="1:4">
      <c r="A2757" s="58" t="s">
        <v>31560</v>
      </c>
      <c r="B2757" s="74" t="s">
        <v>31970</v>
      </c>
      <c r="D2757" s="75"/>
    </row>
    <row r="2758" spans="1:4">
      <c r="A2758" s="58" t="s">
        <v>31561</v>
      </c>
      <c r="B2758" s="74" t="s">
        <v>6651</v>
      </c>
      <c r="C2758" s="58" t="s">
        <v>56</v>
      </c>
      <c r="D2758" s="75">
        <v>26.6</v>
      </c>
    </row>
    <row r="2759" spans="1:4">
      <c r="A2759" s="58" t="s">
        <v>31562</v>
      </c>
      <c r="B2759" s="74" t="s">
        <v>31971</v>
      </c>
      <c r="C2759" s="58" t="s">
        <v>56</v>
      </c>
      <c r="D2759" s="75">
        <v>23.81</v>
      </c>
    </row>
    <row r="2760" spans="1:4">
      <c r="A2760" s="58" t="s">
        <v>31563</v>
      </c>
      <c r="B2760" s="74" t="s">
        <v>6647</v>
      </c>
      <c r="C2760" s="58" t="s">
        <v>56</v>
      </c>
      <c r="D2760" s="75">
        <v>19.73</v>
      </c>
    </row>
    <row r="2761" spans="1:4">
      <c r="A2761" s="58" t="s">
        <v>31564</v>
      </c>
      <c r="B2761" s="74" t="s">
        <v>31972</v>
      </c>
      <c r="D2761" s="75"/>
    </row>
    <row r="2762" spans="1:4">
      <c r="A2762" s="58" t="s">
        <v>31565</v>
      </c>
      <c r="B2762" s="74" t="s">
        <v>31973</v>
      </c>
      <c r="C2762" s="58" t="s">
        <v>56</v>
      </c>
      <c r="D2762" s="75">
        <v>22</v>
      </c>
    </row>
    <row r="2763" spans="1:4">
      <c r="A2763" s="58" t="s">
        <v>31566</v>
      </c>
      <c r="B2763" s="74" t="s">
        <v>31974</v>
      </c>
      <c r="C2763" s="58" t="s">
        <v>56</v>
      </c>
      <c r="D2763" s="75">
        <v>18.329999999999998</v>
      </c>
    </row>
    <row r="2764" spans="1:4">
      <c r="A2764" s="58" t="s">
        <v>31567</v>
      </c>
      <c r="B2764" s="74" t="s">
        <v>31975</v>
      </c>
      <c r="C2764" s="58" t="s">
        <v>56</v>
      </c>
      <c r="D2764" s="75">
        <v>16.8</v>
      </c>
    </row>
    <row r="2765" spans="1:4">
      <c r="A2765" s="58" t="s">
        <v>31568</v>
      </c>
      <c r="B2765" s="74" t="s">
        <v>31976</v>
      </c>
      <c r="C2765" s="58" t="s">
        <v>56</v>
      </c>
      <c r="D2765" s="75">
        <v>22.37</v>
      </c>
    </row>
    <row r="2766" spans="1:4">
      <c r="A2766" s="58" t="s">
        <v>31569</v>
      </c>
      <c r="B2766" s="74" t="s">
        <v>31977</v>
      </c>
      <c r="D2766" s="75"/>
    </row>
    <row r="2767" spans="1:4">
      <c r="A2767" s="58" t="s">
        <v>31570</v>
      </c>
      <c r="B2767" s="74" t="s">
        <v>31956</v>
      </c>
      <c r="C2767" s="58" t="s">
        <v>56</v>
      </c>
      <c r="D2767" s="75">
        <v>152.58000000000001</v>
      </c>
    </row>
    <row r="2768" spans="1:4">
      <c r="A2768" s="58" t="s">
        <v>31571</v>
      </c>
      <c r="B2768" s="74" t="s">
        <v>31957</v>
      </c>
      <c r="C2768" s="58" t="s">
        <v>56</v>
      </c>
      <c r="D2768" s="75">
        <v>142.72</v>
      </c>
    </row>
    <row r="2769" spans="1:4">
      <c r="A2769" s="58" t="s">
        <v>31572</v>
      </c>
      <c r="B2769" s="74" t="s">
        <v>18671</v>
      </c>
      <c r="C2769" s="58" t="s">
        <v>56</v>
      </c>
      <c r="D2769" s="75">
        <v>128.16999999999999</v>
      </c>
    </row>
    <row r="2770" spans="1:4">
      <c r="A2770" s="58" t="s">
        <v>31573</v>
      </c>
      <c r="B2770" s="74" t="s">
        <v>18672</v>
      </c>
      <c r="C2770" s="58" t="s">
        <v>56</v>
      </c>
      <c r="D2770" s="75">
        <v>97.61</v>
      </c>
    </row>
    <row r="2771" spans="1:4">
      <c r="A2771" s="58" t="s">
        <v>31574</v>
      </c>
      <c r="B2771" s="74" t="s">
        <v>31958</v>
      </c>
      <c r="C2771" s="58" t="s">
        <v>56</v>
      </c>
      <c r="D2771" s="75">
        <v>81.11</v>
      </c>
    </row>
    <row r="2772" spans="1:4">
      <c r="A2772" s="58" t="s">
        <v>31575</v>
      </c>
      <c r="B2772" s="74" t="s">
        <v>31959</v>
      </c>
      <c r="D2772" s="75"/>
    </row>
    <row r="2773" spans="1:4">
      <c r="A2773" s="58" t="s">
        <v>31576</v>
      </c>
      <c r="B2773" s="74" t="s">
        <v>31978</v>
      </c>
      <c r="C2773" s="58" t="s">
        <v>56</v>
      </c>
      <c r="D2773" s="75">
        <v>20.81</v>
      </c>
    </row>
    <row r="2774" spans="1:4">
      <c r="A2774" s="58" t="s">
        <v>31577</v>
      </c>
      <c r="B2774" s="74" t="s">
        <v>31979</v>
      </c>
      <c r="D2774" s="75"/>
    </row>
    <row r="2775" spans="1:4">
      <c r="A2775" s="58" t="s">
        <v>31578</v>
      </c>
      <c r="B2775" s="74" t="s">
        <v>31967</v>
      </c>
      <c r="C2775" s="58" t="s">
        <v>56</v>
      </c>
      <c r="D2775" s="75">
        <v>33.17</v>
      </c>
    </row>
    <row r="2776" spans="1:4">
      <c r="A2776" s="58" t="s">
        <v>31579</v>
      </c>
      <c r="B2776" s="74" t="s">
        <v>31968</v>
      </c>
      <c r="C2776" s="58" t="s">
        <v>56</v>
      </c>
      <c r="D2776" s="75">
        <v>25.14</v>
      </c>
    </row>
    <row r="2777" spans="1:4">
      <c r="A2777" s="58" t="s">
        <v>31580</v>
      </c>
      <c r="B2777" s="74" t="s">
        <v>31969</v>
      </c>
      <c r="C2777" s="58" t="s">
        <v>56</v>
      </c>
      <c r="D2777" s="75">
        <v>21.66</v>
      </c>
    </row>
    <row r="2778" spans="1:4">
      <c r="A2778" s="58" t="s">
        <v>31581</v>
      </c>
      <c r="B2778" s="74" t="s">
        <v>31980</v>
      </c>
      <c r="D2778" s="75"/>
    </row>
    <row r="2779" spans="1:4">
      <c r="A2779" s="58" t="s">
        <v>31582</v>
      </c>
      <c r="B2779" s="74" t="s">
        <v>6651</v>
      </c>
      <c r="C2779" s="58" t="s">
        <v>56</v>
      </c>
      <c r="D2779" s="75">
        <v>24.2</v>
      </c>
    </row>
    <row r="2780" spans="1:4">
      <c r="A2780" s="58" t="s">
        <v>31583</v>
      </c>
      <c r="B2780" s="74" t="s">
        <v>31971</v>
      </c>
      <c r="C2780" s="58" t="s">
        <v>56</v>
      </c>
      <c r="D2780" s="75">
        <v>21.66</v>
      </c>
    </row>
    <row r="2781" spans="1:4">
      <c r="A2781" s="58" t="s">
        <v>31584</v>
      </c>
      <c r="B2781" s="74" t="s">
        <v>6647</v>
      </c>
      <c r="C2781" s="58" t="s">
        <v>56</v>
      </c>
      <c r="D2781" s="75">
        <v>17.940000000000001</v>
      </c>
    </row>
    <row r="2782" spans="1:4">
      <c r="A2782" s="58" t="s">
        <v>31585</v>
      </c>
      <c r="B2782" s="74" t="s">
        <v>18667</v>
      </c>
      <c r="D2782" s="75"/>
    </row>
    <row r="2783" spans="1:4">
      <c r="A2783" s="58" t="s">
        <v>31586</v>
      </c>
      <c r="B2783" s="74" t="s">
        <v>31981</v>
      </c>
      <c r="C2783" s="58" t="s">
        <v>56</v>
      </c>
      <c r="D2783" s="75">
        <v>39.17</v>
      </c>
    </row>
    <row r="2784" spans="1:4">
      <c r="A2784" s="58" t="s">
        <v>31587</v>
      </c>
      <c r="B2784" s="74" t="s">
        <v>18923</v>
      </c>
      <c r="C2784" s="58" t="s">
        <v>56</v>
      </c>
      <c r="D2784" s="75">
        <v>34.42</v>
      </c>
    </row>
    <row r="2785" spans="1:4">
      <c r="A2785" s="58" t="s">
        <v>31588</v>
      </c>
      <c r="B2785" s="74" t="s">
        <v>31982</v>
      </c>
      <c r="C2785" s="58" t="s">
        <v>56</v>
      </c>
      <c r="D2785" s="75">
        <v>24.2</v>
      </c>
    </row>
    <row r="2786" spans="1:4">
      <c r="A2786" s="58" t="s">
        <v>31589</v>
      </c>
      <c r="B2786" s="74" t="s">
        <v>7974</v>
      </c>
      <c r="C2786" s="58" t="s">
        <v>56</v>
      </c>
      <c r="D2786" s="75">
        <v>19.87</v>
      </c>
    </row>
    <row r="2787" spans="1:4">
      <c r="A2787" s="58" t="s">
        <v>31590</v>
      </c>
      <c r="B2787" s="74" t="s">
        <v>31983</v>
      </c>
      <c r="C2787" s="58" t="s">
        <v>56</v>
      </c>
      <c r="D2787" s="75">
        <v>15.27</v>
      </c>
    </row>
    <row r="2788" spans="1:4">
      <c r="A2788" s="58" t="s">
        <v>31591</v>
      </c>
      <c r="B2788" s="74" t="s">
        <v>31984</v>
      </c>
      <c r="C2788" s="58" t="s">
        <v>56</v>
      </c>
      <c r="D2788" s="75">
        <v>12.94</v>
      </c>
    </row>
    <row r="2789" spans="1:4">
      <c r="A2789" s="58" t="s">
        <v>31592</v>
      </c>
      <c r="B2789" s="74" t="s">
        <v>31985</v>
      </c>
      <c r="D2789" s="75"/>
    </row>
    <row r="2790" spans="1:4">
      <c r="A2790" s="58" t="s">
        <v>31593</v>
      </c>
      <c r="B2790" s="74" t="s">
        <v>31986</v>
      </c>
      <c r="C2790" s="58" t="s">
        <v>56</v>
      </c>
      <c r="D2790" s="75">
        <v>31.69</v>
      </c>
    </row>
    <row r="2791" spans="1:4">
      <c r="A2791" s="58" t="s">
        <v>31594</v>
      </c>
      <c r="B2791" s="74" t="s">
        <v>31987</v>
      </c>
      <c r="C2791" s="58" t="s">
        <v>56</v>
      </c>
      <c r="D2791" s="75">
        <v>21.66</v>
      </c>
    </row>
    <row r="2792" spans="1:4">
      <c r="A2792" s="58" t="s">
        <v>31595</v>
      </c>
      <c r="B2792" s="74" t="s">
        <v>31988</v>
      </c>
      <c r="C2792" s="58" t="s">
        <v>56</v>
      </c>
      <c r="D2792" s="75">
        <v>15.27</v>
      </c>
    </row>
    <row r="2793" spans="1:4">
      <c r="A2793" s="58" t="s">
        <v>31596</v>
      </c>
      <c r="B2793" s="74" t="s">
        <v>31989</v>
      </c>
      <c r="D2793" s="75"/>
    </row>
    <row r="2794" spans="1:4">
      <c r="A2794" s="58" t="s">
        <v>31597</v>
      </c>
      <c r="B2794" s="74" t="s">
        <v>31990</v>
      </c>
      <c r="C2794" s="58" t="s">
        <v>56</v>
      </c>
      <c r="D2794" s="75">
        <v>25.26</v>
      </c>
    </row>
    <row r="2795" spans="1:4">
      <c r="A2795" s="58" t="s">
        <v>31598</v>
      </c>
      <c r="B2795" s="74" t="s">
        <v>31991</v>
      </c>
      <c r="C2795" s="58" t="s">
        <v>56</v>
      </c>
      <c r="D2795" s="75">
        <v>20.8</v>
      </c>
    </row>
    <row r="2796" spans="1:4">
      <c r="A2796" s="58" t="s">
        <v>31599</v>
      </c>
      <c r="B2796" s="74" t="s">
        <v>31992</v>
      </c>
      <c r="C2796" s="58" t="s">
        <v>56</v>
      </c>
      <c r="D2796" s="75">
        <v>19.87</v>
      </c>
    </row>
    <row r="2797" spans="1:4">
      <c r="A2797" s="58" t="s">
        <v>31600</v>
      </c>
      <c r="B2797" s="74" t="s">
        <v>31993</v>
      </c>
      <c r="D2797" s="75"/>
    </row>
    <row r="2798" spans="1:4">
      <c r="A2798" s="58" t="s">
        <v>31601</v>
      </c>
      <c r="B2798" s="74" t="s">
        <v>31994</v>
      </c>
      <c r="C2798" s="58" t="s">
        <v>56</v>
      </c>
      <c r="D2798" s="75">
        <v>18.27</v>
      </c>
    </row>
    <row r="2799" spans="1:4">
      <c r="A2799" s="58" t="s">
        <v>31602</v>
      </c>
      <c r="B2799" s="74" t="s">
        <v>18677</v>
      </c>
      <c r="C2799" s="58" t="s">
        <v>56</v>
      </c>
      <c r="D2799" s="75">
        <v>12.94</v>
      </c>
    </row>
    <row r="2800" spans="1:4">
      <c r="A2800" s="58" t="s">
        <v>31603</v>
      </c>
      <c r="B2800" s="74" t="s">
        <v>8668</v>
      </c>
      <c r="C2800" s="58" t="s">
        <v>56</v>
      </c>
      <c r="D2800" s="75">
        <v>12.94</v>
      </c>
    </row>
    <row r="2801" spans="1:4">
      <c r="A2801" s="58" t="s">
        <v>31604</v>
      </c>
      <c r="B2801" s="74" t="s">
        <v>31995</v>
      </c>
      <c r="D2801" s="75"/>
    </row>
    <row r="2802" spans="1:4">
      <c r="A2802" s="58" t="s">
        <v>31605</v>
      </c>
      <c r="B2802" s="74" t="s">
        <v>31996</v>
      </c>
      <c r="D2802" s="75"/>
    </row>
    <row r="2803" spans="1:4">
      <c r="A2803" s="58" t="s">
        <v>31606</v>
      </c>
      <c r="B2803" s="74" t="s">
        <v>31997</v>
      </c>
      <c r="C2803" s="58" t="s">
        <v>32298</v>
      </c>
      <c r="D2803" s="75">
        <v>1688.7</v>
      </c>
    </row>
    <row r="2804" spans="1:4">
      <c r="A2804" s="58" t="s">
        <v>31607</v>
      </c>
      <c r="B2804" s="74" t="s">
        <v>31998</v>
      </c>
      <c r="C2804" s="58" t="s">
        <v>32298</v>
      </c>
      <c r="D2804" s="75">
        <v>955.3</v>
      </c>
    </row>
    <row r="2805" spans="1:4">
      <c r="A2805" s="58" t="s">
        <v>31608</v>
      </c>
      <c r="B2805" s="74" t="s">
        <v>31999</v>
      </c>
      <c r="C2805" s="58" t="s">
        <v>32298</v>
      </c>
      <c r="D2805" s="75">
        <v>540.41999999999996</v>
      </c>
    </row>
    <row r="2806" spans="1:4">
      <c r="A2806" s="58" t="s">
        <v>31609</v>
      </c>
      <c r="B2806" s="74" t="s">
        <v>32000</v>
      </c>
      <c r="C2806" s="58" t="s">
        <v>32298</v>
      </c>
      <c r="D2806" s="75">
        <v>1176.5999999999999</v>
      </c>
    </row>
    <row r="2807" spans="1:4">
      <c r="A2807" s="58" t="s">
        <v>31610</v>
      </c>
      <c r="B2807" s="74" t="s">
        <v>32001</v>
      </c>
      <c r="C2807" s="58" t="s">
        <v>32298</v>
      </c>
      <c r="D2807" s="75">
        <v>3308.8</v>
      </c>
    </row>
    <row r="2808" spans="1:4">
      <c r="A2808" s="58" t="s">
        <v>31611</v>
      </c>
      <c r="B2808" s="74" t="s">
        <v>32002</v>
      </c>
      <c r="C2808" s="58" t="s">
        <v>32298</v>
      </c>
      <c r="D2808" s="75">
        <v>1538.04</v>
      </c>
    </row>
    <row r="2809" spans="1:4">
      <c r="A2809" s="58" t="s">
        <v>31612</v>
      </c>
      <c r="B2809" s="74" t="s">
        <v>32003</v>
      </c>
      <c r="C2809" s="58" t="s">
        <v>32298</v>
      </c>
      <c r="D2809" s="75">
        <v>1310.6199999999999</v>
      </c>
    </row>
    <row r="2810" spans="1:4">
      <c r="A2810" s="58" t="s">
        <v>31613</v>
      </c>
      <c r="B2810" s="74" t="s">
        <v>32004</v>
      </c>
      <c r="C2810" s="58" t="s">
        <v>32298</v>
      </c>
      <c r="D2810" s="75">
        <v>1337.03</v>
      </c>
    </row>
    <row r="2811" spans="1:4">
      <c r="A2811" s="58" t="s">
        <v>31614</v>
      </c>
      <c r="B2811" s="74" t="s">
        <v>32005</v>
      </c>
      <c r="C2811" s="58" t="s">
        <v>32298</v>
      </c>
      <c r="D2811" s="75">
        <v>1337.03</v>
      </c>
    </row>
    <row r="2812" spans="1:4">
      <c r="A2812" s="58" t="s">
        <v>31615</v>
      </c>
      <c r="B2812" s="74" t="s">
        <v>32006</v>
      </c>
      <c r="C2812" s="58" t="s">
        <v>32298</v>
      </c>
      <c r="D2812" s="75">
        <v>1524.54</v>
      </c>
    </row>
    <row r="2813" spans="1:4">
      <c r="A2813" s="58" t="s">
        <v>31616</v>
      </c>
      <c r="B2813" s="74" t="s">
        <v>32007</v>
      </c>
      <c r="C2813" s="58" t="s">
        <v>32298</v>
      </c>
      <c r="D2813" s="75">
        <v>1739.62</v>
      </c>
    </row>
    <row r="2814" spans="1:4">
      <c r="A2814" s="58" t="s">
        <v>31617</v>
      </c>
      <c r="B2814" s="74" t="s">
        <v>32008</v>
      </c>
      <c r="C2814" s="58" t="s">
        <v>32298</v>
      </c>
      <c r="D2814" s="75">
        <v>2016.46</v>
      </c>
    </row>
    <row r="2815" spans="1:4">
      <c r="A2815" s="58" t="s">
        <v>43</v>
      </c>
      <c r="B2815" s="74" t="s">
        <v>32009</v>
      </c>
      <c r="C2815" s="58" t="s">
        <v>32298</v>
      </c>
      <c r="D2815" s="75">
        <v>1469.26</v>
      </c>
    </row>
    <row r="2816" spans="1:4">
      <c r="A2816" s="58" t="s">
        <v>31618</v>
      </c>
      <c r="B2816" s="74" t="s">
        <v>32010</v>
      </c>
      <c r="C2816" s="58" t="s">
        <v>32298</v>
      </c>
      <c r="D2816" s="75">
        <v>1305.6600000000001</v>
      </c>
    </row>
    <row r="2817" spans="1:4">
      <c r="A2817" s="58" t="s">
        <v>31619</v>
      </c>
      <c r="B2817" s="74" t="s">
        <v>32011</v>
      </c>
      <c r="C2817" s="58" t="s">
        <v>32298</v>
      </c>
      <c r="D2817" s="75">
        <v>1157</v>
      </c>
    </row>
    <row r="2818" spans="1:4">
      <c r="A2818" s="58" t="s">
        <v>31620</v>
      </c>
      <c r="B2818" s="74" t="s">
        <v>32012</v>
      </c>
      <c r="C2818" s="58" t="s">
        <v>32298</v>
      </c>
      <c r="D2818" s="75">
        <v>1110.96</v>
      </c>
    </row>
    <row r="2819" spans="1:4">
      <c r="A2819" s="58" t="s">
        <v>31621</v>
      </c>
      <c r="B2819" s="74" t="s">
        <v>32013</v>
      </c>
      <c r="C2819" s="58" t="s">
        <v>32298</v>
      </c>
      <c r="D2819" s="75">
        <v>1413.98</v>
      </c>
    </row>
    <row r="2820" spans="1:4">
      <c r="A2820" s="58" t="s">
        <v>31622</v>
      </c>
      <c r="B2820" s="74" t="s">
        <v>32014</v>
      </c>
      <c r="C2820" s="58" t="s">
        <v>32298</v>
      </c>
      <c r="D2820" s="75">
        <v>1524.54</v>
      </c>
    </row>
    <row r="2821" spans="1:4">
      <c r="A2821" s="58" t="s">
        <v>31623</v>
      </c>
      <c r="B2821" s="74" t="s">
        <v>32015</v>
      </c>
      <c r="C2821" s="58" t="s">
        <v>32298</v>
      </c>
      <c r="D2821" s="75">
        <v>634.48</v>
      </c>
    </row>
    <row r="2822" spans="1:4">
      <c r="A2822" s="58" t="s">
        <v>31624</v>
      </c>
      <c r="B2822" s="74" t="s">
        <v>32016</v>
      </c>
      <c r="C2822" s="58" t="s">
        <v>32298</v>
      </c>
      <c r="D2822" s="75">
        <v>583.49</v>
      </c>
    </row>
    <row r="2823" spans="1:4">
      <c r="A2823" s="58" t="s">
        <v>31625</v>
      </c>
      <c r="B2823" s="74" t="s">
        <v>32017</v>
      </c>
      <c r="C2823" s="58" t="s">
        <v>32298</v>
      </c>
      <c r="D2823" s="75">
        <v>382.02</v>
      </c>
    </row>
    <row r="2824" spans="1:4">
      <c r="A2824" s="58" t="s">
        <v>31626</v>
      </c>
      <c r="B2824" s="74" t="s">
        <v>32018</v>
      </c>
      <c r="C2824" s="58" t="s">
        <v>32298</v>
      </c>
      <c r="D2824" s="75">
        <v>324.88</v>
      </c>
    </row>
    <row r="2825" spans="1:4">
      <c r="A2825" s="58" t="s">
        <v>31627</v>
      </c>
      <c r="B2825" s="74" t="s">
        <v>32019</v>
      </c>
      <c r="C2825" s="58" t="s">
        <v>32298</v>
      </c>
      <c r="D2825" s="75">
        <v>1524.54</v>
      </c>
    </row>
    <row r="2826" spans="1:4">
      <c r="A2826" s="58" t="s">
        <v>31628</v>
      </c>
      <c r="B2826" s="74" t="s">
        <v>32020</v>
      </c>
      <c r="C2826" s="58" t="s">
        <v>32298</v>
      </c>
      <c r="D2826" s="75">
        <v>1129.3599999999999</v>
      </c>
    </row>
    <row r="2827" spans="1:4">
      <c r="A2827" s="58" t="s">
        <v>31629</v>
      </c>
      <c r="B2827" s="74" t="s">
        <v>32021</v>
      </c>
      <c r="C2827" s="58" t="s">
        <v>32298</v>
      </c>
      <c r="D2827" s="75">
        <v>1524.54</v>
      </c>
    </row>
    <row r="2828" spans="1:4">
      <c r="A2828" s="58" t="s">
        <v>31630</v>
      </c>
      <c r="B2828" s="74" t="s">
        <v>32022</v>
      </c>
      <c r="C2828" s="58" t="s">
        <v>32298</v>
      </c>
      <c r="D2828" s="75">
        <v>630.57000000000005</v>
      </c>
    </row>
    <row r="2829" spans="1:4">
      <c r="A2829" s="58" t="s">
        <v>31631</v>
      </c>
      <c r="B2829" s="74" t="s">
        <v>32023</v>
      </c>
      <c r="C2829" s="58" t="s">
        <v>32298</v>
      </c>
      <c r="D2829" s="75">
        <v>1048.74</v>
      </c>
    </row>
    <row r="2830" spans="1:4">
      <c r="A2830" s="58" t="s">
        <v>31632</v>
      </c>
      <c r="B2830" s="74" t="s">
        <v>32024</v>
      </c>
      <c r="C2830" s="58" t="s">
        <v>243</v>
      </c>
      <c r="D2830" s="75">
        <v>1688.7</v>
      </c>
    </row>
    <row r="2831" spans="1:4">
      <c r="A2831" s="58" t="s">
        <v>31633</v>
      </c>
      <c r="B2831" s="74" t="s">
        <v>32025</v>
      </c>
      <c r="C2831" s="58" t="s">
        <v>32298</v>
      </c>
      <c r="D2831" s="75">
        <v>844.35</v>
      </c>
    </row>
    <row r="2832" spans="1:4">
      <c r="A2832" s="58" t="s">
        <v>31634</v>
      </c>
      <c r="B2832" s="74" t="s">
        <v>32026</v>
      </c>
      <c r="C2832" s="58" t="s">
        <v>32298</v>
      </c>
      <c r="D2832" s="75">
        <v>844.35</v>
      </c>
    </row>
    <row r="2833" spans="1:4">
      <c r="A2833" s="58" t="s">
        <v>31635</v>
      </c>
      <c r="B2833" s="74" t="s">
        <v>32027</v>
      </c>
      <c r="C2833" s="58" t="s">
        <v>32298</v>
      </c>
      <c r="D2833" s="75">
        <v>1524.54</v>
      </c>
    </row>
    <row r="2834" spans="1:4">
      <c r="A2834" s="58" t="s">
        <v>31636</v>
      </c>
      <c r="B2834" s="74" t="s">
        <v>32028</v>
      </c>
      <c r="C2834" s="58" t="s">
        <v>32298</v>
      </c>
      <c r="D2834" s="75">
        <v>1129.3599999999999</v>
      </c>
    </row>
    <row r="2835" spans="1:4">
      <c r="A2835" s="58" t="s">
        <v>31637</v>
      </c>
      <c r="B2835" s="74" t="s">
        <v>32029</v>
      </c>
      <c r="D2835" s="75"/>
    </row>
    <row r="2836" spans="1:4">
      <c r="A2836" s="58" t="s">
        <v>31638</v>
      </c>
      <c r="B2836" s="74" t="s">
        <v>32030</v>
      </c>
      <c r="C2836" s="58" t="s">
        <v>243</v>
      </c>
      <c r="D2836" s="75">
        <v>3674.48</v>
      </c>
    </row>
    <row r="2837" spans="1:4">
      <c r="A2837" s="58" t="s">
        <v>31639</v>
      </c>
      <c r="B2837" s="74" t="s">
        <v>32031</v>
      </c>
      <c r="C2837" s="58" t="s">
        <v>243</v>
      </c>
      <c r="D2837" s="75">
        <v>7348.96</v>
      </c>
    </row>
    <row r="2838" spans="1:4">
      <c r="A2838" s="58" t="s">
        <v>31640</v>
      </c>
      <c r="B2838" s="74" t="s">
        <v>32032</v>
      </c>
      <c r="C2838" s="58" t="s">
        <v>243</v>
      </c>
      <c r="D2838" s="75">
        <v>11021.44</v>
      </c>
    </row>
    <row r="2839" spans="1:4">
      <c r="A2839" s="58" t="s">
        <v>31641</v>
      </c>
      <c r="B2839" s="74" t="s">
        <v>32033</v>
      </c>
      <c r="C2839" s="58" t="s">
        <v>243</v>
      </c>
      <c r="D2839" s="75">
        <v>2390.19</v>
      </c>
    </row>
    <row r="2840" spans="1:4">
      <c r="A2840" s="58" t="s">
        <v>18903</v>
      </c>
      <c r="B2840" s="74" t="s">
        <v>32034</v>
      </c>
      <c r="C2840" s="58" t="s">
        <v>243</v>
      </c>
      <c r="D2840" s="75">
        <v>3640.06</v>
      </c>
    </row>
    <row r="2841" spans="1:4">
      <c r="A2841" s="58" t="s">
        <v>31642</v>
      </c>
      <c r="B2841" s="74" t="s">
        <v>32035</v>
      </c>
      <c r="C2841" s="58" t="s">
        <v>243</v>
      </c>
      <c r="D2841" s="75">
        <v>7249.12</v>
      </c>
    </row>
    <row r="2842" spans="1:4">
      <c r="A2842" s="58" t="s">
        <v>31643</v>
      </c>
      <c r="B2842" s="74" t="s">
        <v>32036</v>
      </c>
      <c r="C2842" s="58" t="s">
        <v>243</v>
      </c>
      <c r="D2842" s="75">
        <v>3640.06</v>
      </c>
    </row>
    <row r="2843" spans="1:4">
      <c r="A2843" s="58" t="s">
        <v>31644</v>
      </c>
      <c r="B2843" s="74" t="s">
        <v>32037</v>
      </c>
      <c r="C2843" s="58" t="s">
        <v>243</v>
      </c>
      <c r="D2843" s="75">
        <v>7249.12</v>
      </c>
    </row>
    <row r="2844" spans="1:4">
      <c r="A2844" s="58" t="s">
        <v>31645</v>
      </c>
      <c r="B2844" s="74" t="s">
        <v>32038</v>
      </c>
      <c r="D2844" s="75"/>
    </row>
    <row r="2845" spans="1:4">
      <c r="A2845" s="58" t="s">
        <v>31646</v>
      </c>
      <c r="B2845" s="74" t="s">
        <v>32039</v>
      </c>
      <c r="C2845" s="58" t="s">
        <v>18924</v>
      </c>
      <c r="D2845" s="75">
        <v>6446.96</v>
      </c>
    </row>
    <row r="2846" spans="1:4">
      <c r="A2846" s="58" t="s">
        <v>31647</v>
      </c>
      <c r="B2846" s="74" t="s">
        <v>32040</v>
      </c>
      <c r="C2846" s="58" t="s">
        <v>18924</v>
      </c>
      <c r="D2846" s="75">
        <v>2165.92</v>
      </c>
    </row>
    <row r="2847" spans="1:4">
      <c r="A2847" s="58" t="s">
        <v>31648</v>
      </c>
      <c r="B2847" s="74" t="s">
        <v>32041</v>
      </c>
      <c r="C2847" s="58" t="s">
        <v>18924</v>
      </c>
      <c r="D2847" s="75">
        <v>10344.719999999999</v>
      </c>
    </row>
    <row r="2848" spans="1:4">
      <c r="A2848" s="58" t="s">
        <v>31649</v>
      </c>
      <c r="B2848" s="74" t="s">
        <v>32042</v>
      </c>
      <c r="C2848" s="58" t="s">
        <v>18924</v>
      </c>
      <c r="D2848" s="75">
        <v>7198.48</v>
      </c>
    </row>
    <row r="2849" spans="1:4">
      <c r="A2849" s="58" t="s">
        <v>31650</v>
      </c>
      <c r="B2849" s="74" t="s">
        <v>32003</v>
      </c>
      <c r="C2849" s="58" t="s">
        <v>32298</v>
      </c>
      <c r="D2849" s="75">
        <v>1310.6199999999999</v>
      </c>
    </row>
    <row r="2850" spans="1:4">
      <c r="A2850" s="58" t="s">
        <v>31651</v>
      </c>
      <c r="B2850" s="74" t="s">
        <v>32043</v>
      </c>
      <c r="C2850" s="58" t="s">
        <v>32298</v>
      </c>
      <c r="D2850" s="75">
        <v>1337.03</v>
      </c>
    </row>
    <row r="2851" spans="1:4">
      <c r="A2851" s="58" t="s">
        <v>31652</v>
      </c>
      <c r="B2851" s="74" t="s">
        <v>32044</v>
      </c>
      <c r="C2851" s="58" t="s">
        <v>18924</v>
      </c>
      <c r="D2851" s="75">
        <v>1974.26</v>
      </c>
    </row>
    <row r="2852" spans="1:4">
      <c r="A2852" s="58" t="s">
        <v>31653</v>
      </c>
      <c r="B2852" s="74" t="s">
        <v>32045</v>
      </c>
      <c r="C2852" s="58" t="s">
        <v>18924</v>
      </c>
      <c r="D2852" s="75">
        <v>3100.82</v>
      </c>
    </row>
    <row r="2853" spans="1:4">
      <c r="A2853" s="58" t="s">
        <v>31654</v>
      </c>
      <c r="B2853" s="74" t="s">
        <v>32046</v>
      </c>
      <c r="C2853" s="58" t="s">
        <v>18924</v>
      </c>
      <c r="D2853" s="75">
        <v>2407.92</v>
      </c>
    </row>
    <row r="2854" spans="1:4">
      <c r="A2854" s="58" t="s">
        <v>18904</v>
      </c>
      <c r="B2854" s="74" t="s">
        <v>32047</v>
      </c>
      <c r="C2854" s="58" t="s">
        <v>18924</v>
      </c>
      <c r="D2854" s="75">
        <v>1538.04</v>
      </c>
    </row>
    <row r="2855" spans="1:4">
      <c r="A2855" s="58" t="s">
        <v>31655</v>
      </c>
      <c r="B2855" s="74" t="s">
        <v>32013</v>
      </c>
      <c r="C2855" s="58" t="s">
        <v>32298</v>
      </c>
      <c r="D2855" s="75">
        <v>1413.98</v>
      </c>
    </row>
    <row r="2856" spans="1:4">
      <c r="A2856" s="58" t="s">
        <v>31656</v>
      </c>
      <c r="B2856" s="74" t="s">
        <v>32048</v>
      </c>
      <c r="C2856" s="58" t="s">
        <v>32298</v>
      </c>
      <c r="D2856" s="75">
        <v>2636.28</v>
      </c>
    </row>
    <row r="2857" spans="1:4">
      <c r="A2857" s="58" t="s">
        <v>31657</v>
      </c>
      <c r="B2857" s="74" t="s">
        <v>32008</v>
      </c>
      <c r="C2857" s="58" t="s">
        <v>32298</v>
      </c>
      <c r="D2857" s="75">
        <v>2016.46</v>
      </c>
    </row>
    <row r="2858" spans="1:4">
      <c r="A2858" s="58" t="s">
        <v>31658</v>
      </c>
      <c r="B2858" s="74" t="s">
        <v>32049</v>
      </c>
      <c r="C2858" s="58" t="s">
        <v>32298</v>
      </c>
      <c r="D2858" s="75">
        <v>1463.52</v>
      </c>
    </row>
    <row r="2859" spans="1:4">
      <c r="A2859" s="58" t="s">
        <v>31659</v>
      </c>
      <c r="B2859" s="74" t="s">
        <v>32050</v>
      </c>
      <c r="C2859" s="58" t="s">
        <v>32298</v>
      </c>
      <c r="D2859" s="75">
        <v>1878.8</v>
      </c>
    </row>
    <row r="2860" spans="1:4">
      <c r="A2860" s="58" t="s">
        <v>31660</v>
      </c>
      <c r="B2860" s="74" t="s">
        <v>32051</v>
      </c>
      <c r="C2860" s="58" t="s">
        <v>32298</v>
      </c>
      <c r="D2860" s="75">
        <v>3654.16</v>
      </c>
    </row>
    <row r="2861" spans="1:4">
      <c r="A2861" s="58" t="s">
        <v>31661</v>
      </c>
      <c r="B2861" s="74" t="s">
        <v>32052</v>
      </c>
      <c r="C2861" s="58" t="s">
        <v>32298</v>
      </c>
      <c r="D2861" s="75">
        <v>834.24</v>
      </c>
    </row>
    <row r="2862" spans="1:4">
      <c r="A2862" s="58" t="s">
        <v>31662</v>
      </c>
      <c r="B2862" s="74" t="s">
        <v>32053</v>
      </c>
      <c r="C2862" s="58" t="s">
        <v>18924</v>
      </c>
      <c r="D2862" s="75">
        <v>6369.8</v>
      </c>
    </row>
    <row r="2863" spans="1:4">
      <c r="A2863" s="58" t="s">
        <v>18905</v>
      </c>
      <c r="B2863" s="74" t="s">
        <v>32054</v>
      </c>
      <c r="C2863" s="58" t="s">
        <v>18924</v>
      </c>
      <c r="D2863" s="75">
        <v>7532.06</v>
      </c>
    </row>
    <row r="2864" spans="1:4">
      <c r="A2864" s="58" t="s">
        <v>31663</v>
      </c>
      <c r="B2864" s="74" t="s">
        <v>32055</v>
      </c>
      <c r="C2864" s="58" t="s">
        <v>243</v>
      </c>
      <c r="D2864" s="75">
        <v>777.74</v>
      </c>
    </row>
    <row r="2865" spans="1:4">
      <c r="A2865" s="58" t="s">
        <v>31664</v>
      </c>
      <c r="B2865" s="74" t="s">
        <v>32056</v>
      </c>
      <c r="C2865" s="58" t="s">
        <v>28</v>
      </c>
      <c r="D2865" s="75">
        <v>2.48</v>
      </c>
    </row>
    <row r="2866" spans="1:4">
      <c r="A2866" s="58" t="s">
        <v>31665</v>
      </c>
      <c r="B2866" s="74" t="s">
        <v>32057</v>
      </c>
      <c r="C2866" s="58" t="s">
        <v>243</v>
      </c>
      <c r="D2866" s="75">
        <v>268.3</v>
      </c>
    </row>
    <row r="2867" spans="1:4">
      <c r="A2867" s="58" t="s">
        <v>31666</v>
      </c>
      <c r="B2867" s="74" t="s">
        <v>32058</v>
      </c>
      <c r="C2867" s="58" t="s">
        <v>243</v>
      </c>
      <c r="D2867" s="75">
        <v>243.14</v>
      </c>
    </row>
    <row r="2868" spans="1:4">
      <c r="A2868" s="58" t="s">
        <v>31667</v>
      </c>
      <c r="B2868" s="74" t="s">
        <v>32059</v>
      </c>
      <c r="C2868" s="58" t="s">
        <v>243</v>
      </c>
      <c r="D2868" s="75">
        <v>296.45</v>
      </c>
    </row>
    <row r="2869" spans="1:4">
      <c r="A2869" s="58" t="s">
        <v>31668</v>
      </c>
      <c r="B2869" s="74" t="s">
        <v>32060</v>
      </c>
      <c r="C2869" s="58" t="s">
        <v>243</v>
      </c>
      <c r="D2869" s="75">
        <v>238.9</v>
      </c>
    </row>
    <row r="2870" spans="1:4">
      <c r="A2870" s="58" t="s">
        <v>31669</v>
      </c>
      <c r="B2870" s="74" t="s">
        <v>32061</v>
      </c>
      <c r="C2870" s="58" t="s">
        <v>243</v>
      </c>
      <c r="D2870" s="75">
        <v>238.9</v>
      </c>
    </row>
    <row r="2871" spans="1:4">
      <c r="A2871" s="58" t="s">
        <v>31670</v>
      </c>
      <c r="B2871" s="74" t="s">
        <v>32062</v>
      </c>
      <c r="C2871" s="58" t="s">
        <v>243</v>
      </c>
      <c r="D2871" s="75">
        <v>35.51</v>
      </c>
    </row>
    <row r="2872" spans="1:4">
      <c r="A2872" s="58" t="s">
        <v>31671</v>
      </c>
      <c r="B2872" s="74" t="s">
        <v>32063</v>
      </c>
      <c r="C2872" s="58" t="s">
        <v>243</v>
      </c>
      <c r="D2872" s="75">
        <v>35.51</v>
      </c>
    </row>
    <row r="2873" spans="1:4">
      <c r="A2873" s="58" t="s">
        <v>31672</v>
      </c>
      <c r="B2873" s="74" t="s">
        <v>32064</v>
      </c>
      <c r="D2873" s="75"/>
    </row>
    <row r="2874" spans="1:4">
      <c r="A2874" s="58" t="s">
        <v>18906</v>
      </c>
      <c r="B2874" s="74" t="s">
        <v>32065</v>
      </c>
      <c r="C2874" s="58" t="s">
        <v>243</v>
      </c>
      <c r="D2874" s="75">
        <v>5354.4</v>
      </c>
    </row>
    <row r="2875" spans="1:4">
      <c r="A2875" s="58" t="s">
        <v>31673</v>
      </c>
      <c r="B2875" s="74" t="s">
        <v>32066</v>
      </c>
      <c r="C2875" s="58" t="s">
        <v>243</v>
      </c>
      <c r="D2875" s="75">
        <v>9464.08</v>
      </c>
    </row>
    <row r="2876" spans="1:4">
      <c r="A2876" s="58" t="s">
        <v>31674</v>
      </c>
      <c r="B2876" s="74" t="s">
        <v>32067</v>
      </c>
      <c r="C2876" s="58" t="s">
        <v>243</v>
      </c>
      <c r="D2876" s="75">
        <v>12976.06</v>
      </c>
    </row>
    <row r="2877" spans="1:4">
      <c r="A2877" s="58" t="s">
        <v>31675</v>
      </c>
      <c r="B2877" s="74" t="s">
        <v>32068</v>
      </c>
      <c r="C2877" s="58" t="s">
        <v>243</v>
      </c>
      <c r="D2877" s="75">
        <v>16781.7</v>
      </c>
    </row>
    <row r="2878" spans="1:4">
      <c r="A2878" s="58" t="s">
        <v>31676</v>
      </c>
      <c r="B2878" s="74" t="s">
        <v>32069</v>
      </c>
      <c r="D2878" s="75"/>
    </row>
    <row r="2879" spans="1:4">
      <c r="A2879" s="58" t="s">
        <v>31677</v>
      </c>
      <c r="B2879" s="74" t="s">
        <v>32070</v>
      </c>
      <c r="C2879" s="58" t="s">
        <v>28</v>
      </c>
      <c r="D2879" s="75">
        <v>0.62</v>
      </c>
    </row>
    <row r="2880" spans="1:4">
      <c r="A2880" s="58" t="s">
        <v>31678</v>
      </c>
      <c r="B2880" s="74" t="s">
        <v>32071</v>
      </c>
      <c r="C2880" s="58" t="s">
        <v>28</v>
      </c>
      <c r="D2880" s="75">
        <v>0.56999999999999995</v>
      </c>
    </row>
    <row r="2881" spans="1:4">
      <c r="A2881" s="58" t="s">
        <v>31679</v>
      </c>
      <c r="B2881" s="74" t="s">
        <v>32072</v>
      </c>
      <c r="C2881" s="58" t="s">
        <v>32299</v>
      </c>
      <c r="D2881" s="75">
        <v>1131.21</v>
      </c>
    </row>
    <row r="2882" spans="1:4">
      <c r="A2882" s="58" t="s">
        <v>31680</v>
      </c>
      <c r="B2882" s="74" t="s">
        <v>32073</v>
      </c>
      <c r="C2882" s="58" t="s">
        <v>32299</v>
      </c>
      <c r="D2882" s="75">
        <v>855.85</v>
      </c>
    </row>
    <row r="2883" spans="1:4">
      <c r="A2883" s="58" t="s">
        <v>31681</v>
      </c>
      <c r="B2883" s="74" t="s">
        <v>32074</v>
      </c>
      <c r="C2883" s="58" t="s">
        <v>18924</v>
      </c>
      <c r="D2883" s="75">
        <v>419.52</v>
      </c>
    </row>
    <row r="2884" spans="1:4">
      <c r="A2884" s="58" t="s">
        <v>31682</v>
      </c>
      <c r="B2884" s="74" t="s">
        <v>32075</v>
      </c>
      <c r="C2884" s="58" t="s">
        <v>32299</v>
      </c>
      <c r="D2884" s="75">
        <v>1267.55</v>
      </c>
    </row>
    <row r="2885" spans="1:4">
      <c r="A2885" s="58" t="s">
        <v>31683</v>
      </c>
      <c r="B2885" s="74" t="s">
        <v>32076</v>
      </c>
      <c r="C2885" s="58" t="s">
        <v>28</v>
      </c>
      <c r="D2885" s="75">
        <v>0.32</v>
      </c>
    </row>
    <row r="2886" spans="1:4">
      <c r="A2886" s="58" t="s">
        <v>31684</v>
      </c>
      <c r="B2886" s="74" t="s">
        <v>32077</v>
      </c>
      <c r="C2886" s="58" t="s">
        <v>28</v>
      </c>
      <c r="D2886" s="75">
        <v>0.27</v>
      </c>
    </row>
    <row r="2887" spans="1:4">
      <c r="A2887" s="58" t="s">
        <v>31685</v>
      </c>
      <c r="B2887" s="74" t="s">
        <v>32078</v>
      </c>
      <c r="C2887" s="58" t="s">
        <v>28</v>
      </c>
      <c r="D2887" s="75">
        <v>0.16</v>
      </c>
    </row>
    <row r="2888" spans="1:4">
      <c r="A2888" s="58" t="s">
        <v>31686</v>
      </c>
      <c r="B2888" s="74" t="s">
        <v>32079</v>
      </c>
      <c r="C2888" s="58" t="s">
        <v>18924</v>
      </c>
      <c r="D2888" s="75">
        <v>525.39</v>
      </c>
    </row>
    <row r="2889" spans="1:4">
      <c r="A2889" s="58" t="s">
        <v>31687</v>
      </c>
      <c r="B2889" s="74" t="s">
        <v>32080</v>
      </c>
      <c r="C2889" s="58" t="s">
        <v>32298</v>
      </c>
      <c r="D2889" s="75">
        <v>316.89999999999998</v>
      </c>
    </row>
    <row r="2890" spans="1:4">
      <c r="A2890" s="58" t="s">
        <v>31688</v>
      </c>
      <c r="B2890" s="74" t="s">
        <v>32081</v>
      </c>
      <c r="C2890" s="58" t="s">
        <v>32298</v>
      </c>
      <c r="D2890" s="75">
        <v>705.98</v>
      </c>
    </row>
    <row r="2891" spans="1:4">
      <c r="A2891" s="58" t="s">
        <v>31689</v>
      </c>
      <c r="B2891" s="74" t="s">
        <v>32082</v>
      </c>
      <c r="C2891" s="58" t="s">
        <v>32298</v>
      </c>
      <c r="D2891" s="75">
        <v>374.94</v>
      </c>
    </row>
    <row r="2892" spans="1:4">
      <c r="A2892" s="58" t="s">
        <v>31690</v>
      </c>
      <c r="B2892" s="74" t="s">
        <v>32083</v>
      </c>
      <c r="C2892" s="58" t="s">
        <v>32298</v>
      </c>
      <c r="D2892" s="75">
        <v>428.3</v>
      </c>
    </row>
    <row r="2893" spans="1:4">
      <c r="A2893" s="58" t="s">
        <v>31691</v>
      </c>
      <c r="B2893" s="74" t="s">
        <v>32084</v>
      </c>
      <c r="D2893" s="75"/>
    </row>
    <row r="2894" spans="1:4">
      <c r="A2894" s="58" t="s">
        <v>31692</v>
      </c>
      <c r="B2894" s="74" t="s">
        <v>32085</v>
      </c>
      <c r="C2894" s="58" t="s">
        <v>32298</v>
      </c>
      <c r="D2894" s="75">
        <v>956.23</v>
      </c>
    </row>
    <row r="2895" spans="1:4">
      <c r="A2895" s="58" t="s">
        <v>31693</v>
      </c>
      <c r="B2895" s="74" t="s">
        <v>32086</v>
      </c>
      <c r="D2895" s="75"/>
    </row>
    <row r="2896" spans="1:4">
      <c r="A2896" s="58" t="s">
        <v>31694</v>
      </c>
      <c r="B2896" s="74" t="s">
        <v>32087</v>
      </c>
      <c r="C2896" s="58" t="s">
        <v>28</v>
      </c>
      <c r="D2896" s="75">
        <v>3.27</v>
      </c>
    </row>
    <row r="2897" spans="1:4">
      <c r="A2897" s="58" t="s">
        <v>31695</v>
      </c>
      <c r="B2897" s="74" t="s">
        <v>32088</v>
      </c>
      <c r="C2897" s="58" t="s">
        <v>243</v>
      </c>
      <c r="D2897" s="75">
        <v>1688.7</v>
      </c>
    </row>
    <row r="2898" spans="1:4">
      <c r="A2898" s="58" t="s">
        <v>31696</v>
      </c>
      <c r="B2898" s="74" t="s">
        <v>32089</v>
      </c>
      <c r="C2898" s="58" t="s">
        <v>243</v>
      </c>
      <c r="D2898" s="75">
        <v>844.35</v>
      </c>
    </row>
    <row r="2899" spans="1:4">
      <c r="A2899" s="58" t="s">
        <v>31697</v>
      </c>
      <c r="B2899" s="74" t="s">
        <v>32090</v>
      </c>
      <c r="C2899" s="58" t="s">
        <v>243</v>
      </c>
      <c r="D2899" s="75">
        <v>844.35</v>
      </c>
    </row>
    <row r="2900" spans="1:4">
      <c r="A2900" s="58" t="s">
        <v>31698</v>
      </c>
      <c r="B2900" s="74" t="s">
        <v>32091</v>
      </c>
      <c r="C2900" s="58" t="s">
        <v>28</v>
      </c>
      <c r="D2900" s="75">
        <v>7.3</v>
      </c>
    </row>
    <row r="2901" spans="1:4">
      <c r="A2901" s="58" t="s">
        <v>31699</v>
      </c>
      <c r="B2901" s="74" t="s">
        <v>32092</v>
      </c>
      <c r="C2901" s="58" t="s">
        <v>243</v>
      </c>
      <c r="D2901" s="75">
        <v>2278.3000000000002</v>
      </c>
    </row>
    <row r="2902" spans="1:4">
      <c r="A2902" s="58" t="s">
        <v>31700</v>
      </c>
      <c r="B2902" s="74" t="s">
        <v>32028</v>
      </c>
      <c r="C2902" s="58" t="s">
        <v>28</v>
      </c>
      <c r="D2902" s="75">
        <v>11.95</v>
      </c>
    </row>
    <row r="2903" spans="1:4">
      <c r="A2903" s="58" t="s">
        <v>31701</v>
      </c>
      <c r="B2903" s="74" t="s">
        <v>32093</v>
      </c>
      <c r="C2903" s="58" t="s">
        <v>243</v>
      </c>
      <c r="D2903" s="75">
        <v>3358.2</v>
      </c>
    </row>
    <row r="2904" spans="1:4">
      <c r="A2904" s="58" t="s">
        <v>31702</v>
      </c>
      <c r="B2904" s="74" t="s">
        <v>32094</v>
      </c>
      <c r="C2904" s="58" t="s">
        <v>243</v>
      </c>
      <c r="D2904" s="75">
        <v>3358.2</v>
      </c>
    </row>
    <row r="2905" spans="1:4">
      <c r="A2905" s="58" t="s">
        <v>31703</v>
      </c>
      <c r="B2905" s="74" t="s">
        <v>32095</v>
      </c>
      <c r="C2905" s="58" t="s">
        <v>243</v>
      </c>
      <c r="D2905" s="75">
        <v>1135.79</v>
      </c>
    </row>
    <row r="2906" spans="1:4">
      <c r="A2906" s="58" t="s">
        <v>31704</v>
      </c>
      <c r="B2906" s="74" t="s">
        <v>32096</v>
      </c>
      <c r="C2906" s="58" t="s">
        <v>243</v>
      </c>
      <c r="D2906" s="75">
        <v>2827.96</v>
      </c>
    </row>
    <row r="2907" spans="1:4">
      <c r="A2907" s="58" t="s">
        <v>31705</v>
      </c>
      <c r="B2907" s="74" t="s">
        <v>32097</v>
      </c>
      <c r="C2907" s="58" t="s">
        <v>243</v>
      </c>
      <c r="D2907" s="75">
        <v>3264.54</v>
      </c>
    </row>
    <row r="2908" spans="1:4">
      <c r="A2908" s="58" t="s">
        <v>31706</v>
      </c>
      <c r="B2908" s="74" t="s">
        <v>32098</v>
      </c>
      <c r="C2908" s="58" t="s">
        <v>243</v>
      </c>
      <c r="D2908" s="75">
        <v>2258.7199999999998</v>
      </c>
    </row>
    <row r="2909" spans="1:4">
      <c r="A2909" s="58" t="s">
        <v>31707</v>
      </c>
      <c r="B2909" s="74" t="s">
        <v>32099</v>
      </c>
      <c r="C2909" s="58" t="s">
        <v>28</v>
      </c>
      <c r="D2909" s="75">
        <v>0.6</v>
      </c>
    </row>
    <row r="2910" spans="1:4">
      <c r="A2910" s="58" t="s">
        <v>31708</v>
      </c>
      <c r="B2910" s="74" t="s">
        <v>32100</v>
      </c>
      <c r="C2910" s="58" t="s">
        <v>28</v>
      </c>
      <c r="D2910" s="75">
        <v>0.14000000000000001</v>
      </c>
    </row>
    <row r="2911" spans="1:4">
      <c r="A2911" s="58" t="s">
        <v>18908</v>
      </c>
      <c r="B2911" s="74" t="s">
        <v>32101</v>
      </c>
      <c r="C2911" s="58" t="s">
        <v>28</v>
      </c>
      <c r="D2911" s="75">
        <v>4.5599999999999996</v>
      </c>
    </row>
    <row r="2912" spans="1:4">
      <c r="A2912" s="58" t="s">
        <v>31709</v>
      </c>
      <c r="B2912" s="74" t="s">
        <v>32102</v>
      </c>
      <c r="C2912" s="58" t="s">
        <v>28</v>
      </c>
      <c r="D2912" s="75">
        <v>1.1499999999999999</v>
      </c>
    </row>
    <row r="2913" spans="1:4">
      <c r="A2913" s="58" t="s">
        <v>31710</v>
      </c>
      <c r="B2913" s="74" t="s">
        <v>32047</v>
      </c>
      <c r="C2913" s="58" t="s">
        <v>243</v>
      </c>
      <c r="D2913" s="75">
        <v>3076.08</v>
      </c>
    </row>
    <row r="2914" spans="1:4">
      <c r="A2914" s="58" t="s">
        <v>31711</v>
      </c>
      <c r="B2914" s="74" t="s">
        <v>32103</v>
      </c>
      <c r="D2914" s="75"/>
    </row>
    <row r="2915" spans="1:4">
      <c r="A2915" s="58" t="s">
        <v>31712</v>
      </c>
      <c r="B2915" s="74" t="s">
        <v>32104</v>
      </c>
      <c r="C2915" s="58" t="s">
        <v>28</v>
      </c>
      <c r="D2915" s="75">
        <v>4.18</v>
      </c>
    </row>
    <row r="2916" spans="1:4">
      <c r="A2916" s="58" t="s">
        <v>31713</v>
      </c>
      <c r="B2916" s="74" t="s">
        <v>32105</v>
      </c>
      <c r="C2916" s="58" t="s">
        <v>28</v>
      </c>
      <c r="D2916" s="75">
        <v>1.05</v>
      </c>
    </row>
    <row r="2917" spans="1:4">
      <c r="A2917" s="58" t="s">
        <v>31714</v>
      </c>
      <c r="B2917" s="74" t="s">
        <v>32106</v>
      </c>
      <c r="C2917" s="58" t="s">
        <v>28</v>
      </c>
      <c r="D2917" s="75">
        <v>0.82</v>
      </c>
    </row>
    <row r="2918" spans="1:4">
      <c r="A2918" s="58" t="s">
        <v>31715</v>
      </c>
      <c r="B2918" s="74" t="s">
        <v>32107</v>
      </c>
      <c r="C2918" s="58" t="s">
        <v>28</v>
      </c>
      <c r="D2918" s="75">
        <v>0.21</v>
      </c>
    </row>
    <row r="2919" spans="1:4">
      <c r="A2919" s="58" t="s">
        <v>31716</v>
      </c>
      <c r="B2919" s="74" t="s">
        <v>32108</v>
      </c>
      <c r="C2919" s="58" t="s">
        <v>28</v>
      </c>
      <c r="D2919" s="75">
        <v>5.28</v>
      </c>
    </row>
    <row r="2920" spans="1:4">
      <c r="A2920" s="58" t="s">
        <v>31717</v>
      </c>
      <c r="B2920" s="74" t="s">
        <v>32109</v>
      </c>
      <c r="C2920" s="58" t="s">
        <v>28</v>
      </c>
      <c r="D2920" s="75">
        <v>1.02</v>
      </c>
    </row>
    <row r="2921" spans="1:4">
      <c r="A2921" s="58" t="s">
        <v>31718</v>
      </c>
      <c r="B2921" s="74" t="s">
        <v>32110</v>
      </c>
      <c r="C2921" s="58" t="s">
        <v>28</v>
      </c>
      <c r="D2921" s="75">
        <v>1.67</v>
      </c>
    </row>
    <row r="2922" spans="1:4">
      <c r="A2922" s="58" t="s">
        <v>31719</v>
      </c>
      <c r="B2922" s="74" t="s">
        <v>32111</v>
      </c>
      <c r="C2922" s="58" t="s">
        <v>28</v>
      </c>
      <c r="D2922" s="75">
        <v>0.45</v>
      </c>
    </row>
    <row r="2923" spans="1:4">
      <c r="A2923" s="58" t="s">
        <v>31720</v>
      </c>
      <c r="B2923" s="74" t="s">
        <v>32112</v>
      </c>
      <c r="C2923" s="58" t="s">
        <v>28</v>
      </c>
      <c r="D2923" s="75">
        <v>1.85</v>
      </c>
    </row>
    <row r="2924" spans="1:4">
      <c r="A2924" s="58" t="s">
        <v>31721</v>
      </c>
      <c r="B2924" s="74" t="s">
        <v>32113</v>
      </c>
      <c r="C2924" s="58" t="s">
        <v>28</v>
      </c>
      <c r="D2924" s="75">
        <v>0.49</v>
      </c>
    </row>
    <row r="2925" spans="1:4">
      <c r="A2925" s="58" t="s">
        <v>31722</v>
      </c>
      <c r="B2925" s="74" t="s">
        <v>32114</v>
      </c>
      <c r="C2925" s="58" t="s">
        <v>28</v>
      </c>
      <c r="D2925" s="75">
        <v>0.59</v>
      </c>
    </row>
    <row r="2926" spans="1:4">
      <c r="A2926" s="58" t="s">
        <v>31723</v>
      </c>
      <c r="B2926" s="74" t="s">
        <v>32115</v>
      </c>
      <c r="C2926" s="58" t="s">
        <v>28</v>
      </c>
      <c r="D2926" s="75">
        <v>0.12</v>
      </c>
    </row>
    <row r="2927" spans="1:4">
      <c r="A2927" s="58" t="s">
        <v>31724</v>
      </c>
      <c r="B2927" s="74" t="s">
        <v>32116</v>
      </c>
      <c r="D2927" s="75"/>
    </row>
    <row r="2928" spans="1:4">
      <c r="A2928" s="58" t="s">
        <v>31725</v>
      </c>
      <c r="B2928" s="74" t="s">
        <v>32117</v>
      </c>
      <c r="C2928" s="58" t="s">
        <v>28</v>
      </c>
      <c r="D2928" s="75">
        <v>36.479999999999997</v>
      </c>
    </row>
    <row r="2929" spans="1:4">
      <c r="A2929" s="58" t="s">
        <v>31726</v>
      </c>
      <c r="B2929" s="74" t="s">
        <v>32118</v>
      </c>
      <c r="C2929" s="58" t="s">
        <v>28</v>
      </c>
      <c r="D2929" s="75">
        <v>9.11</v>
      </c>
    </row>
    <row r="2930" spans="1:4">
      <c r="A2930" s="58" t="s">
        <v>31727</v>
      </c>
      <c r="B2930" s="74" t="s">
        <v>32119</v>
      </c>
      <c r="C2930" s="58" t="s">
        <v>28</v>
      </c>
      <c r="D2930" s="75">
        <v>7.26</v>
      </c>
    </row>
    <row r="2931" spans="1:4">
      <c r="A2931" s="58" t="s">
        <v>31728</v>
      </c>
      <c r="B2931" s="74" t="s">
        <v>32120</v>
      </c>
      <c r="C2931" s="58" t="s">
        <v>28</v>
      </c>
      <c r="D2931" s="75">
        <v>1.82</v>
      </c>
    </row>
    <row r="2932" spans="1:4">
      <c r="A2932" s="58" t="s">
        <v>18909</v>
      </c>
      <c r="B2932" s="74" t="s">
        <v>32121</v>
      </c>
      <c r="C2932" s="58" t="s">
        <v>28</v>
      </c>
      <c r="D2932" s="75">
        <v>35.090000000000003</v>
      </c>
    </row>
    <row r="2933" spans="1:4">
      <c r="A2933" s="58" t="s">
        <v>31729</v>
      </c>
      <c r="B2933" s="74" t="s">
        <v>32122</v>
      </c>
      <c r="C2933" s="58" t="s">
        <v>28</v>
      </c>
      <c r="D2933" s="75">
        <v>8.77</v>
      </c>
    </row>
    <row r="2934" spans="1:4">
      <c r="A2934" s="58" t="s">
        <v>31730</v>
      </c>
      <c r="B2934" s="74" t="s">
        <v>32123</v>
      </c>
      <c r="C2934" s="58" t="s">
        <v>28</v>
      </c>
      <c r="D2934" s="75">
        <v>52.92</v>
      </c>
    </row>
    <row r="2935" spans="1:4">
      <c r="A2935" s="58" t="s">
        <v>31731</v>
      </c>
      <c r="B2935" s="74" t="s">
        <v>32124</v>
      </c>
      <c r="C2935" s="58" t="s">
        <v>28</v>
      </c>
      <c r="D2935" s="75">
        <v>13.23</v>
      </c>
    </row>
    <row r="2936" spans="1:4">
      <c r="A2936" s="58" t="s">
        <v>31732</v>
      </c>
      <c r="B2936" s="74" t="s">
        <v>32125</v>
      </c>
      <c r="C2936" s="58" t="s">
        <v>28</v>
      </c>
      <c r="D2936" s="75">
        <v>17.62</v>
      </c>
    </row>
    <row r="2937" spans="1:4">
      <c r="A2937" s="58" t="s">
        <v>31733</v>
      </c>
      <c r="B2937" s="74" t="s">
        <v>32126</v>
      </c>
      <c r="C2937" s="58" t="s">
        <v>28</v>
      </c>
      <c r="D2937" s="75">
        <v>4.4000000000000004</v>
      </c>
    </row>
    <row r="2938" spans="1:4">
      <c r="A2938" s="58" t="s">
        <v>31734</v>
      </c>
      <c r="B2938" s="74" t="s">
        <v>32127</v>
      </c>
      <c r="C2938" s="58" t="s">
        <v>28</v>
      </c>
      <c r="D2938" s="75">
        <v>13.2</v>
      </c>
    </row>
    <row r="2939" spans="1:4">
      <c r="A2939" s="58" t="s">
        <v>31735</v>
      </c>
      <c r="B2939" s="74" t="s">
        <v>32128</v>
      </c>
      <c r="C2939" s="58" t="s">
        <v>28</v>
      </c>
      <c r="D2939" s="75">
        <v>2.4</v>
      </c>
    </row>
    <row r="2940" spans="1:4">
      <c r="A2940" s="58" t="s">
        <v>31736</v>
      </c>
      <c r="B2940" s="74" t="s">
        <v>32129</v>
      </c>
      <c r="C2940" s="58" t="s">
        <v>28</v>
      </c>
      <c r="D2940" s="75">
        <v>3.98</v>
      </c>
    </row>
    <row r="2941" spans="1:4">
      <c r="A2941" s="58" t="s">
        <v>31737</v>
      </c>
      <c r="B2941" s="74" t="s">
        <v>32130</v>
      </c>
      <c r="C2941" s="58" t="s">
        <v>28</v>
      </c>
      <c r="D2941" s="75">
        <v>1</v>
      </c>
    </row>
    <row r="2942" spans="1:4">
      <c r="A2942" s="58" t="s">
        <v>31738</v>
      </c>
      <c r="B2942" s="74" t="s">
        <v>32131</v>
      </c>
      <c r="D2942" s="75"/>
    </row>
    <row r="2943" spans="1:4">
      <c r="A2943" s="58" t="s">
        <v>31739</v>
      </c>
      <c r="B2943" s="74" t="s">
        <v>32117</v>
      </c>
      <c r="C2943" s="58" t="s">
        <v>28</v>
      </c>
      <c r="D2943" s="75">
        <v>29.94</v>
      </c>
    </row>
    <row r="2944" spans="1:4">
      <c r="A2944" s="58" t="s">
        <v>31740</v>
      </c>
      <c r="B2944" s="74" t="s">
        <v>32118</v>
      </c>
      <c r="C2944" s="58" t="s">
        <v>28</v>
      </c>
      <c r="D2944" s="75">
        <v>7.49</v>
      </c>
    </row>
    <row r="2945" spans="1:4">
      <c r="A2945" s="58" t="s">
        <v>31741</v>
      </c>
      <c r="B2945" s="74" t="s">
        <v>32119</v>
      </c>
      <c r="C2945" s="58" t="s">
        <v>28</v>
      </c>
      <c r="D2945" s="75">
        <v>5.97</v>
      </c>
    </row>
    <row r="2946" spans="1:4">
      <c r="A2946" s="58" t="s">
        <v>31742</v>
      </c>
      <c r="B2946" s="74" t="s">
        <v>32132</v>
      </c>
      <c r="C2946" s="58" t="s">
        <v>28</v>
      </c>
      <c r="D2946" s="75">
        <v>1.49</v>
      </c>
    </row>
    <row r="2947" spans="1:4">
      <c r="A2947" s="58" t="s">
        <v>31743</v>
      </c>
      <c r="B2947" s="74" t="s">
        <v>32133</v>
      </c>
      <c r="C2947" s="58" t="s">
        <v>28</v>
      </c>
      <c r="D2947" s="75">
        <v>32.15</v>
      </c>
    </row>
    <row r="2948" spans="1:4">
      <c r="A2948" s="58" t="s">
        <v>31744</v>
      </c>
      <c r="B2948" s="74" t="s">
        <v>32134</v>
      </c>
      <c r="C2948" s="58" t="s">
        <v>28</v>
      </c>
      <c r="D2948" s="75">
        <v>8.0399999999999991</v>
      </c>
    </row>
    <row r="2949" spans="1:4">
      <c r="A2949" s="58" t="s">
        <v>31745</v>
      </c>
      <c r="B2949" s="74" t="s">
        <v>32125</v>
      </c>
      <c r="C2949" s="58" t="s">
        <v>28</v>
      </c>
      <c r="D2949" s="75">
        <v>22.03</v>
      </c>
    </row>
    <row r="2950" spans="1:4">
      <c r="A2950" s="58" t="s">
        <v>31746</v>
      </c>
      <c r="B2950" s="74" t="s">
        <v>32126</v>
      </c>
      <c r="C2950" s="58" t="s">
        <v>28</v>
      </c>
      <c r="D2950" s="75">
        <v>5.5</v>
      </c>
    </row>
    <row r="2951" spans="1:4">
      <c r="A2951" s="58" t="s">
        <v>31747</v>
      </c>
      <c r="B2951" s="74" t="s">
        <v>32127</v>
      </c>
      <c r="C2951" s="58" t="s">
        <v>28</v>
      </c>
      <c r="D2951" s="75">
        <v>11.32</v>
      </c>
    </row>
    <row r="2952" spans="1:4">
      <c r="A2952" s="58" t="s">
        <v>31748</v>
      </c>
      <c r="B2952" s="74" t="s">
        <v>32128</v>
      </c>
      <c r="C2952" s="58" t="s">
        <v>28</v>
      </c>
      <c r="D2952" s="75">
        <v>2.83</v>
      </c>
    </row>
    <row r="2953" spans="1:4">
      <c r="A2953" s="58" t="s">
        <v>31749</v>
      </c>
      <c r="B2953" s="74" t="s">
        <v>32129</v>
      </c>
      <c r="C2953" s="58" t="s">
        <v>28</v>
      </c>
      <c r="D2953" s="75">
        <v>3.98</v>
      </c>
    </row>
    <row r="2954" spans="1:4">
      <c r="A2954" s="58" t="s">
        <v>31750</v>
      </c>
      <c r="B2954" s="74" t="s">
        <v>32130</v>
      </c>
      <c r="C2954" s="58" t="s">
        <v>28</v>
      </c>
      <c r="D2954" s="75">
        <v>1</v>
      </c>
    </row>
    <row r="2955" spans="1:4">
      <c r="A2955" s="58" t="s">
        <v>31751</v>
      </c>
      <c r="B2955" s="74" t="s">
        <v>32135</v>
      </c>
      <c r="C2955" s="58" t="s">
        <v>243</v>
      </c>
      <c r="D2955" s="75">
        <v>3551.96</v>
      </c>
    </row>
    <row r="2956" spans="1:4">
      <c r="A2956" s="58" t="s">
        <v>31752</v>
      </c>
      <c r="B2956" s="74" t="s">
        <v>32136</v>
      </c>
      <c r="C2956" s="58" t="s">
        <v>243</v>
      </c>
      <c r="D2956" s="75">
        <v>7075.51</v>
      </c>
    </row>
    <row r="2957" spans="1:4">
      <c r="A2957" s="58" t="s">
        <v>31753</v>
      </c>
      <c r="B2957" s="74" t="s">
        <v>32137</v>
      </c>
      <c r="C2957" s="58" t="s">
        <v>243</v>
      </c>
      <c r="D2957" s="75">
        <v>10819.5</v>
      </c>
    </row>
    <row r="2958" spans="1:4">
      <c r="A2958" s="58" t="s">
        <v>31754</v>
      </c>
      <c r="B2958" s="74" t="s">
        <v>32138</v>
      </c>
      <c r="D2958" s="75"/>
    </row>
    <row r="2959" spans="1:4">
      <c r="A2959" s="58" t="s">
        <v>31755</v>
      </c>
      <c r="B2959" s="74" t="s">
        <v>32139</v>
      </c>
      <c r="D2959" s="75"/>
    </row>
    <row r="2960" spans="1:4">
      <c r="A2960" s="58" t="s">
        <v>31756</v>
      </c>
      <c r="B2960" s="74" t="s">
        <v>32140</v>
      </c>
      <c r="C2960" s="58" t="s">
        <v>61</v>
      </c>
      <c r="D2960" s="75">
        <v>750</v>
      </c>
    </row>
    <row r="2961" spans="1:4">
      <c r="A2961" s="58" t="s">
        <v>31757</v>
      </c>
      <c r="B2961" s="74" t="s">
        <v>32141</v>
      </c>
      <c r="D2961" s="75"/>
    </row>
    <row r="2962" spans="1:4">
      <c r="A2962" s="58" t="s">
        <v>31758</v>
      </c>
      <c r="B2962" s="74" t="s">
        <v>32142</v>
      </c>
      <c r="C2962" s="58" t="s">
        <v>61</v>
      </c>
      <c r="D2962" s="75">
        <v>950</v>
      </c>
    </row>
    <row r="2963" spans="1:4">
      <c r="A2963" s="58" t="s">
        <v>31759</v>
      </c>
      <c r="B2963" s="74" t="s">
        <v>32143</v>
      </c>
      <c r="D2963" s="75"/>
    </row>
    <row r="2964" spans="1:4">
      <c r="A2964" s="58" t="s">
        <v>31760</v>
      </c>
      <c r="B2964" s="74" t="s">
        <v>32144</v>
      </c>
      <c r="D2964" s="75"/>
    </row>
    <row r="2965" spans="1:4">
      <c r="A2965" s="58" t="s">
        <v>31761</v>
      </c>
      <c r="B2965" s="74" t="s">
        <v>32145</v>
      </c>
      <c r="C2965" s="58" t="s">
        <v>243</v>
      </c>
      <c r="D2965" s="75">
        <v>3</v>
      </c>
    </row>
    <row r="2966" spans="1:4">
      <c r="A2966" s="58" t="s">
        <v>31762</v>
      </c>
      <c r="B2966" s="74" t="s">
        <v>32146</v>
      </c>
      <c r="C2966" s="58" t="s">
        <v>243</v>
      </c>
      <c r="D2966" s="75">
        <v>4.5</v>
      </c>
    </row>
    <row r="2967" spans="1:4">
      <c r="A2967" s="58" t="s">
        <v>18911</v>
      </c>
      <c r="B2967" s="74" t="s">
        <v>32147</v>
      </c>
      <c r="C2967" s="58" t="s">
        <v>243</v>
      </c>
      <c r="D2967" s="75">
        <v>7</v>
      </c>
    </row>
    <row r="2968" spans="1:4">
      <c r="A2968" s="58" t="s">
        <v>31763</v>
      </c>
      <c r="B2968" s="74" t="s">
        <v>32148</v>
      </c>
      <c r="D2968" s="75"/>
    </row>
    <row r="2969" spans="1:4">
      <c r="A2969" s="58" t="s">
        <v>31764</v>
      </c>
      <c r="B2969" s="74" t="s">
        <v>32149</v>
      </c>
      <c r="C2969" s="58" t="s">
        <v>243</v>
      </c>
      <c r="D2969" s="75">
        <v>3.6</v>
      </c>
    </row>
    <row r="2970" spans="1:4">
      <c r="A2970" s="58" t="s">
        <v>31765</v>
      </c>
      <c r="B2970" s="74" t="s">
        <v>32150</v>
      </c>
      <c r="C2970" s="58" t="s">
        <v>243</v>
      </c>
      <c r="D2970" s="75">
        <v>6</v>
      </c>
    </row>
    <row r="2971" spans="1:4">
      <c r="A2971" s="58" t="s">
        <v>31766</v>
      </c>
      <c r="B2971" s="74" t="s">
        <v>32145</v>
      </c>
      <c r="C2971" s="58" t="s">
        <v>243</v>
      </c>
      <c r="D2971" s="75">
        <v>7.5</v>
      </c>
    </row>
    <row r="2972" spans="1:4">
      <c r="A2972" s="58" t="s">
        <v>31767</v>
      </c>
      <c r="B2972" s="74" t="s">
        <v>32146</v>
      </c>
      <c r="C2972" s="58" t="s">
        <v>243</v>
      </c>
      <c r="D2972" s="75">
        <v>9.3000000000000007</v>
      </c>
    </row>
    <row r="2973" spans="1:4">
      <c r="A2973" s="58" t="s">
        <v>31768</v>
      </c>
      <c r="B2973" s="74" t="s">
        <v>32147</v>
      </c>
      <c r="C2973" s="58" t="s">
        <v>243</v>
      </c>
      <c r="D2973" s="75">
        <v>14.8</v>
      </c>
    </row>
    <row r="2974" spans="1:4">
      <c r="A2974" s="58" t="s">
        <v>31769</v>
      </c>
      <c r="B2974" s="74" t="s">
        <v>32151</v>
      </c>
      <c r="D2974" s="75"/>
    </row>
    <row r="2975" spans="1:4">
      <c r="A2975" s="58" t="s">
        <v>31770</v>
      </c>
      <c r="B2975" s="74" t="s">
        <v>32149</v>
      </c>
      <c r="C2975" s="58" t="s">
        <v>243</v>
      </c>
      <c r="D2975" s="75">
        <v>0.2</v>
      </c>
    </row>
    <row r="2976" spans="1:4">
      <c r="A2976" s="58" t="s">
        <v>31771</v>
      </c>
      <c r="B2976" s="74" t="s">
        <v>32150</v>
      </c>
      <c r="C2976" s="58" t="s">
        <v>243</v>
      </c>
      <c r="D2976" s="75">
        <v>0.6</v>
      </c>
    </row>
    <row r="2977" spans="1:4">
      <c r="A2977" s="58" t="s">
        <v>31772</v>
      </c>
      <c r="B2977" s="74" t="s">
        <v>32152</v>
      </c>
      <c r="D2977" s="75"/>
    </row>
    <row r="2978" spans="1:4">
      <c r="A2978" s="58" t="s">
        <v>31773</v>
      </c>
      <c r="B2978" s="74" t="s">
        <v>32149</v>
      </c>
      <c r="C2978" s="58" t="s">
        <v>243</v>
      </c>
      <c r="D2978" s="75">
        <v>1.5</v>
      </c>
    </row>
    <row r="2979" spans="1:4">
      <c r="A2979" s="58" t="s">
        <v>31774</v>
      </c>
      <c r="B2979" s="74" t="s">
        <v>32150</v>
      </c>
      <c r="C2979" s="58" t="s">
        <v>243</v>
      </c>
      <c r="D2979" s="75">
        <v>3</v>
      </c>
    </row>
    <row r="2980" spans="1:4">
      <c r="A2980" s="58" t="s">
        <v>31775</v>
      </c>
      <c r="B2980" s="74" t="s">
        <v>32153</v>
      </c>
      <c r="D2980" s="75"/>
    </row>
    <row r="2981" spans="1:4">
      <c r="A2981" s="58" t="s">
        <v>31776</v>
      </c>
      <c r="B2981" s="74" t="s">
        <v>32154</v>
      </c>
      <c r="C2981" s="58" t="s">
        <v>243</v>
      </c>
      <c r="D2981" s="75">
        <v>4</v>
      </c>
    </row>
    <row r="2982" spans="1:4">
      <c r="A2982" s="58" t="s">
        <v>31777</v>
      </c>
      <c r="B2982" s="74" t="s">
        <v>32155</v>
      </c>
      <c r="D2982" s="75"/>
    </row>
    <row r="2983" spans="1:4">
      <c r="A2983" s="58" t="s">
        <v>31778</v>
      </c>
      <c r="B2983" s="74" t="s">
        <v>32150</v>
      </c>
      <c r="C2983" s="58" t="s">
        <v>243</v>
      </c>
      <c r="D2983" s="75">
        <v>2.1</v>
      </c>
    </row>
    <row r="2984" spans="1:4">
      <c r="A2984" s="58" t="s">
        <v>31779</v>
      </c>
      <c r="B2984" s="74" t="s">
        <v>32145</v>
      </c>
      <c r="C2984" s="58" t="s">
        <v>243</v>
      </c>
      <c r="D2984" s="75">
        <v>2.25</v>
      </c>
    </row>
    <row r="2985" spans="1:4">
      <c r="A2985" s="58" t="s">
        <v>31780</v>
      </c>
      <c r="B2985" s="74" t="s">
        <v>32146</v>
      </c>
      <c r="C2985" s="58" t="s">
        <v>243</v>
      </c>
      <c r="D2985" s="75">
        <v>3.2</v>
      </c>
    </row>
    <row r="2986" spans="1:4">
      <c r="A2986" s="58" t="s">
        <v>31781</v>
      </c>
      <c r="B2986" s="74" t="s">
        <v>32147</v>
      </c>
      <c r="C2986" s="58" t="s">
        <v>243</v>
      </c>
      <c r="D2986" s="75">
        <v>6.4</v>
      </c>
    </row>
    <row r="2987" spans="1:4">
      <c r="A2987" s="58" t="s">
        <v>31782</v>
      </c>
      <c r="B2987" s="74" t="s">
        <v>32156</v>
      </c>
      <c r="C2987" s="58" t="s">
        <v>243</v>
      </c>
      <c r="D2987" s="75">
        <v>5.5</v>
      </c>
    </row>
    <row r="2988" spans="1:4">
      <c r="A2988" s="58" t="s">
        <v>31783</v>
      </c>
      <c r="B2988" s="74" t="s">
        <v>32157</v>
      </c>
      <c r="C2988" s="58" t="s">
        <v>243</v>
      </c>
      <c r="D2988" s="75">
        <v>5.5</v>
      </c>
    </row>
    <row r="2989" spans="1:4">
      <c r="A2989" s="58" t="s">
        <v>31784</v>
      </c>
      <c r="B2989" s="74" t="s">
        <v>32158</v>
      </c>
      <c r="C2989" s="58" t="s">
        <v>243</v>
      </c>
      <c r="D2989" s="75">
        <v>7.5</v>
      </c>
    </row>
    <row r="2990" spans="1:4">
      <c r="A2990" s="58" t="s">
        <v>31785</v>
      </c>
      <c r="B2990" s="74" t="s">
        <v>32159</v>
      </c>
      <c r="D2990" s="75"/>
    </row>
    <row r="2991" spans="1:4">
      <c r="A2991" s="58" t="s">
        <v>31786</v>
      </c>
      <c r="B2991" s="74" t="s">
        <v>32149</v>
      </c>
      <c r="C2991" s="58" t="s">
        <v>243</v>
      </c>
      <c r="D2991" s="75">
        <v>2.5</v>
      </c>
    </row>
    <row r="2992" spans="1:4">
      <c r="A2992" s="58" t="s">
        <v>31787</v>
      </c>
      <c r="B2992" s="74" t="s">
        <v>32150</v>
      </c>
      <c r="C2992" s="58" t="s">
        <v>243</v>
      </c>
      <c r="D2992" s="75">
        <v>4.5</v>
      </c>
    </row>
    <row r="2993" spans="1:4">
      <c r="A2993" s="58" t="s">
        <v>31788</v>
      </c>
      <c r="B2993" s="74" t="s">
        <v>32145</v>
      </c>
      <c r="C2993" s="58" t="s">
        <v>243</v>
      </c>
      <c r="D2993" s="75">
        <v>6.3</v>
      </c>
    </row>
    <row r="2994" spans="1:4">
      <c r="A2994" s="58" t="s">
        <v>31789</v>
      </c>
      <c r="B2994" s="74" t="s">
        <v>32146</v>
      </c>
      <c r="C2994" s="58" t="s">
        <v>243</v>
      </c>
      <c r="D2994" s="75">
        <v>9</v>
      </c>
    </row>
    <row r="2995" spans="1:4">
      <c r="A2995" s="58" t="s">
        <v>31790</v>
      </c>
      <c r="B2995" s="74" t="s">
        <v>32147</v>
      </c>
      <c r="C2995" s="58" t="s">
        <v>243</v>
      </c>
      <c r="D2995" s="75">
        <v>14.4</v>
      </c>
    </row>
    <row r="2996" spans="1:4">
      <c r="A2996" s="58" t="s">
        <v>31791</v>
      </c>
      <c r="B2996" s="74" t="s">
        <v>32160</v>
      </c>
      <c r="D2996" s="75"/>
    </row>
    <row r="2997" spans="1:4">
      <c r="A2997" s="58" t="s">
        <v>31792</v>
      </c>
      <c r="B2997" s="74" t="s">
        <v>32149</v>
      </c>
      <c r="C2997" s="58" t="s">
        <v>243</v>
      </c>
      <c r="D2997" s="75">
        <v>1.5</v>
      </c>
    </row>
    <row r="2998" spans="1:4">
      <c r="A2998" s="58" t="s">
        <v>31793</v>
      </c>
      <c r="B2998" s="74" t="s">
        <v>32150</v>
      </c>
      <c r="C2998" s="58" t="s">
        <v>243</v>
      </c>
      <c r="D2998" s="75">
        <v>3</v>
      </c>
    </row>
    <row r="2999" spans="1:4">
      <c r="A2999" s="58" t="s">
        <v>31794</v>
      </c>
      <c r="B2999" s="74" t="s">
        <v>32145</v>
      </c>
      <c r="C2999" s="58" t="s">
        <v>243</v>
      </c>
      <c r="D2999" s="75">
        <v>6.6</v>
      </c>
    </row>
    <row r="3000" spans="1:4">
      <c r="A3000" s="58" t="s">
        <v>31795</v>
      </c>
      <c r="B3000" s="74" t="s">
        <v>32146</v>
      </c>
      <c r="C3000" s="58" t="s">
        <v>243</v>
      </c>
      <c r="D3000" s="75">
        <v>10.199999999999999</v>
      </c>
    </row>
    <row r="3001" spans="1:4">
      <c r="A3001" s="58" t="s">
        <v>31796</v>
      </c>
      <c r="B3001" s="74" t="s">
        <v>32147</v>
      </c>
      <c r="C3001" s="58" t="s">
        <v>243</v>
      </c>
      <c r="D3001" s="75">
        <v>18</v>
      </c>
    </row>
    <row r="3002" spans="1:4">
      <c r="A3002" s="58" t="s">
        <v>31797</v>
      </c>
      <c r="B3002" s="74" t="s">
        <v>32156</v>
      </c>
      <c r="C3002" s="58" t="s">
        <v>243</v>
      </c>
      <c r="D3002" s="75">
        <v>12</v>
      </c>
    </row>
    <row r="3003" spans="1:4">
      <c r="A3003" s="58" t="s">
        <v>31798</v>
      </c>
      <c r="B3003" s="74" t="s">
        <v>32157</v>
      </c>
      <c r="C3003" s="58" t="s">
        <v>243</v>
      </c>
      <c r="D3003" s="75">
        <v>12</v>
      </c>
    </row>
    <row r="3004" spans="1:4">
      <c r="A3004" s="58" t="s">
        <v>31799</v>
      </c>
      <c r="B3004" s="74" t="s">
        <v>32158</v>
      </c>
      <c r="C3004" s="58" t="s">
        <v>243</v>
      </c>
      <c r="D3004" s="75">
        <v>19.2</v>
      </c>
    </row>
    <row r="3005" spans="1:4">
      <c r="A3005" s="58" t="s">
        <v>31800</v>
      </c>
      <c r="B3005" s="74" t="s">
        <v>32161</v>
      </c>
      <c r="D3005" s="75"/>
    </row>
    <row r="3006" spans="1:4">
      <c r="A3006" s="58" t="s">
        <v>31801</v>
      </c>
      <c r="B3006" s="74" t="s">
        <v>32149</v>
      </c>
      <c r="C3006" s="58" t="s">
        <v>243</v>
      </c>
      <c r="D3006" s="75">
        <v>2.5</v>
      </c>
    </row>
    <row r="3007" spans="1:4">
      <c r="A3007" s="58" t="s">
        <v>31802</v>
      </c>
      <c r="B3007" s="74" t="s">
        <v>32150</v>
      </c>
      <c r="C3007" s="58" t="s">
        <v>243</v>
      </c>
      <c r="D3007" s="75">
        <v>4.9000000000000004</v>
      </c>
    </row>
    <row r="3008" spans="1:4">
      <c r="A3008" s="58" t="s">
        <v>31803</v>
      </c>
      <c r="B3008" s="74" t="s">
        <v>32145</v>
      </c>
      <c r="C3008" s="58" t="s">
        <v>243</v>
      </c>
      <c r="D3008" s="75">
        <v>8.5</v>
      </c>
    </row>
    <row r="3009" spans="1:4">
      <c r="A3009" s="58" t="s">
        <v>31804</v>
      </c>
      <c r="B3009" s="74" t="s">
        <v>32146</v>
      </c>
      <c r="C3009" s="58" t="s">
        <v>243</v>
      </c>
      <c r="D3009" s="75">
        <v>9.6</v>
      </c>
    </row>
    <row r="3010" spans="1:4">
      <c r="A3010" s="58" t="s">
        <v>31805</v>
      </c>
      <c r="B3010" s="74" t="s">
        <v>32147</v>
      </c>
      <c r="C3010" s="58" t="s">
        <v>243</v>
      </c>
      <c r="D3010" s="75">
        <v>14.4</v>
      </c>
    </row>
    <row r="3011" spans="1:4">
      <c r="A3011" s="58" t="s">
        <v>31806</v>
      </c>
      <c r="B3011" s="74" t="s">
        <v>32156</v>
      </c>
      <c r="C3011" s="58" t="s">
        <v>243</v>
      </c>
      <c r="D3011" s="75">
        <v>18</v>
      </c>
    </row>
    <row r="3012" spans="1:4">
      <c r="A3012" s="58" t="s">
        <v>31807</v>
      </c>
      <c r="B3012" s="74" t="s">
        <v>32157</v>
      </c>
      <c r="C3012" s="58" t="s">
        <v>243</v>
      </c>
      <c r="D3012" s="75">
        <v>18</v>
      </c>
    </row>
    <row r="3013" spans="1:4">
      <c r="A3013" s="58" t="s">
        <v>31808</v>
      </c>
      <c r="B3013" s="74" t="s">
        <v>32158</v>
      </c>
      <c r="C3013" s="58" t="s">
        <v>243</v>
      </c>
      <c r="D3013" s="75">
        <v>25</v>
      </c>
    </row>
    <row r="3014" spans="1:4">
      <c r="A3014" s="58" t="s">
        <v>31809</v>
      </c>
      <c r="B3014" s="74" t="s">
        <v>32162</v>
      </c>
      <c r="D3014" s="75"/>
    </row>
    <row r="3015" spans="1:4">
      <c r="A3015" s="58" t="s">
        <v>31810</v>
      </c>
      <c r="B3015" s="74" t="s">
        <v>32147</v>
      </c>
      <c r="C3015" s="58" t="s">
        <v>243</v>
      </c>
      <c r="D3015" s="75">
        <v>6.4</v>
      </c>
    </row>
    <row r="3016" spans="1:4">
      <c r="A3016" s="58" t="s">
        <v>31811</v>
      </c>
      <c r="B3016" s="74" t="s">
        <v>32146</v>
      </c>
      <c r="C3016" s="58" t="s">
        <v>243</v>
      </c>
      <c r="D3016" s="75">
        <v>3.2</v>
      </c>
    </row>
    <row r="3017" spans="1:4">
      <c r="A3017" s="58" t="s">
        <v>31812</v>
      </c>
      <c r="B3017" s="74" t="s">
        <v>32145</v>
      </c>
      <c r="C3017" s="58" t="s">
        <v>243</v>
      </c>
      <c r="D3017" s="75">
        <v>2.25</v>
      </c>
    </row>
    <row r="3018" spans="1:4">
      <c r="A3018" s="58" t="s">
        <v>31813</v>
      </c>
      <c r="B3018" s="74" t="s">
        <v>32163</v>
      </c>
      <c r="D3018" s="75"/>
    </row>
    <row r="3019" spans="1:4">
      <c r="A3019" s="58" t="s">
        <v>31814</v>
      </c>
      <c r="B3019" s="74" t="s">
        <v>32164</v>
      </c>
      <c r="D3019" s="75"/>
    </row>
    <row r="3020" spans="1:4">
      <c r="A3020" s="58" t="s">
        <v>31815</v>
      </c>
      <c r="B3020" s="74" t="s">
        <v>32165</v>
      </c>
      <c r="C3020" s="58" t="s">
        <v>243</v>
      </c>
      <c r="D3020" s="75">
        <v>700</v>
      </c>
    </row>
    <row r="3021" spans="1:4">
      <c r="A3021" s="58" t="s">
        <v>31816</v>
      </c>
      <c r="B3021" s="74" t="s">
        <v>18925</v>
      </c>
      <c r="C3021" s="58" t="s">
        <v>32</v>
      </c>
      <c r="D3021" s="75">
        <v>70</v>
      </c>
    </row>
    <row r="3022" spans="1:4">
      <c r="A3022" s="58" t="s">
        <v>31817</v>
      </c>
      <c r="B3022" s="74" t="s">
        <v>18926</v>
      </c>
      <c r="C3022" s="58" t="s">
        <v>243</v>
      </c>
      <c r="D3022" s="75">
        <v>160</v>
      </c>
    </row>
    <row r="3023" spans="1:4">
      <c r="A3023" s="58" t="s">
        <v>31818</v>
      </c>
      <c r="B3023" s="74" t="s">
        <v>32166</v>
      </c>
      <c r="D3023" s="75"/>
    </row>
    <row r="3024" spans="1:4">
      <c r="A3024" s="58" t="s">
        <v>31819</v>
      </c>
      <c r="B3024" s="74" t="s">
        <v>32167</v>
      </c>
      <c r="C3024" s="58" t="s">
        <v>243</v>
      </c>
      <c r="D3024" s="75">
        <v>500</v>
      </c>
    </row>
    <row r="3025" spans="1:4">
      <c r="A3025" s="58" t="s">
        <v>31820</v>
      </c>
      <c r="B3025" s="74" t="s">
        <v>32168</v>
      </c>
      <c r="C3025" s="58" t="s">
        <v>32</v>
      </c>
      <c r="D3025" s="75">
        <v>37.5</v>
      </c>
    </row>
    <row r="3026" spans="1:4">
      <c r="A3026" s="58" t="s">
        <v>31821</v>
      </c>
      <c r="B3026" s="74" t="s">
        <v>32169</v>
      </c>
      <c r="D3026" s="75"/>
    </row>
    <row r="3027" spans="1:4">
      <c r="A3027" s="58" t="s">
        <v>31822</v>
      </c>
      <c r="B3027" s="74" t="s">
        <v>18927</v>
      </c>
      <c r="C3027" s="58" t="s">
        <v>29</v>
      </c>
      <c r="D3027" s="75">
        <v>282.5</v>
      </c>
    </row>
    <row r="3028" spans="1:4">
      <c r="A3028" s="58" t="s">
        <v>31823</v>
      </c>
      <c r="B3028" s="74" t="s">
        <v>32170</v>
      </c>
      <c r="D3028" s="75"/>
    </row>
    <row r="3029" spans="1:4">
      <c r="A3029" s="58" t="s">
        <v>31824</v>
      </c>
      <c r="B3029" s="74" t="s">
        <v>32171</v>
      </c>
      <c r="C3029" s="58" t="s">
        <v>243</v>
      </c>
      <c r="D3029" s="75">
        <v>2000</v>
      </c>
    </row>
    <row r="3030" spans="1:4">
      <c r="A3030" s="58" t="s">
        <v>31825</v>
      </c>
      <c r="B3030" s="74" t="s">
        <v>32172</v>
      </c>
      <c r="C3030" s="58" t="s">
        <v>243</v>
      </c>
      <c r="D3030" s="75">
        <v>450</v>
      </c>
    </row>
    <row r="3031" spans="1:4">
      <c r="A3031" s="58" t="s">
        <v>31826</v>
      </c>
      <c r="B3031" s="74" t="s">
        <v>32173</v>
      </c>
      <c r="C3031" s="58" t="s">
        <v>32</v>
      </c>
      <c r="D3031" s="75">
        <v>170</v>
      </c>
    </row>
    <row r="3032" spans="1:4">
      <c r="A3032" s="58" t="s">
        <v>31827</v>
      </c>
      <c r="B3032" s="74" t="s">
        <v>32174</v>
      </c>
      <c r="C3032" s="58" t="s">
        <v>32</v>
      </c>
      <c r="D3032" s="75">
        <v>350</v>
      </c>
    </row>
    <row r="3033" spans="1:4">
      <c r="A3033" s="58" t="s">
        <v>31828</v>
      </c>
      <c r="B3033" s="74" t="s">
        <v>32175</v>
      </c>
      <c r="C3033" s="58" t="s">
        <v>32</v>
      </c>
      <c r="D3033" s="75">
        <v>450</v>
      </c>
    </row>
    <row r="3034" spans="1:4">
      <c r="A3034" s="58" t="s">
        <v>31829</v>
      </c>
      <c r="B3034" s="74" t="s">
        <v>32176</v>
      </c>
      <c r="D3034" s="75"/>
    </row>
    <row r="3035" spans="1:4">
      <c r="A3035" s="58" t="s">
        <v>31830</v>
      </c>
      <c r="B3035" s="74" t="s">
        <v>32177</v>
      </c>
      <c r="C3035" s="58" t="s">
        <v>243</v>
      </c>
      <c r="D3035" s="75">
        <v>1380</v>
      </c>
    </row>
    <row r="3036" spans="1:4">
      <c r="A3036" s="58" t="s">
        <v>31831</v>
      </c>
      <c r="B3036" s="74" t="s">
        <v>32178</v>
      </c>
      <c r="C3036" s="58" t="s">
        <v>243</v>
      </c>
      <c r="D3036" s="75">
        <v>900</v>
      </c>
    </row>
    <row r="3037" spans="1:4">
      <c r="A3037" s="58" t="s">
        <v>31832</v>
      </c>
      <c r="B3037" s="74" t="s">
        <v>32179</v>
      </c>
      <c r="D3037" s="75"/>
    </row>
    <row r="3038" spans="1:4">
      <c r="A3038" s="58" t="s">
        <v>31833</v>
      </c>
      <c r="B3038" s="74" t="s">
        <v>18928</v>
      </c>
      <c r="C3038" s="58" t="s">
        <v>243</v>
      </c>
      <c r="D3038" s="75">
        <v>465</v>
      </c>
    </row>
    <row r="3039" spans="1:4">
      <c r="A3039" s="58" t="s">
        <v>31834</v>
      </c>
      <c r="B3039" s="74" t="s">
        <v>18929</v>
      </c>
      <c r="C3039" s="58" t="s">
        <v>243</v>
      </c>
      <c r="D3039" s="75">
        <v>210</v>
      </c>
    </row>
    <row r="3040" spans="1:4">
      <c r="A3040" s="58" t="s">
        <v>31835</v>
      </c>
      <c r="B3040" s="74" t="s">
        <v>32180</v>
      </c>
      <c r="D3040" s="75"/>
    </row>
    <row r="3041" spans="1:4">
      <c r="A3041" s="58" t="s">
        <v>31836</v>
      </c>
      <c r="B3041" s="74" t="s">
        <v>32180</v>
      </c>
      <c r="D3041" s="75"/>
    </row>
    <row r="3042" spans="1:4">
      <c r="A3042" s="58" t="s">
        <v>18913</v>
      </c>
      <c r="B3042" s="74" t="s">
        <v>32181</v>
      </c>
      <c r="C3042" s="58" t="s">
        <v>243</v>
      </c>
      <c r="D3042" s="75">
        <v>104.5</v>
      </c>
    </row>
    <row r="3043" spans="1:4">
      <c r="A3043" s="58" t="s">
        <v>31837</v>
      </c>
      <c r="B3043" s="74" t="s">
        <v>32182</v>
      </c>
      <c r="C3043" s="58" t="s">
        <v>243</v>
      </c>
      <c r="D3043" s="75">
        <v>85.8</v>
      </c>
    </row>
    <row r="3044" spans="1:4">
      <c r="A3044" s="58" t="s">
        <v>31838</v>
      </c>
      <c r="B3044" s="74" t="s">
        <v>32183</v>
      </c>
      <c r="C3044" s="58" t="s">
        <v>243</v>
      </c>
      <c r="D3044" s="75">
        <v>106.7</v>
      </c>
    </row>
    <row r="3045" spans="1:4">
      <c r="A3045" s="58" t="s">
        <v>31839</v>
      </c>
      <c r="B3045" s="74" t="s">
        <v>32184</v>
      </c>
      <c r="C3045" s="58" t="s">
        <v>243</v>
      </c>
      <c r="D3045" s="75">
        <v>150.19999999999999</v>
      </c>
    </row>
    <row r="3046" spans="1:4">
      <c r="A3046" s="58" t="s">
        <v>31840</v>
      </c>
      <c r="B3046" s="74" t="s">
        <v>32185</v>
      </c>
      <c r="C3046" s="58" t="s">
        <v>243</v>
      </c>
      <c r="D3046" s="75">
        <v>3000</v>
      </c>
    </row>
    <row r="3047" spans="1:4">
      <c r="A3047" s="58" t="s">
        <v>31841</v>
      </c>
      <c r="B3047" s="74" t="s">
        <v>32186</v>
      </c>
      <c r="C3047" s="58" t="s">
        <v>243</v>
      </c>
      <c r="D3047" s="75">
        <v>3000</v>
      </c>
    </row>
    <row r="3048" spans="1:4">
      <c r="A3048" s="58" t="s">
        <v>31842</v>
      </c>
      <c r="B3048" s="74" t="s">
        <v>32187</v>
      </c>
      <c r="C3048" s="58" t="s">
        <v>243</v>
      </c>
      <c r="D3048" s="75">
        <v>150</v>
      </c>
    </row>
    <row r="3049" spans="1:4">
      <c r="A3049" s="58" t="s">
        <v>31843</v>
      </c>
      <c r="B3049" s="74" t="s">
        <v>32188</v>
      </c>
      <c r="C3049" s="58" t="s">
        <v>243</v>
      </c>
      <c r="D3049" s="75">
        <v>323.18</v>
      </c>
    </row>
    <row r="3050" spans="1:4">
      <c r="A3050" s="58" t="s">
        <v>31844</v>
      </c>
      <c r="B3050" s="74" t="s">
        <v>32189</v>
      </c>
      <c r="C3050" s="58" t="s">
        <v>243</v>
      </c>
      <c r="D3050" s="75">
        <v>285.89</v>
      </c>
    </row>
    <row r="3051" spans="1:4">
      <c r="A3051" s="58" t="s">
        <v>31845</v>
      </c>
      <c r="B3051" s="74" t="s">
        <v>32190</v>
      </c>
      <c r="C3051" s="58" t="s">
        <v>243</v>
      </c>
      <c r="D3051" s="75">
        <v>200</v>
      </c>
    </row>
    <row r="3052" spans="1:4">
      <c r="A3052" s="58" t="s">
        <v>31846</v>
      </c>
      <c r="B3052" s="74" t="s">
        <v>32191</v>
      </c>
      <c r="C3052" s="58" t="s">
        <v>243</v>
      </c>
      <c r="D3052" s="75">
        <v>50</v>
      </c>
    </row>
    <row r="3053" spans="1:4">
      <c r="A3053" s="58" t="s">
        <v>31847</v>
      </c>
      <c r="B3053" s="74" t="s">
        <v>32192</v>
      </c>
      <c r="C3053" s="58" t="s">
        <v>243</v>
      </c>
      <c r="D3053" s="75">
        <v>201.5</v>
      </c>
    </row>
    <row r="3054" spans="1:4">
      <c r="A3054" s="58" t="s">
        <v>31848</v>
      </c>
      <c r="B3054" s="74" t="s">
        <v>32193</v>
      </c>
      <c r="C3054" s="58" t="s">
        <v>243</v>
      </c>
      <c r="D3054" s="75">
        <v>95.8</v>
      </c>
    </row>
    <row r="3055" spans="1:4">
      <c r="A3055" s="58" t="s">
        <v>31849</v>
      </c>
      <c r="B3055" s="74" t="s">
        <v>32194</v>
      </c>
      <c r="C3055" s="58" t="s">
        <v>243</v>
      </c>
      <c r="D3055" s="75">
        <v>189.2</v>
      </c>
    </row>
    <row r="3056" spans="1:4">
      <c r="A3056" s="58" t="s">
        <v>31850</v>
      </c>
      <c r="B3056" s="74" t="s">
        <v>32195</v>
      </c>
      <c r="C3056" s="58" t="s">
        <v>243</v>
      </c>
      <c r="D3056" s="75">
        <v>185</v>
      </c>
    </row>
    <row r="3057" spans="1:4">
      <c r="A3057" s="58" t="s">
        <v>31851</v>
      </c>
      <c r="B3057" s="74" t="s">
        <v>32196</v>
      </c>
      <c r="C3057" s="58" t="s">
        <v>243</v>
      </c>
      <c r="D3057" s="75">
        <v>120.5</v>
      </c>
    </row>
    <row r="3058" spans="1:4">
      <c r="A3058" s="58" t="s">
        <v>31852</v>
      </c>
      <c r="B3058" s="74" t="s">
        <v>32197</v>
      </c>
      <c r="C3058" s="58" t="s">
        <v>243</v>
      </c>
      <c r="D3058" s="75">
        <v>120.1</v>
      </c>
    </row>
    <row r="3059" spans="1:4">
      <c r="A3059" s="58" t="s">
        <v>31853</v>
      </c>
      <c r="B3059" s="74" t="s">
        <v>32198</v>
      </c>
      <c r="C3059" s="58" t="s">
        <v>243</v>
      </c>
      <c r="D3059" s="75">
        <v>150.19999999999999</v>
      </c>
    </row>
    <row r="3060" spans="1:4">
      <c r="A3060" s="58" t="s">
        <v>31854</v>
      </c>
      <c r="B3060" s="74" t="s">
        <v>32199</v>
      </c>
      <c r="C3060" s="58" t="s">
        <v>243</v>
      </c>
      <c r="D3060" s="75">
        <v>100</v>
      </c>
    </row>
    <row r="3061" spans="1:4">
      <c r="A3061" s="58" t="s">
        <v>31855</v>
      </c>
      <c r="B3061" s="74" t="s">
        <v>32200</v>
      </c>
      <c r="D3061" s="75"/>
    </row>
    <row r="3062" spans="1:4">
      <c r="A3062" s="58" t="s">
        <v>31856</v>
      </c>
      <c r="B3062" s="74" t="s">
        <v>32201</v>
      </c>
      <c r="D3062" s="75"/>
    </row>
    <row r="3063" spans="1:4">
      <c r="A3063" s="58" t="s">
        <v>18914</v>
      </c>
      <c r="B3063" s="74" t="s">
        <v>32202</v>
      </c>
      <c r="C3063" s="58" t="s">
        <v>243</v>
      </c>
      <c r="D3063" s="75">
        <v>76</v>
      </c>
    </row>
    <row r="3064" spans="1:4">
      <c r="A3064" s="58" t="s">
        <v>18915</v>
      </c>
      <c r="B3064" s="74" t="s">
        <v>32203</v>
      </c>
      <c r="C3064" s="58" t="s">
        <v>243</v>
      </c>
      <c r="D3064" s="75">
        <v>112</v>
      </c>
    </row>
    <row r="3065" spans="1:4">
      <c r="A3065" s="58" t="s">
        <v>18916</v>
      </c>
      <c r="B3065" s="74" t="s">
        <v>32204</v>
      </c>
      <c r="C3065" s="58" t="s">
        <v>243</v>
      </c>
      <c r="D3065" s="75">
        <v>95</v>
      </c>
    </row>
    <row r="3066" spans="1:4">
      <c r="A3066" s="58" t="s">
        <v>31857</v>
      </c>
      <c r="B3066" s="74" t="s">
        <v>32205</v>
      </c>
      <c r="C3066" s="58" t="s">
        <v>243</v>
      </c>
      <c r="D3066" s="75">
        <v>92</v>
      </c>
    </row>
    <row r="3067" spans="1:4">
      <c r="A3067" s="58" t="s">
        <v>31858</v>
      </c>
      <c r="B3067" s="74" t="s">
        <v>32206</v>
      </c>
      <c r="C3067" s="58" t="s">
        <v>243</v>
      </c>
      <c r="D3067" s="75">
        <v>199</v>
      </c>
    </row>
    <row r="3068" spans="1:4">
      <c r="A3068" s="58" t="s">
        <v>31859</v>
      </c>
      <c r="B3068" s="74" t="s">
        <v>32207</v>
      </c>
      <c r="C3068" s="58" t="s">
        <v>243</v>
      </c>
      <c r="D3068" s="75">
        <v>72</v>
      </c>
    </row>
    <row r="3069" spans="1:4">
      <c r="A3069" s="58" t="s">
        <v>31860</v>
      </c>
      <c r="B3069" s="74" t="s">
        <v>32208</v>
      </c>
      <c r="C3069" s="58" t="s">
        <v>243</v>
      </c>
      <c r="D3069" s="75">
        <v>72</v>
      </c>
    </row>
    <row r="3070" spans="1:4">
      <c r="A3070" s="58" t="s">
        <v>31861</v>
      </c>
      <c r="B3070" s="74" t="s">
        <v>32209</v>
      </c>
      <c r="C3070" s="58" t="s">
        <v>243</v>
      </c>
      <c r="D3070" s="75">
        <v>134.5</v>
      </c>
    </row>
    <row r="3071" spans="1:4">
      <c r="A3071" s="58" t="s">
        <v>31862</v>
      </c>
      <c r="B3071" s="74" t="s">
        <v>32210</v>
      </c>
      <c r="C3071" s="58" t="s">
        <v>243</v>
      </c>
      <c r="D3071" s="75">
        <v>98.9</v>
      </c>
    </row>
    <row r="3072" spans="1:4">
      <c r="A3072" s="58" t="s">
        <v>31863</v>
      </c>
      <c r="B3072" s="74" t="s">
        <v>32211</v>
      </c>
      <c r="C3072" s="58" t="s">
        <v>243</v>
      </c>
      <c r="D3072" s="75">
        <v>120</v>
      </c>
    </row>
    <row r="3073" spans="1:4">
      <c r="A3073" s="58" t="s">
        <v>31864</v>
      </c>
      <c r="B3073" s="74" t="s">
        <v>32212</v>
      </c>
      <c r="C3073" s="58" t="s">
        <v>243</v>
      </c>
      <c r="D3073" s="75">
        <v>130</v>
      </c>
    </row>
    <row r="3074" spans="1:4">
      <c r="A3074" s="58" t="s">
        <v>31865</v>
      </c>
      <c r="B3074" s="74" t="s">
        <v>32213</v>
      </c>
      <c r="C3074" s="58" t="s">
        <v>243</v>
      </c>
      <c r="D3074" s="75">
        <v>72.180000000000007</v>
      </c>
    </row>
    <row r="3075" spans="1:4">
      <c r="A3075" s="58" t="s">
        <v>31866</v>
      </c>
      <c r="B3075" s="74" t="s">
        <v>32214</v>
      </c>
      <c r="C3075" s="58" t="s">
        <v>243</v>
      </c>
      <c r="D3075" s="75">
        <v>118.4</v>
      </c>
    </row>
    <row r="3076" spans="1:4">
      <c r="A3076" s="58" t="s">
        <v>31867</v>
      </c>
      <c r="B3076" s="74" t="s">
        <v>32215</v>
      </c>
      <c r="C3076" s="58" t="s">
        <v>243</v>
      </c>
      <c r="D3076" s="75">
        <v>135</v>
      </c>
    </row>
    <row r="3077" spans="1:4">
      <c r="A3077" s="58" t="s">
        <v>31868</v>
      </c>
      <c r="B3077" s="74" t="s">
        <v>32197</v>
      </c>
      <c r="C3077" s="58" t="s">
        <v>243</v>
      </c>
      <c r="D3077" s="75">
        <v>110</v>
      </c>
    </row>
    <row r="3078" spans="1:4">
      <c r="A3078" s="58" t="s">
        <v>31869</v>
      </c>
      <c r="B3078" s="74" t="s">
        <v>32216</v>
      </c>
      <c r="C3078" s="58" t="s">
        <v>243</v>
      </c>
      <c r="D3078" s="75">
        <v>95</v>
      </c>
    </row>
    <row r="3079" spans="1:4">
      <c r="A3079" s="58" t="s">
        <v>31870</v>
      </c>
      <c r="B3079" s="74" t="s">
        <v>32217</v>
      </c>
      <c r="C3079" s="58" t="s">
        <v>243</v>
      </c>
      <c r="D3079" s="75">
        <v>215.39</v>
      </c>
    </row>
    <row r="3080" spans="1:4">
      <c r="A3080" s="58" t="s">
        <v>31871</v>
      </c>
      <c r="B3080" s="74" t="s">
        <v>32218</v>
      </c>
      <c r="C3080" s="58" t="s">
        <v>243</v>
      </c>
      <c r="D3080" s="75">
        <v>320</v>
      </c>
    </row>
    <row r="3081" spans="1:4">
      <c r="A3081" s="58" t="s">
        <v>31872</v>
      </c>
      <c r="B3081" s="74" t="s">
        <v>32219</v>
      </c>
      <c r="C3081" s="58" t="s">
        <v>243</v>
      </c>
      <c r="D3081" s="75">
        <v>215</v>
      </c>
    </row>
    <row r="3082" spans="1:4">
      <c r="A3082" s="58" t="s">
        <v>31873</v>
      </c>
      <c r="B3082" s="74" t="s">
        <v>32220</v>
      </c>
      <c r="C3082" s="58" t="s">
        <v>243</v>
      </c>
      <c r="D3082" s="75">
        <v>350</v>
      </c>
    </row>
    <row r="3083" spans="1:4">
      <c r="A3083" s="58" t="s">
        <v>31874</v>
      </c>
      <c r="B3083" s="74" t="s">
        <v>32221</v>
      </c>
      <c r="C3083" s="58" t="s">
        <v>243</v>
      </c>
      <c r="D3083" s="75">
        <v>525</v>
      </c>
    </row>
    <row r="3084" spans="1:4">
      <c r="A3084" s="58" t="s">
        <v>31875</v>
      </c>
      <c r="B3084" s="74" t="s">
        <v>32222</v>
      </c>
      <c r="C3084" s="58" t="s">
        <v>243</v>
      </c>
      <c r="D3084" s="75">
        <v>630</v>
      </c>
    </row>
    <row r="3085" spans="1:4">
      <c r="A3085" s="58" t="s">
        <v>31876</v>
      </c>
      <c r="B3085" s="74" t="s">
        <v>32223</v>
      </c>
      <c r="C3085" s="58" t="s">
        <v>243</v>
      </c>
      <c r="D3085" s="75">
        <v>857</v>
      </c>
    </row>
    <row r="3086" spans="1:4">
      <c r="A3086" s="58" t="s">
        <v>31877</v>
      </c>
      <c r="B3086" s="74" t="s">
        <v>32224</v>
      </c>
      <c r="C3086" s="58" t="s">
        <v>243</v>
      </c>
      <c r="D3086" s="75">
        <v>1130</v>
      </c>
    </row>
    <row r="3087" spans="1:4">
      <c r="A3087" s="58" t="s">
        <v>31878</v>
      </c>
      <c r="B3087" s="74" t="s">
        <v>32225</v>
      </c>
      <c r="C3087" s="58" t="s">
        <v>243</v>
      </c>
      <c r="D3087" s="75">
        <v>1066.67</v>
      </c>
    </row>
    <row r="3088" spans="1:4">
      <c r="A3088" s="58" t="s">
        <v>31879</v>
      </c>
      <c r="B3088" s="74" t="s">
        <v>32226</v>
      </c>
      <c r="C3088" s="58" t="s">
        <v>243</v>
      </c>
      <c r="D3088" s="75">
        <v>1200</v>
      </c>
    </row>
    <row r="3089" spans="1:4">
      <c r="A3089" s="58" t="s">
        <v>31880</v>
      </c>
      <c r="B3089" s="74" t="s">
        <v>32227</v>
      </c>
      <c r="C3089" s="58" t="s">
        <v>243</v>
      </c>
      <c r="D3089" s="75">
        <v>1850</v>
      </c>
    </row>
    <row r="3090" spans="1:4">
      <c r="A3090" s="58" t="s">
        <v>31881</v>
      </c>
      <c r="B3090" s="74" t="s">
        <v>32228</v>
      </c>
      <c r="C3090" s="58" t="s">
        <v>243</v>
      </c>
      <c r="D3090" s="75">
        <v>430</v>
      </c>
    </row>
    <row r="3091" spans="1:4">
      <c r="A3091" s="58" t="s">
        <v>31882</v>
      </c>
      <c r="B3091" s="74" t="s">
        <v>32229</v>
      </c>
      <c r="C3091" s="58" t="s">
        <v>243</v>
      </c>
      <c r="D3091" s="75">
        <v>430</v>
      </c>
    </row>
    <row r="3092" spans="1:4">
      <c r="A3092" s="58" t="s">
        <v>31883</v>
      </c>
      <c r="B3092" s="74" t="s">
        <v>32230</v>
      </c>
      <c r="C3092" s="58" t="s">
        <v>243</v>
      </c>
      <c r="D3092" s="75">
        <v>578</v>
      </c>
    </row>
    <row r="3093" spans="1:4">
      <c r="A3093" s="58" t="s">
        <v>31884</v>
      </c>
      <c r="B3093" s="74" t="s">
        <v>32231</v>
      </c>
      <c r="C3093" s="58" t="s">
        <v>243</v>
      </c>
      <c r="D3093" s="75">
        <v>578</v>
      </c>
    </row>
    <row r="3094" spans="1:4">
      <c r="A3094" s="58" t="s">
        <v>31885</v>
      </c>
      <c r="B3094" s="74" t="s">
        <v>32232</v>
      </c>
      <c r="C3094" s="58" t="s">
        <v>243</v>
      </c>
      <c r="D3094" s="75">
        <v>700</v>
      </c>
    </row>
    <row r="3095" spans="1:4">
      <c r="A3095" s="58" t="s">
        <v>31886</v>
      </c>
      <c r="B3095" s="74" t="s">
        <v>32233</v>
      </c>
      <c r="C3095" s="58" t="s">
        <v>243</v>
      </c>
      <c r="D3095" s="75">
        <v>700</v>
      </c>
    </row>
    <row r="3096" spans="1:4">
      <c r="A3096" s="58" t="s">
        <v>31887</v>
      </c>
      <c r="B3096" s="74" t="s">
        <v>32234</v>
      </c>
      <c r="D3096" s="75"/>
    </row>
    <row r="3097" spans="1:4">
      <c r="A3097" s="58" t="s">
        <v>31888</v>
      </c>
      <c r="B3097" s="74" t="s">
        <v>32235</v>
      </c>
      <c r="C3097" s="58" t="s">
        <v>243</v>
      </c>
      <c r="D3097" s="75">
        <v>89.9</v>
      </c>
    </row>
    <row r="3098" spans="1:4">
      <c r="A3098" s="58" t="s">
        <v>31889</v>
      </c>
      <c r="B3098" s="74" t="s">
        <v>32236</v>
      </c>
      <c r="C3098" s="58" t="s">
        <v>243</v>
      </c>
      <c r="D3098" s="75">
        <v>125</v>
      </c>
    </row>
    <row r="3099" spans="1:4">
      <c r="A3099" s="58" t="s">
        <v>31890</v>
      </c>
      <c r="B3099" s="74" t="s">
        <v>32237</v>
      </c>
      <c r="C3099" s="58" t="s">
        <v>243</v>
      </c>
      <c r="D3099" s="75">
        <v>103.5</v>
      </c>
    </row>
    <row r="3100" spans="1:4">
      <c r="A3100" s="58" t="s">
        <v>31891</v>
      </c>
      <c r="B3100" s="74" t="s">
        <v>32238</v>
      </c>
      <c r="C3100" s="58" t="s">
        <v>243</v>
      </c>
      <c r="D3100" s="75">
        <v>139</v>
      </c>
    </row>
    <row r="3101" spans="1:4">
      <c r="A3101" s="58" t="s">
        <v>31892</v>
      </c>
      <c r="B3101" s="74" t="s">
        <v>32239</v>
      </c>
      <c r="C3101" s="58" t="s">
        <v>243</v>
      </c>
      <c r="D3101" s="75">
        <v>75.8</v>
      </c>
    </row>
    <row r="3102" spans="1:4">
      <c r="A3102" s="58" t="s">
        <v>31893</v>
      </c>
      <c r="B3102" s="74" t="s">
        <v>32240</v>
      </c>
      <c r="C3102" s="58" t="s">
        <v>243</v>
      </c>
      <c r="D3102" s="75">
        <v>95</v>
      </c>
    </row>
    <row r="3103" spans="1:4">
      <c r="A3103" s="58" t="s">
        <v>31894</v>
      </c>
      <c r="B3103" s="74" t="s">
        <v>32241</v>
      </c>
      <c r="C3103" s="58" t="s">
        <v>243</v>
      </c>
      <c r="D3103" s="75">
        <v>1100</v>
      </c>
    </row>
    <row r="3104" spans="1:4">
      <c r="A3104" s="58" t="s">
        <v>31895</v>
      </c>
      <c r="B3104" s="74" t="s">
        <v>32242</v>
      </c>
      <c r="C3104" s="58" t="s">
        <v>243</v>
      </c>
      <c r="D3104" s="75">
        <v>225.5</v>
      </c>
    </row>
    <row r="3105" spans="1:4">
      <c r="A3105" s="58" t="s">
        <v>18917</v>
      </c>
      <c r="B3105" s="74" t="s">
        <v>32243</v>
      </c>
      <c r="C3105" s="58" t="s">
        <v>243</v>
      </c>
      <c r="D3105" s="75">
        <v>179.9</v>
      </c>
    </row>
    <row r="3106" spans="1:4">
      <c r="A3106" s="58" t="s">
        <v>18920</v>
      </c>
      <c r="B3106" s="74" t="s">
        <v>32244</v>
      </c>
      <c r="C3106" s="58" t="s">
        <v>243</v>
      </c>
      <c r="D3106" s="75">
        <v>120</v>
      </c>
    </row>
    <row r="3107" spans="1:4">
      <c r="A3107" s="58" t="s">
        <v>31896</v>
      </c>
      <c r="B3107" s="74" t="s">
        <v>32245</v>
      </c>
      <c r="C3107" s="58" t="s">
        <v>243</v>
      </c>
      <c r="D3107" s="75">
        <v>450</v>
      </c>
    </row>
    <row r="3108" spans="1:4">
      <c r="A3108" s="58" t="s">
        <v>31897</v>
      </c>
      <c r="B3108" s="74" t="s">
        <v>32246</v>
      </c>
      <c r="D3108" s="75"/>
    </row>
    <row r="3109" spans="1:4">
      <c r="A3109" s="58" t="s">
        <v>31898</v>
      </c>
      <c r="B3109" s="74" t="s">
        <v>32247</v>
      </c>
      <c r="D3109" s="75"/>
    </row>
    <row r="3110" spans="1:4">
      <c r="A3110" s="58" t="s">
        <v>31899</v>
      </c>
      <c r="B3110" s="74" t="s">
        <v>32248</v>
      </c>
      <c r="C3110" s="58" t="s">
        <v>243</v>
      </c>
      <c r="D3110" s="75">
        <v>154.35</v>
      </c>
    </row>
    <row r="3111" spans="1:4">
      <c r="A3111" s="58" t="s">
        <v>31900</v>
      </c>
      <c r="B3111" s="74" t="s">
        <v>32249</v>
      </c>
      <c r="C3111" s="58" t="s">
        <v>243</v>
      </c>
      <c r="D3111" s="75">
        <v>245</v>
      </c>
    </row>
    <row r="3112" spans="1:4">
      <c r="A3112" s="58" t="s">
        <v>18922</v>
      </c>
      <c r="B3112" s="74" t="s">
        <v>32250</v>
      </c>
      <c r="C3112" s="58" t="s">
        <v>243</v>
      </c>
      <c r="D3112" s="75">
        <v>250</v>
      </c>
    </row>
    <row r="3113" spans="1:4">
      <c r="A3113" s="58" t="s">
        <v>31901</v>
      </c>
      <c r="B3113" s="74" t="s">
        <v>32251</v>
      </c>
      <c r="C3113" s="58" t="s">
        <v>243</v>
      </c>
      <c r="D3113" s="75">
        <v>380</v>
      </c>
    </row>
    <row r="3114" spans="1:4">
      <c r="A3114" s="58" t="s">
        <v>31902</v>
      </c>
      <c r="B3114" s="74" t="s">
        <v>32252</v>
      </c>
      <c r="C3114" s="58" t="s">
        <v>243</v>
      </c>
      <c r="D3114" s="75">
        <v>120</v>
      </c>
    </row>
    <row r="3115" spans="1:4">
      <c r="A3115" s="58" t="s">
        <v>31903</v>
      </c>
      <c r="B3115" s="74" t="s">
        <v>32253</v>
      </c>
      <c r="C3115" s="58" t="s">
        <v>243</v>
      </c>
      <c r="D3115" s="75">
        <v>150</v>
      </c>
    </row>
    <row r="3116" spans="1:4">
      <c r="A3116" s="58" t="s">
        <v>31904</v>
      </c>
      <c r="B3116" s="74" t="s">
        <v>32254</v>
      </c>
      <c r="C3116" s="58" t="s">
        <v>243</v>
      </c>
      <c r="D3116" s="75">
        <v>1550</v>
      </c>
    </row>
    <row r="3117" spans="1:4">
      <c r="A3117" s="58" t="s">
        <v>31905</v>
      </c>
      <c r="B3117" s="74" t="s">
        <v>32255</v>
      </c>
      <c r="D3117" s="75"/>
    </row>
    <row r="3118" spans="1:4">
      <c r="A3118" s="58" t="s">
        <v>31906</v>
      </c>
      <c r="B3118" s="74" t="s">
        <v>32256</v>
      </c>
      <c r="C3118" s="58" t="s">
        <v>243</v>
      </c>
      <c r="D3118" s="75">
        <v>300</v>
      </c>
    </row>
    <row r="3119" spans="1:4">
      <c r="A3119" s="58" t="s">
        <v>31907</v>
      </c>
      <c r="B3119" s="74" t="s">
        <v>32257</v>
      </c>
      <c r="C3119" s="58" t="s">
        <v>243</v>
      </c>
      <c r="D3119" s="75">
        <v>150</v>
      </c>
    </row>
    <row r="3120" spans="1:4">
      <c r="A3120" s="58" t="s">
        <v>31908</v>
      </c>
      <c r="B3120" s="74" t="s">
        <v>32258</v>
      </c>
      <c r="C3120" s="58" t="s">
        <v>243</v>
      </c>
      <c r="D3120" s="75">
        <v>280</v>
      </c>
    </row>
    <row r="3121" spans="1:4">
      <c r="A3121" s="58" t="s">
        <v>31909</v>
      </c>
      <c r="B3121" s="74" t="s">
        <v>32259</v>
      </c>
      <c r="C3121" s="58" t="s">
        <v>243</v>
      </c>
      <c r="D3121" s="75">
        <v>45</v>
      </c>
    </row>
    <row r="3122" spans="1:4">
      <c r="A3122" s="58" t="s">
        <v>31910</v>
      </c>
      <c r="B3122" s="74" t="s">
        <v>32260</v>
      </c>
      <c r="D3122" s="75"/>
    </row>
    <row r="3123" spans="1:4">
      <c r="A3123" s="58" t="s">
        <v>31911</v>
      </c>
      <c r="B3123" s="74" t="s">
        <v>32261</v>
      </c>
      <c r="C3123" s="58" t="s">
        <v>243</v>
      </c>
      <c r="D3123" s="75">
        <v>28.3</v>
      </c>
    </row>
    <row r="3124" spans="1:4">
      <c r="A3124" s="58" t="s">
        <v>31912</v>
      </c>
      <c r="B3124" s="74" t="s">
        <v>32262</v>
      </c>
      <c r="C3124" s="58" t="s">
        <v>243</v>
      </c>
      <c r="D3124" s="75">
        <v>1800</v>
      </c>
    </row>
    <row r="3125" spans="1:4">
      <c r="A3125" s="58" t="s">
        <v>31913</v>
      </c>
      <c r="B3125" s="74" t="s">
        <v>32263</v>
      </c>
      <c r="C3125" s="58" t="s">
        <v>243</v>
      </c>
      <c r="D3125" s="75">
        <v>180</v>
      </c>
    </row>
    <row r="3126" spans="1:4">
      <c r="A3126" s="58" t="s">
        <v>31914</v>
      </c>
      <c r="B3126" s="74" t="s">
        <v>32264</v>
      </c>
      <c r="D3126" s="75"/>
    </row>
    <row r="3127" spans="1:4">
      <c r="A3127" s="58" t="s">
        <v>31915</v>
      </c>
      <c r="B3127" s="74" t="s">
        <v>32262</v>
      </c>
      <c r="C3127" s="58" t="s">
        <v>243</v>
      </c>
      <c r="D3127" s="75">
        <v>1800</v>
      </c>
    </row>
    <row r="3128" spans="1:4">
      <c r="A3128" s="58" t="s">
        <v>31916</v>
      </c>
      <c r="B3128" s="74" t="s">
        <v>32265</v>
      </c>
      <c r="C3128" s="58" t="s">
        <v>243</v>
      </c>
      <c r="D3128" s="75">
        <v>600</v>
      </c>
    </row>
    <row r="3129" spans="1:4">
      <c r="A3129" s="58" t="s">
        <v>31917</v>
      </c>
      <c r="B3129" s="74" t="s">
        <v>32266</v>
      </c>
      <c r="C3129" s="58" t="s">
        <v>243</v>
      </c>
      <c r="D3129" s="75">
        <v>28.3</v>
      </c>
    </row>
    <row r="3130" spans="1:4">
      <c r="A3130" s="58" t="s">
        <v>31918</v>
      </c>
      <c r="B3130" s="74" t="s">
        <v>32267</v>
      </c>
      <c r="C3130" s="58" t="s">
        <v>243</v>
      </c>
      <c r="D3130" s="75">
        <v>28.3</v>
      </c>
    </row>
    <row r="3131" spans="1:4">
      <c r="A3131" s="58" t="s">
        <v>31919</v>
      </c>
      <c r="B3131" s="74" t="s">
        <v>32268</v>
      </c>
      <c r="C3131" s="58" t="s">
        <v>243</v>
      </c>
      <c r="D3131" s="75">
        <v>28.3</v>
      </c>
    </row>
    <row r="3132" spans="1:4">
      <c r="A3132" s="58" t="s">
        <v>31920</v>
      </c>
      <c r="B3132" s="74" t="s">
        <v>32269</v>
      </c>
      <c r="C3132" s="58" t="s">
        <v>243</v>
      </c>
      <c r="D3132" s="75">
        <v>30</v>
      </c>
    </row>
    <row r="3133" spans="1:4">
      <c r="A3133" s="58" t="s">
        <v>31921</v>
      </c>
      <c r="B3133" s="74" t="s">
        <v>32270</v>
      </c>
      <c r="C3133" s="58" t="s">
        <v>243</v>
      </c>
      <c r="D3133" s="75">
        <v>20</v>
      </c>
    </row>
    <row r="3134" spans="1:4">
      <c r="A3134" s="58" t="s">
        <v>31922</v>
      </c>
      <c r="B3134" s="74" t="s">
        <v>32271</v>
      </c>
      <c r="C3134" s="58" t="s">
        <v>243</v>
      </c>
      <c r="D3134" s="75">
        <v>820</v>
      </c>
    </row>
    <row r="3135" spans="1:4">
      <c r="A3135" s="58" t="s">
        <v>31923</v>
      </c>
      <c r="B3135" s="74" t="s">
        <v>32272</v>
      </c>
      <c r="C3135" s="58" t="s">
        <v>243</v>
      </c>
      <c r="D3135" s="75">
        <v>180</v>
      </c>
    </row>
    <row r="3136" spans="1:4">
      <c r="A3136" s="58" t="s">
        <v>31924</v>
      </c>
      <c r="B3136" s="74" t="s">
        <v>32273</v>
      </c>
      <c r="C3136" s="58" t="s">
        <v>243</v>
      </c>
      <c r="D3136" s="75">
        <v>210</v>
      </c>
    </row>
    <row r="3137" spans="1:4">
      <c r="A3137" s="58" t="s">
        <v>31925</v>
      </c>
      <c r="B3137" s="74" t="s">
        <v>32274</v>
      </c>
      <c r="D3137" s="75"/>
    </row>
    <row r="3138" spans="1:4">
      <c r="A3138" s="58" t="s">
        <v>31926</v>
      </c>
      <c r="B3138" s="74" t="s">
        <v>32275</v>
      </c>
      <c r="D3138" s="75"/>
    </row>
    <row r="3139" spans="1:4">
      <c r="A3139" s="58" t="s">
        <v>31927</v>
      </c>
      <c r="B3139" s="74" t="s">
        <v>32276</v>
      </c>
      <c r="C3139" s="58" t="s">
        <v>18930</v>
      </c>
      <c r="D3139" s="75">
        <v>165</v>
      </c>
    </row>
    <row r="3140" spans="1:4">
      <c r="A3140" s="58" t="s">
        <v>31928</v>
      </c>
      <c r="B3140" s="74" t="s">
        <v>32277</v>
      </c>
      <c r="C3140" s="58" t="s">
        <v>18930</v>
      </c>
      <c r="D3140" s="75">
        <v>185</v>
      </c>
    </row>
    <row r="3141" spans="1:4">
      <c r="A3141" s="58" t="s">
        <v>31929</v>
      </c>
      <c r="B3141" s="74" t="s">
        <v>32278</v>
      </c>
      <c r="C3141" s="58" t="s">
        <v>18930</v>
      </c>
      <c r="D3141" s="75">
        <v>200</v>
      </c>
    </row>
    <row r="3142" spans="1:4">
      <c r="A3142" s="58" t="s">
        <v>31930</v>
      </c>
      <c r="B3142" s="74" t="s">
        <v>32279</v>
      </c>
      <c r="C3142" s="58" t="s">
        <v>243</v>
      </c>
      <c r="D3142" s="75">
        <v>100</v>
      </c>
    </row>
    <row r="3143" spans="1:4">
      <c r="A3143" s="58" t="s">
        <v>31931</v>
      </c>
      <c r="B3143" s="74" t="s">
        <v>32280</v>
      </c>
      <c r="C3143" s="58" t="s">
        <v>243</v>
      </c>
      <c r="D3143" s="75">
        <v>55</v>
      </c>
    </row>
    <row r="3144" spans="1:4">
      <c r="A3144" s="58" t="s">
        <v>31932</v>
      </c>
      <c r="B3144" s="74" t="s">
        <v>32281</v>
      </c>
      <c r="D3144" s="75"/>
    </row>
    <row r="3145" spans="1:4">
      <c r="A3145" s="58" t="s">
        <v>31933</v>
      </c>
      <c r="B3145" s="74" t="s">
        <v>32282</v>
      </c>
      <c r="C3145" s="58" t="s">
        <v>243</v>
      </c>
      <c r="D3145" s="75">
        <v>100</v>
      </c>
    </row>
    <row r="3146" spans="1:4">
      <c r="A3146" s="58" t="s">
        <v>31934</v>
      </c>
      <c r="B3146" s="74" t="s">
        <v>32283</v>
      </c>
      <c r="C3146" s="58" t="s">
        <v>243</v>
      </c>
      <c r="D3146" s="75">
        <v>40</v>
      </c>
    </row>
    <row r="3147" spans="1:4">
      <c r="A3147" s="58" t="s">
        <v>31935</v>
      </c>
      <c r="B3147" s="74" t="s">
        <v>32284</v>
      </c>
      <c r="C3147" s="58" t="s">
        <v>243</v>
      </c>
      <c r="D3147" s="75">
        <v>50</v>
      </c>
    </row>
    <row r="3148" spans="1:4">
      <c r="A3148" s="58" t="s">
        <v>31936</v>
      </c>
      <c r="B3148" s="74" t="s">
        <v>32285</v>
      </c>
      <c r="D3148" s="75"/>
    </row>
    <row r="3149" spans="1:4">
      <c r="A3149" s="58" t="s">
        <v>31937</v>
      </c>
      <c r="B3149" s="74" t="s">
        <v>32286</v>
      </c>
      <c r="C3149" s="58" t="s">
        <v>243</v>
      </c>
      <c r="D3149" s="75">
        <v>71.5</v>
      </c>
    </row>
    <row r="3150" spans="1:4">
      <c r="A3150" s="58" t="s">
        <v>31938</v>
      </c>
      <c r="B3150" s="74" t="s">
        <v>32287</v>
      </c>
      <c r="D3150" s="75"/>
    </row>
    <row r="3151" spans="1:4">
      <c r="A3151" s="58" t="s">
        <v>31939</v>
      </c>
      <c r="B3151" s="74" t="s">
        <v>32288</v>
      </c>
      <c r="C3151" s="58" t="s">
        <v>243</v>
      </c>
      <c r="D3151" s="75">
        <v>125</v>
      </c>
    </row>
    <row r="3152" spans="1:4">
      <c r="A3152" s="58" t="s">
        <v>31940</v>
      </c>
      <c r="B3152" s="74" t="s">
        <v>32289</v>
      </c>
      <c r="C3152" s="58" t="s">
        <v>243</v>
      </c>
      <c r="D3152" s="75">
        <v>100</v>
      </c>
    </row>
    <row r="3153" spans="1:4">
      <c r="A3153" s="58" t="s">
        <v>31941</v>
      </c>
      <c r="B3153" s="74" t="s">
        <v>32290</v>
      </c>
      <c r="C3153" s="58" t="s">
        <v>243</v>
      </c>
      <c r="D3153" s="75">
        <v>125</v>
      </c>
    </row>
    <row r="3154" spans="1:4">
      <c r="A3154" s="58" t="s">
        <v>31942</v>
      </c>
      <c r="B3154" s="74" t="s">
        <v>32283</v>
      </c>
      <c r="C3154" s="58" t="s">
        <v>243</v>
      </c>
      <c r="D3154" s="75">
        <v>180</v>
      </c>
    </row>
    <row r="3155" spans="1:4">
      <c r="A3155" s="58" t="s">
        <v>31943</v>
      </c>
      <c r="B3155" s="74" t="s">
        <v>32291</v>
      </c>
      <c r="C3155" s="58" t="s">
        <v>243</v>
      </c>
      <c r="D3155" s="75">
        <v>160</v>
      </c>
    </row>
    <row r="3156" spans="1:4">
      <c r="A3156" s="58" t="s">
        <v>31944</v>
      </c>
      <c r="B3156" s="74" t="s">
        <v>32292</v>
      </c>
      <c r="D3156" s="75"/>
    </row>
    <row r="3157" spans="1:4">
      <c r="A3157" s="58" t="s">
        <v>31945</v>
      </c>
      <c r="B3157" s="74" t="s">
        <v>32289</v>
      </c>
      <c r="C3157" s="58" t="s">
        <v>243</v>
      </c>
      <c r="D3157" s="75">
        <v>260</v>
      </c>
    </row>
    <row r="3158" spans="1:4">
      <c r="A3158" s="58" t="s">
        <v>31946</v>
      </c>
      <c r="B3158" s="74" t="s">
        <v>32293</v>
      </c>
      <c r="C3158" s="58" t="s">
        <v>243</v>
      </c>
      <c r="D3158" s="75">
        <v>390</v>
      </c>
    </row>
    <row r="3159" spans="1:4">
      <c r="A3159" s="58" t="s">
        <v>31947</v>
      </c>
      <c r="B3159" s="74" t="s">
        <v>32283</v>
      </c>
      <c r="C3159" s="58" t="s">
        <v>243</v>
      </c>
      <c r="D3159" s="75">
        <v>195</v>
      </c>
    </row>
    <row r="3160" spans="1:4">
      <c r="A3160" s="58" t="s">
        <v>31948</v>
      </c>
      <c r="B3160" s="74" t="s">
        <v>32291</v>
      </c>
      <c r="C3160" s="58" t="s">
        <v>243</v>
      </c>
      <c r="D3160" s="75">
        <v>455</v>
      </c>
    </row>
    <row r="3161" spans="1:4">
      <c r="A3161" s="58" t="s">
        <v>31949</v>
      </c>
      <c r="B3161" s="74" t="s">
        <v>32294</v>
      </c>
      <c r="D3161" s="75"/>
    </row>
    <row r="3162" spans="1:4">
      <c r="A3162" s="58" t="s">
        <v>31950</v>
      </c>
      <c r="B3162" s="74" t="s">
        <v>32295</v>
      </c>
      <c r="C3162" s="58" t="s">
        <v>243</v>
      </c>
      <c r="D3162" s="75">
        <v>55</v>
      </c>
    </row>
    <row r="3163" spans="1:4">
      <c r="A3163" s="58" t="s">
        <v>31951</v>
      </c>
      <c r="B3163" s="74" t="s">
        <v>32296</v>
      </c>
      <c r="C3163" s="58" t="s">
        <v>243</v>
      </c>
      <c r="D3163" s="75">
        <v>195</v>
      </c>
    </row>
    <row r="3164" spans="1:4">
      <c r="A3164" s="58" t="s">
        <v>31952</v>
      </c>
      <c r="B3164" s="74" t="s">
        <v>32297</v>
      </c>
      <c r="C3164" s="58" t="s">
        <v>243</v>
      </c>
      <c r="D3164" s="75">
        <v>75</v>
      </c>
    </row>
    <row r="3165" spans="1:4">
      <c r="A3165" s="58"/>
      <c r="D3165" s="75"/>
    </row>
    <row r="3166" spans="1:4">
      <c r="A3166" s="58"/>
      <c r="D3166" s="75"/>
    </row>
    <row r="3167" spans="1:4">
      <c r="A3167" s="58"/>
      <c r="D3167" s="75"/>
    </row>
    <row r="3168" spans="1:4">
      <c r="A3168" s="58"/>
      <c r="D3168" s="75"/>
    </row>
    <row r="3169" spans="1:4">
      <c r="A3169" s="58"/>
      <c r="D3169" s="75"/>
    </row>
    <row r="3170" spans="1:4">
      <c r="A3170" s="58"/>
      <c r="D3170" s="75"/>
    </row>
    <row r="3171" spans="1:4">
      <c r="A3171" s="58"/>
      <c r="D3171" s="75"/>
    </row>
    <row r="3172" spans="1:4">
      <c r="A3172" s="58"/>
      <c r="D3172" s="75"/>
    </row>
    <row r="3173" spans="1:4">
      <c r="A3173" s="58"/>
      <c r="D3173" s="75"/>
    </row>
    <row r="3174" spans="1:4">
      <c r="A3174" s="58"/>
      <c r="D3174" s="75"/>
    </row>
    <row r="3175" spans="1:4">
      <c r="A3175" s="58"/>
      <c r="D3175" s="75"/>
    </row>
    <row r="3176" spans="1:4">
      <c r="A3176" s="58"/>
      <c r="D3176" s="75"/>
    </row>
    <row r="3177" spans="1:4">
      <c r="A3177" s="58"/>
      <c r="D3177" s="75"/>
    </row>
    <row r="3178" spans="1:4">
      <c r="A3178" s="58"/>
      <c r="D3178" s="75"/>
    </row>
    <row r="3179" spans="1:4">
      <c r="A3179" s="58"/>
      <c r="D3179" s="75"/>
    </row>
    <row r="3180" spans="1:4">
      <c r="A3180" s="58"/>
      <c r="D3180" s="75"/>
    </row>
    <row r="3181" spans="1:4">
      <c r="A3181" s="58"/>
      <c r="D3181" s="75"/>
    </row>
    <row r="3182" spans="1:4">
      <c r="A3182" s="58"/>
      <c r="D3182" s="75"/>
    </row>
    <row r="3183" spans="1:4">
      <c r="A3183" s="58"/>
      <c r="D3183" s="75"/>
    </row>
    <row r="3184" spans="1:4">
      <c r="A3184" s="58"/>
      <c r="D3184" s="75"/>
    </row>
    <row r="3185" spans="1:4">
      <c r="A3185" s="58"/>
      <c r="D3185" s="75"/>
    </row>
    <row r="3186" spans="1:4">
      <c r="A3186" s="58"/>
      <c r="D3186" s="75"/>
    </row>
    <row r="3187" spans="1:4">
      <c r="A3187" s="58"/>
      <c r="D3187" s="75"/>
    </row>
    <row r="3188" spans="1:4">
      <c r="A3188" s="58"/>
      <c r="D3188" s="75"/>
    </row>
    <row r="3189" spans="1:4">
      <c r="A3189" s="58"/>
      <c r="D3189" s="75"/>
    </row>
    <row r="3190" spans="1:4">
      <c r="A3190" s="58"/>
      <c r="D3190" s="75"/>
    </row>
    <row r="3191" spans="1:4">
      <c r="A3191" s="58"/>
      <c r="D3191" s="75"/>
    </row>
    <row r="3192" spans="1:4">
      <c r="A3192" s="58"/>
      <c r="D3192" s="75"/>
    </row>
    <row r="3193" spans="1:4">
      <c r="A3193" s="58"/>
      <c r="D3193" s="75"/>
    </row>
    <row r="3194" spans="1:4">
      <c r="A3194" s="58"/>
      <c r="D3194" s="75"/>
    </row>
    <row r="3195" spans="1:4">
      <c r="A3195" s="58"/>
      <c r="D3195" s="75"/>
    </row>
    <row r="3196" spans="1:4">
      <c r="A3196" s="58"/>
      <c r="D3196" s="75"/>
    </row>
    <row r="3197" spans="1:4">
      <c r="A3197" s="58"/>
      <c r="D3197" s="75"/>
    </row>
    <row r="3198" spans="1:4">
      <c r="A3198" s="58"/>
      <c r="D3198" s="75"/>
    </row>
    <row r="3199" spans="1:4">
      <c r="A3199" s="58"/>
      <c r="D3199" s="75"/>
    </row>
    <row r="3200" spans="1:4">
      <c r="A3200" s="58"/>
      <c r="D3200" s="75"/>
    </row>
    <row r="3201" spans="1:4">
      <c r="A3201" s="58"/>
      <c r="D3201" s="75"/>
    </row>
    <row r="3202" spans="1:4">
      <c r="A3202" s="58"/>
      <c r="D3202" s="75"/>
    </row>
    <row r="3203" spans="1:4">
      <c r="A3203" s="58"/>
      <c r="D3203" s="75"/>
    </row>
    <row r="3204" spans="1:4">
      <c r="A3204" s="58"/>
      <c r="D3204" s="75"/>
    </row>
    <row r="3205" spans="1:4">
      <c r="A3205" s="58"/>
      <c r="D3205" s="75"/>
    </row>
    <row r="3206" spans="1:4">
      <c r="A3206" s="58"/>
      <c r="D3206" s="75"/>
    </row>
    <row r="3207" spans="1:4">
      <c r="A3207" s="58"/>
      <c r="D3207" s="75"/>
    </row>
    <row r="3208" spans="1:4">
      <c r="A3208" s="58"/>
      <c r="D3208" s="75"/>
    </row>
    <row r="3209" spans="1:4">
      <c r="A3209" s="58"/>
      <c r="D3209" s="75"/>
    </row>
    <row r="3210" spans="1:4">
      <c r="A3210" s="58"/>
      <c r="D3210" s="75"/>
    </row>
    <row r="3211" spans="1:4">
      <c r="A3211" s="58"/>
      <c r="D3211" s="75"/>
    </row>
    <row r="3212" spans="1:4">
      <c r="A3212" s="58"/>
      <c r="D3212" s="75"/>
    </row>
    <row r="3213" spans="1:4">
      <c r="A3213" s="58"/>
      <c r="D3213" s="75"/>
    </row>
    <row r="3214" spans="1:4">
      <c r="A3214" s="58"/>
      <c r="D3214" s="75"/>
    </row>
    <row r="3215" spans="1:4">
      <c r="A3215" s="58"/>
      <c r="D3215" s="75"/>
    </row>
    <row r="3216" spans="1:4">
      <c r="A3216" s="58"/>
      <c r="D3216" s="75"/>
    </row>
    <row r="3217" spans="1:4">
      <c r="A3217" s="58"/>
      <c r="D3217" s="75"/>
    </row>
    <row r="3218" spans="1:4">
      <c r="A3218" s="58"/>
      <c r="D3218" s="75"/>
    </row>
    <row r="3219" spans="1:4">
      <c r="A3219" s="58"/>
      <c r="D3219" s="75"/>
    </row>
    <row r="3220" spans="1:4">
      <c r="A3220" s="58"/>
      <c r="D3220" s="75"/>
    </row>
    <row r="3221" spans="1:4">
      <c r="A3221" s="58"/>
      <c r="D3221" s="75"/>
    </row>
    <row r="3222" spans="1:4">
      <c r="A3222" s="58"/>
      <c r="D3222" s="75"/>
    </row>
    <row r="3223" spans="1:4">
      <c r="A3223" s="58"/>
      <c r="D3223" s="75"/>
    </row>
    <row r="3224" spans="1:4">
      <c r="A3224" s="58"/>
      <c r="D3224" s="75"/>
    </row>
    <row r="3225" spans="1:4">
      <c r="A3225" s="58"/>
      <c r="D3225" s="75"/>
    </row>
    <row r="3226" spans="1:4">
      <c r="A3226" s="58"/>
      <c r="D3226" s="75"/>
    </row>
    <row r="3227" spans="1:4">
      <c r="A3227" s="58"/>
      <c r="D3227" s="75"/>
    </row>
    <row r="3228" spans="1:4">
      <c r="A3228" s="58"/>
      <c r="D3228" s="75"/>
    </row>
    <row r="3229" spans="1:4">
      <c r="A3229" s="58"/>
      <c r="D3229" s="75"/>
    </row>
    <row r="3230" spans="1:4">
      <c r="A3230" s="58"/>
      <c r="D3230" s="75"/>
    </row>
    <row r="3231" spans="1:4">
      <c r="A3231" s="58"/>
      <c r="D3231" s="75"/>
    </row>
    <row r="3232" spans="1:4">
      <c r="A3232" s="58"/>
      <c r="D3232" s="75"/>
    </row>
    <row r="3233" spans="1:4">
      <c r="A3233" s="58"/>
      <c r="D3233" s="75"/>
    </row>
    <row r="3234" spans="1:4">
      <c r="A3234" s="58"/>
      <c r="D3234" s="75"/>
    </row>
    <row r="3235" spans="1:4">
      <c r="A3235" s="58"/>
      <c r="D3235" s="75"/>
    </row>
    <row r="3236" spans="1:4">
      <c r="A3236" s="58"/>
      <c r="D3236" s="75"/>
    </row>
    <row r="3237" spans="1:4">
      <c r="A3237" s="58"/>
      <c r="D3237" s="75"/>
    </row>
    <row r="3238" spans="1:4">
      <c r="A3238" s="58"/>
      <c r="D3238" s="75"/>
    </row>
    <row r="3239" spans="1:4">
      <c r="A3239" s="58"/>
      <c r="D3239" s="75"/>
    </row>
    <row r="3240" spans="1:4">
      <c r="A3240" s="58"/>
      <c r="D3240" s="75"/>
    </row>
    <row r="3241" spans="1:4">
      <c r="A3241" s="58"/>
      <c r="D3241" s="75"/>
    </row>
    <row r="3242" spans="1:4">
      <c r="A3242" s="58"/>
      <c r="D3242" s="75"/>
    </row>
    <row r="3243" spans="1:4">
      <c r="A3243" s="58"/>
      <c r="D3243" s="75"/>
    </row>
    <row r="3244" spans="1:4">
      <c r="A3244" s="58"/>
      <c r="D3244" s="75"/>
    </row>
    <row r="3245" spans="1:4">
      <c r="A3245" s="58"/>
      <c r="D3245" s="75"/>
    </row>
    <row r="3246" spans="1:4">
      <c r="A3246" s="58"/>
      <c r="D3246" s="75"/>
    </row>
    <row r="3247" spans="1:4">
      <c r="A3247" s="58"/>
      <c r="D3247" s="75"/>
    </row>
    <row r="3248" spans="1:4">
      <c r="A3248" s="58"/>
      <c r="D3248" s="75"/>
    </row>
    <row r="3249" spans="1:4">
      <c r="A3249" s="58"/>
      <c r="D3249" s="75"/>
    </row>
    <row r="3250" spans="1:4">
      <c r="A3250" s="58"/>
      <c r="D3250" s="75"/>
    </row>
    <row r="3251" spans="1:4">
      <c r="A3251" s="58"/>
      <c r="D3251" s="75"/>
    </row>
    <row r="3252" spans="1:4">
      <c r="A3252" s="58"/>
      <c r="D3252" s="75"/>
    </row>
    <row r="3253" spans="1:4">
      <c r="A3253" s="58"/>
      <c r="D3253" s="75"/>
    </row>
    <row r="3254" spans="1:4">
      <c r="A3254" s="58"/>
      <c r="D3254" s="75"/>
    </row>
    <row r="3255" spans="1:4">
      <c r="A3255" s="58"/>
      <c r="D3255" s="75"/>
    </row>
    <row r="3256" spans="1:4">
      <c r="A3256" s="58"/>
      <c r="D3256" s="75"/>
    </row>
    <row r="3257" spans="1:4">
      <c r="A3257" s="58"/>
      <c r="D3257" s="75"/>
    </row>
    <row r="3258" spans="1:4">
      <c r="A3258" s="58"/>
      <c r="D3258" s="75"/>
    </row>
    <row r="3259" spans="1:4">
      <c r="A3259" s="58"/>
      <c r="D3259" s="75"/>
    </row>
    <row r="3260" spans="1:4">
      <c r="A3260" s="58"/>
      <c r="D3260" s="75"/>
    </row>
    <row r="3261" spans="1:4">
      <c r="A3261" s="58"/>
      <c r="D3261" s="75"/>
    </row>
    <row r="3262" spans="1:4">
      <c r="A3262" s="58"/>
      <c r="D3262" s="75"/>
    </row>
    <row r="3263" spans="1:4">
      <c r="A3263" s="58"/>
      <c r="D3263" s="75"/>
    </row>
    <row r="3264" spans="1:4">
      <c r="A3264" s="58"/>
      <c r="D3264" s="75"/>
    </row>
    <row r="3265" spans="1:4">
      <c r="A3265" s="58"/>
      <c r="D3265" s="75"/>
    </row>
    <row r="3266" spans="1:4">
      <c r="A3266" s="58"/>
      <c r="D3266" s="75"/>
    </row>
    <row r="3267" spans="1:4">
      <c r="A3267" s="58"/>
      <c r="D3267" s="75"/>
    </row>
    <row r="3268" spans="1:4">
      <c r="A3268" s="58"/>
      <c r="D3268" s="75"/>
    </row>
    <row r="3269" spans="1:4">
      <c r="A3269" s="58"/>
      <c r="D3269" s="75"/>
    </row>
    <row r="3270" spans="1:4">
      <c r="A3270" s="58"/>
      <c r="D3270" s="75"/>
    </row>
    <row r="3271" spans="1:4">
      <c r="A3271" s="58"/>
      <c r="D3271" s="75"/>
    </row>
    <row r="3272" spans="1:4">
      <c r="A3272" s="58"/>
      <c r="D3272" s="75"/>
    </row>
    <row r="3273" spans="1:4">
      <c r="A3273" s="58"/>
      <c r="D3273" s="75"/>
    </row>
    <row r="3274" spans="1:4">
      <c r="A3274" s="58"/>
      <c r="D3274" s="75"/>
    </row>
    <row r="3275" spans="1:4">
      <c r="A3275" s="58"/>
      <c r="D3275" s="75"/>
    </row>
    <row r="3276" spans="1:4">
      <c r="A3276" s="58"/>
      <c r="D3276" s="75"/>
    </row>
    <row r="3277" spans="1:4">
      <c r="A3277" s="58"/>
      <c r="D3277" s="75"/>
    </row>
    <row r="3278" spans="1:4">
      <c r="A3278" s="58"/>
      <c r="D3278" s="75"/>
    </row>
    <row r="3279" spans="1:4">
      <c r="A3279" s="58"/>
      <c r="D3279" s="75"/>
    </row>
    <row r="3280" spans="1:4">
      <c r="A3280" s="58"/>
      <c r="D3280" s="75"/>
    </row>
    <row r="3281" spans="1:4">
      <c r="A3281" s="58"/>
      <c r="D3281" s="75"/>
    </row>
    <row r="3282" spans="1:4">
      <c r="A3282" s="58"/>
      <c r="D3282" s="75"/>
    </row>
    <row r="3283" spans="1:4">
      <c r="A3283" s="58"/>
      <c r="D3283" s="75"/>
    </row>
    <row r="3284" spans="1:4">
      <c r="A3284" s="58"/>
      <c r="D3284" s="75"/>
    </row>
    <row r="3285" spans="1:4">
      <c r="A3285" s="58"/>
      <c r="D3285" s="75"/>
    </row>
    <row r="3286" spans="1:4">
      <c r="A3286" s="58"/>
      <c r="D3286" s="75"/>
    </row>
    <row r="3287" spans="1:4">
      <c r="A3287" s="58"/>
      <c r="D3287" s="75"/>
    </row>
    <row r="3288" spans="1:4">
      <c r="A3288" s="58"/>
      <c r="D3288" s="75"/>
    </row>
    <row r="3289" spans="1:4">
      <c r="A3289" s="58"/>
      <c r="D3289" s="75"/>
    </row>
    <row r="3290" spans="1:4">
      <c r="A3290" s="58"/>
      <c r="D3290" s="75"/>
    </row>
    <row r="3291" spans="1:4">
      <c r="A3291" s="58"/>
      <c r="D3291" s="75"/>
    </row>
    <row r="3292" spans="1:4">
      <c r="A3292" s="58"/>
      <c r="D3292" s="75"/>
    </row>
    <row r="3293" spans="1:4">
      <c r="A3293" s="58"/>
      <c r="D3293" s="75"/>
    </row>
    <row r="3294" spans="1:4">
      <c r="A3294" s="58"/>
      <c r="D3294" s="75"/>
    </row>
    <row r="3295" spans="1:4">
      <c r="A3295" s="58"/>
      <c r="D3295" s="75"/>
    </row>
    <row r="3296" spans="1:4">
      <c r="A3296" s="58"/>
      <c r="D3296" s="75"/>
    </row>
    <row r="3297" spans="1:4">
      <c r="A3297" s="58"/>
      <c r="D3297" s="75"/>
    </row>
    <row r="3298" spans="1:4">
      <c r="A3298" s="58"/>
      <c r="D3298" s="75"/>
    </row>
    <row r="3299" spans="1:4">
      <c r="A3299" s="58"/>
      <c r="D3299" s="75"/>
    </row>
    <row r="3300" spans="1:4">
      <c r="A3300" s="58"/>
      <c r="D3300" s="75"/>
    </row>
    <row r="3301" spans="1:4">
      <c r="A3301" s="58"/>
      <c r="D3301" s="75"/>
    </row>
    <row r="3302" spans="1:4">
      <c r="A3302" s="58"/>
      <c r="D3302" s="75"/>
    </row>
    <row r="3303" spans="1:4">
      <c r="A3303" s="58"/>
      <c r="D3303" s="75"/>
    </row>
    <row r="3304" spans="1:4">
      <c r="A3304" s="58"/>
      <c r="D3304" s="75"/>
    </row>
    <row r="3305" spans="1:4">
      <c r="A3305" s="58"/>
      <c r="D3305" s="75"/>
    </row>
    <row r="3306" spans="1:4">
      <c r="A3306" s="58"/>
      <c r="D3306" s="75"/>
    </row>
    <row r="3307" spans="1:4">
      <c r="A3307" s="58"/>
      <c r="D3307" s="75"/>
    </row>
    <row r="3308" spans="1:4">
      <c r="A3308" s="58"/>
      <c r="D3308" s="75"/>
    </row>
    <row r="3309" spans="1:4">
      <c r="A3309" s="58"/>
      <c r="D3309" s="75"/>
    </row>
    <row r="3310" spans="1:4">
      <c r="A3310" s="58"/>
      <c r="D3310" s="75"/>
    </row>
    <row r="3311" spans="1:4">
      <c r="A3311" s="58"/>
      <c r="D3311" s="75"/>
    </row>
    <row r="3312" spans="1:4">
      <c r="A3312" s="58"/>
      <c r="D3312" s="75"/>
    </row>
    <row r="3313" spans="1:4">
      <c r="A3313" s="58"/>
      <c r="D3313" s="75"/>
    </row>
    <row r="3314" spans="1:4">
      <c r="A3314" s="58"/>
      <c r="D3314" s="75"/>
    </row>
    <row r="3315" spans="1:4">
      <c r="A3315" s="58"/>
      <c r="D3315" s="75"/>
    </row>
    <row r="3316" spans="1:4">
      <c r="A3316" s="58"/>
      <c r="D3316" s="75"/>
    </row>
    <row r="3317" spans="1:4">
      <c r="A3317" s="58"/>
      <c r="D3317" s="75"/>
    </row>
    <row r="3318" spans="1:4">
      <c r="A3318" s="58"/>
      <c r="D3318" s="75"/>
    </row>
    <row r="3319" spans="1:4">
      <c r="A3319" s="58"/>
      <c r="D3319" s="75"/>
    </row>
    <row r="3320" spans="1:4">
      <c r="A3320" s="58"/>
      <c r="D3320" s="75"/>
    </row>
    <row r="3321" spans="1:4">
      <c r="A3321" s="58"/>
      <c r="D3321" s="75"/>
    </row>
    <row r="3322" spans="1:4">
      <c r="A3322" s="58"/>
      <c r="D3322" s="75"/>
    </row>
    <row r="3323" spans="1:4">
      <c r="A3323" s="58"/>
      <c r="D3323" s="75"/>
    </row>
    <row r="3324" spans="1:4">
      <c r="A3324" s="58"/>
      <c r="D3324" s="75"/>
    </row>
    <row r="3325" spans="1:4">
      <c r="A3325" s="58"/>
      <c r="D3325" s="75"/>
    </row>
    <row r="3326" spans="1:4">
      <c r="A3326" s="58"/>
      <c r="D3326" s="75"/>
    </row>
    <row r="3327" spans="1:4">
      <c r="A3327" s="58"/>
      <c r="D3327" s="75"/>
    </row>
    <row r="3328" spans="1:4">
      <c r="A3328" s="58"/>
      <c r="D3328" s="75"/>
    </row>
    <row r="3329" spans="1:4">
      <c r="A3329" s="58"/>
      <c r="D3329" s="75"/>
    </row>
    <row r="3330" spans="1:4">
      <c r="A3330" s="58"/>
      <c r="D3330" s="75"/>
    </row>
    <row r="3331" spans="1:4">
      <c r="A3331" s="58"/>
      <c r="D3331" s="75"/>
    </row>
    <row r="3332" spans="1:4">
      <c r="A3332" s="58"/>
      <c r="D3332" s="75"/>
    </row>
    <row r="3333" spans="1:4">
      <c r="A3333" s="58"/>
      <c r="D3333" s="75"/>
    </row>
    <row r="3334" spans="1:4">
      <c r="A3334" s="58"/>
      <c r="D3334" s="75"/>
    </row>
    <row r="3335" spans="1:4">
      <c r="A3335" s="58"/>
      <c r="D3335" s="75"/>
    </row>
    <row r="3336" spans="1:4">
      <c r="A3336" s="58"/>
      <c r="D3336" s="75"/>
    </row>
    <row r="3337" spans="1:4">
      <c r="A3337" s="58"/>
      <c r="D3337" s="75"/>
    </row>
    <row r="3338" spans="1:4">
      <c r="A3338" s="58"/>
      <c r="D3338" s="75"/>
    </row>
    <row r="3339" spans="1:4">
      <c r="A3339" s="58"/>
      <c r="D3339" s="75"/>
    </row>
    <row r="3340" spans="1:4">
      <c r="A3340" s="58"/>
      <c r="D3340" s="75"/>
    </row>
    <row r="3341" spans="1:4">
      <c r="A3341" s="58"/>
      <c r="D3341" s="75"/>
    </row>
    <row r="3342" spans="1:4">
      <c r="A3342" s="58"/>
      <c r="D3342" s="75"/>
    </row>
    <row r="3343" spans="1:4">
      <c r="A3343" s="58"/>
      <c r="D3343" s="75"/>
    </row>
    <row r="3344" spans="1:4">
      <c r="A3344" s="58"/>
      <c r="D3344" s="75"/>
    </row>
    <row r="3345" spans="1:4">
      <c r="A3345" s="58"/>
      <c r="D3345" s="75"/>
    </row>
    <row r="3346" spans="1:4">
      <c r="A3346" s="58"/>
      <c r="D3346" s="75"/>
    </row>
    <row r="3347" spans="1:4">
      <c r="A3347" s="58"/>
      <c r="D3347" s="75"/>
    </row>
    <row r="3348" spans="1:4">
      <c r="A3348" s="58"/>
      <c r="D3348" s="75"/>
    </row>
    <row r="3349" spans="1:4">
      <c r="A3349" s="58"/>
      <c r="D3349" s="75"/>
    </row>
    <row r="3350" spans="1:4">
      <c r="A3350" s="58"/>
      <c r="D3350" s="75"/>
    </row>
    <row r="3351" spans="1:4">
      <c r="A3351" s="58"/>
      <c r="D3351" s="75"/>
    </row>
    <row r="3352" spans="1:4">
      <c r="A3352" s="58"/>
      <c r="D3352" s="75"/>
    </row>
    <row r="3353" spans="1:4">
      <c r="A3353" s="58"/>
      <c r="D3353" s="75"/>
    </row>
    <row r="3354" spans="1:4">
      <c r="A3354" s="58"/>
      <c r="D3354" s="75"/>
    </row>
    <row r="3355" spans="1:4">
      <c r="A3355" s="58"/>
      <c r="D3355" s="75"/>
    </row>
    <row r="3356" spans="1:4">
      <c r="A3356" s="58"/>
      <c r="D3356" s="75"/>
    </row>
    <row r="3357" spans="1:4">
      <c r="A3357" s="58"/>
      <c r="D3357" s="75"/>
    </row>
    <row r="3358" spans="1:4">
      <c r="A3358" s="58"/>
      <c r="D3358" s="75"/>
    </row>
    <row r="3359" spans="1:4">
      <c r="A3359" s="58"/>
      <c r="D3359" s="75"/>
    </row>
    <row r="3360" spans="1:4">
      <c r="A3360" s="58"/>
      <c r="D3360" s="75"/>
    </row>
    <row r="3361" spans="1:4">
      <c r="A3361" s="58"/>
      <c r="D3361" s="75"/>
    </row>
    <row r="3362" spans="1:4">
      <c r="A3362" s="58"/>
      <c r="D3362" s="75"/>
    </row>
    <row r="3363" spans="1:4">
      <c r="A3363" s="58"/>
      <c r="D3363" s="75"/>
    </row>
    <row r="3364" spans="1:4">
      <c r="A3364" s="58"/>
      <c r="D3364" s="75"/>
    </row>
    <row r="3365" spans="1:4">
      <c r="A3365" s="58"/>
      <c r="D3365" s="75"/>
    </row>
    <row r="3366" spans="1:4">
      <c r="A3366" s="58"/>
      <c r="D3366" s="75"/>
    </row>
    <row r="3367" spans="1:4">
      <c r="A3367" s="58"/>
      <c r="D3367" s="75"/>
    </row>
    <row r="3368" spans="1:4">
      <c r="A3368" s="58"/>
      <c r="D3368" s="75"/>
    </row>
    <row r="3369" spans="1:4">
      <c r="A3369" s="58"/>
      <c r="D3369" s="75"/>
    </row>
    <row r="3370" spans="1:4">
      <c r="A3370" s="58"/>
      <c r="D3370" s="75"/>
    </row>
    <row r="3371" spans="1:4">
      <c r="A3371" s="58"/>
      <c r="D3371" s="75"/>
    </row>
    <row r="3372" spans="1:4">
      <c r="A3372" s="58"/>
      <c r="D3372" s="75"/>
    </row>
    <row r="3373" spans="1:4">
      <c r="A3373" s="58"/>
      <c r="D3373" s="75"/>
    </row>
    <row r="3374" spans="1:4">
      <c r="A3374" s="58"/>
      <c r="D3374" s="75"/>
    </row>
    <row r="3375" spans="1:4">
      <c r="A3375" s="58"/>
      <c r="D3375" s="75"/>
    </row>
    <row r="3376" spans="1:4">
      <c r="A3376" s="58"/>
      <c r="D3376" s="75"/>
    </row>
    <row r="3377" spans="1:4">
      <c r="A3377" s="58"/>
      <c r="D3377" s="75"/>
    </row>
    <row r="3378" spans="1:4">
      <c r="A3378" s="58"/>
      <c r="D3378" s="75"/>
    </row>
    <row r="3379" spans="1:4">
      <c r="A3379" s="58"/>
      <c r="D3379" s="75"/>
    </row>
    <row r="3380" spans="1:4">
      <c r="A3380" s="58"/>
      <c r="D3380" s="75"/>
    </row>
    <row r="3381" spans="1:4">
      <c r="A3381" s="58"/>
      <c r="D3381" s="75"/>
    </row>
    <row r="3382" spans="1:4">
      <c r="A3382" s="58"/>
      <c r="D3382" s="75"/>
    </row>
    <row r="3383" spans="1:4">
      <c r="A3383" s="58"/>
      <c r="D3383" s="75"/>
    </row>
    <row r="3384" spans="1:4">
      <c r="A3384" s="58"/>
      <c r="D3384" s="75"/>
    </row>
    <row r="3385" spans="1:4">
      <c r="A3385" s="58"/>
      <c r="D3385" s="75"/>
    </row>
    <row r="3386" spans="1:4">
      <c r="A3386" s="58"/>
      <c r="D3386" s="75"/>
    </row>
    <row r="3387" spans="1:4">
      <c r="A3387" s="58"/>
      <c r="D3387" s="75"/>
    </row>
    <row r="3388" spans="1:4">
      <c r="A3388" s="58"/>
      <c r="D3388" s="75"/>
    </row>
    <row r="3389" spans="1:4">
      <c r="A3389" s="58"/>
      <c r="D3389" s="75"/>
    </row>
    <row r="3390" spans="1:4">
      <c r="A3390" s="58"/>
      <c r="D3390" s="75"/>
    </row>
    <row r="3391" spans="1:4">
      <c r="A3391" s="58"/>
      <c r="D3391" s="75"/>
    </row>
    <row r="3392" spans="1:4">
      <c r="A3392" s="58"/>
      <c r="D3392" s="75"/>
    </row>
    <row r="3393" spans="1:4">
      <c r="A3393" s="58"/>
      <c r="D3393" s="75"/>
    </row>
    <row r="3394" spans="1:4">
      <c r="A3394" s="58"/>
      <c r="D3394" s="75"/>
    </row>
    <row r="3395" spans="1:4">
      <c r="A3395" s="58"/>
      <c r="D3395" s="75"/>
    </row>
    <row r="3396" spans="1:4">
      <c r="A3396" s="58"/>
      <c r="D3396" s="75"/>
    </row>
    <row r="3397" spans="1:4">
      <c r="A3397" s="58"/>
      <c r="D3397" s="75"/>
    </row>
    <row r="3398" spans="1:4">
      <c r="A3398" s="58"/>
      <c r="D3398" s="75"/>
    </row>
    <row r="3399" spans="1:4">
      <c r="A3399" s="58"/>
      <c r="D3399" s="75"/>
    </row>
    <row r="3400" spans="1:4">
      <c r="A3400" s="58"/>
      <c r="D3400" s="75"/>
    </row>
    <row r="3401" spans="1:4">
      <c r="A3401" s="58"/>
      <c r="D3401" s="75"/>
    </row>
    <row r="3402" spans="1:4">
      <c r="A3402" s="58"/>
      <c r="D3402" s="75"/>
    </row>
    <row r="3403" spans="1:4">
      <c r="A3403" s="58"/>
      <c r="D3403" s="75"/>
    </row>
    <row r="3404" spans="1:4">
      <c r="A3404" s="58"/>
      <c r="D3404" s="75"/>
    </row>
    <row r="3405" spans="1:4">
      <c r="A3405" s="58"/>
      <c r="D3405" s="75"/>
    </row>
    <row r="3406" spans="1:4">
      <c r="A3406" s="58"/>
      <c r="D3406" s="75"/>
    </row>
    <row r="3407" spans="1:4">
      <c r="A3407" s="58"/>
      <c r="D3407" s="75"/>
    </row>
    <row r="3408" spans="1:4">
      <c r="A3408" s="58"/>
      <c r="D3408" s="75"/>
    </row>
    <row r="3409" spans="1:4">
      <c r="A3409" s="58"/>
      <c r="D3409" s="75"/>
    </row>
    <row r="3410" spans="1:4">
      <c r="A3410" s="58"/>
      <c r="D3410" s="75"/>
    </row>
    <row r="3411" spans="1:4">
      <c r="A3411" s="58"/>
      <c r="D3411" s="75"/>
    </row>
    <row r="3412" spans="1:4">
      <c r="A3412" s="58"/>
      <c r="D3412" s="75"/>
    </row>
    <row r="3413" spans="1:4">
      <c r="A3413" s="58"/>
      <c r="D3413" s="75"/>
    </row>
    <row r="3414" spans="1:4">
      <c r="A3414" s="58"/>
      <c r="D3414" s="75"/>
    </row>
    <row r="3415" spans="1:4">
      <c r="A3415" s="58"/>
      <c r="D3415" s="75"/>
    </row>
    <row r="3416" spans="1:4">
      <c r="A3416" s="58"/>
      <c r="D3416" s="75"/>
    </row>
    <row r="3417" spans="1:4">
      <c r="A3417" s="58"/>
      <c r="D3417" s="75"/>
    </row>
    <row r="3418" spans="1:4">
      <c r="A3418" s="58"/>
      <c r="D3418" s="75"/>
    </row>
    <row r="3419" spans="1:4">
      <c r="A3419" s="58"/>
      <c r="D3419" s="75"/>
    </row>
    <row r="3420" spans="1:4">
      <c r="A3420" s="58"/>
      <c r="D3420" s="75"/>
    </row>
    <row r="3421" spans="1:4">
      <c r="A3421" s="58"/>
      <c r="D3421" s="75"/>
    </row>
    <row r="3422" spans="1:4">
      <c r="A3422" s="58"/>
      <c r="D3422" s="75"/>
    </row>
    <row r="3423" spans="1:4">
      <c r="A3423" s="58"/>
      <c r="D3423" s="75"/>
    </row>
    <row r="3424" spans="1:4">
      <c r="A3424" s="58"/>
      <c r="D3424" s="75"/>
    </row>
    <row r="3425" spans="1:4">
      <c r="A3425" s="58"/>
      <c r="D3425" s="75"/>
    </row>
    <row r="3426" spans="1:4">
      <c r="A3426" s="58"/>
      <c r="D3426" s="75"/>
    </row>
    <row r="3427" spans="1:4">
      <c r="A3427" s="58"/>
      <c r="D3427" s="75"/>
    </row>
    <row r="3428" spans="1:4">
      <c r="A3428" s="58"/>
      <c r="D3428" s="75"/>
    </row>
    <row r="3429" spans="1:4">
      <c r="A3429" s="58"/>
      <c r="D3429" s="75"/>
    </row>
    <row r="3430" spans="1:4">
      <c r="A3430" s="58"/>
      <c r="D3430" s="75"/>
    </row>
    <row r="3431" spans="1:4">
      <c r="A3431" s="58"/>
      <c r="D3431" s="75"/>
    </row>
    <row r="3432" spans="1:4">
      <c r="A3432" s="58"/>
      <c r="D3432" s="75"/>
    </row>
    <row r="3433" spans="1:4">
      <c r="A3433" s="58"/>
      <c r="D3433" s="75"/>
    </row>
    <row r="3434" spans="1:4">
      <c r="A3434" s="58"/>
      <c r="D3434" s="75"/>
    </row>
    <row r="3435" spans="1:4">
      <c r="A3435" s="58"/>
      <c r="D3435" s="75"/>
    </row>
    <row r="3436" spans="1:4">
      <c r="A3436" s="58"/>
      <c r="D3436" s="75"/>
    </row>
    <row r="3437" spans="1:4">
      <c r="A3437" s="58"/>
      <c r="D3437" s="75"/>
    </row>
    <row r="3438" spans="1:4">
      <c r="A3438" s="58"/>
      <c r="D3438" s="75"/>
    </row>
    <row r="3439" spans="1:4">
      <c r="A3439" s="58"/>
      <c r="D3439" s="75"/>
    </row>
    <row r="3440" spans="1:4">
      <c r="A3440" s="58"/>
      <c r="D3440" s="75"/>
    </row>
    <row r="3441" spans="1:4">
      <c r="A3441" s="58"/>
      <c r="D3441" s="75"/>
    </row>
    <row r="3442" spans="1:4">
      <c r="A3442" s="58"/>
      <c r="D3442" s="75"/>
    </row>
    <row r="3443" spans="1:4">
      <c r="A3443" s="58"/>
      <c r="D3443" s="75"/>
    </row>
    <row r="3444" spans="1:4">
      <c r="A3444" s="58"/>
      <c r="D3444" s="75"/>
    </row>
    <row r="3445" spans="1:4">
      <c r="A3445" s="58"/>
      <c r="D3445" s="75"/>
    </row>
    <row r="3446" spans="1:4">
      <c r="A3446" s="58"/>
      <c r="D3446" s="75"/>
    </row>
    <row r="3447" spans="1:4">
      <c r="A3447" s="58"/>
      <c r="D3447" s="75"/>
    </row>
    <row r="3448" spans="1:4">
      <c r="A3448" s="58"/>
      <c r="D3448" s="75"/>
    </row>
    <row r="3449" spans="1:4">
      <c r="A3449" s="58"/>
      <c r="D3449" s="75"/>
    </row>
    <row r="3450" spans="1:4">
      <c r="A3450" s="58"/>
      <c r="D3450" s="75"/>
    </row>
    <row r="3451" spans="1:4">
      <c r="A3451" s="58"/>
      <c r="D3451" s="75"/>
    </row>
    <row r="3452" spans="1:4">
      <c r="A3452" s="58"/>
      <c r="D3452" s="75"/>
    </row>
    <row r="3453" spans="1:4">
      <c r="A3453" s="58"/>
      <c r="D3453" s="75"/>
    </row>
    <row r="3454" spans="1:4">
      <c r="A3454" s="58"/>
      <c r="D3454" s="75"/>
    </row>
    <row r="3455" spans="1:4">
      <c r="A3455" s="58"/>
      <c r="D3455" s="75"/>
    </row>
    <row r="3456" spans="1:4">
      <c r="A3456" s="58"/>
      <c r="D3456" s="75"/>
    </row>
    <row r="3457" spans="1:4">
      <c r="A3457" s="58"/>
      <c r="D3457" s="75"/>
    </row>
    <row r="3458" spans="1:4">
      <c r="A3458" s="58"/>
      <c r="D3458" s="75"/>
    </row>
    <row r="3459" spans="1:4">
      <c r="A3459" s="58"/>
      <c r="D3459" s="75"/>
    </row>
    <row r="3460" spans="1:4">
      <c r="A3460" s="58"/>
      <c r="D3460" s="75"/>
    </row>
    <row r="3461" spans="1:4">
      <c r="A3461" s="58"/>
      <c r="D3461" s="75"/>
    </row>
    <row r="3462" spans="1:4">
      <c r="A3462" s="58"/>
      <c r="D3462" s="75"/>
    </row>
    <row r="3463" spans="1:4">
      <c r="A3463" s="58"/>
      <c r="D3463" s="75"/>
    </row>
    <row r="3464" spans="1:4">
      <c r="A3464" s="58"/>
      <c r="D3464" s="75"/>
    </row>
    <row r="3465" spans="1:4">
      <c r="A3465" s="58"/>
      <c r="D3465" s="75"/>
    </row>
    <row r="3466" spans="1:4">
      <c r="A3466" s="58"/>
      <c r="D3466" s="75"/>
    </row>
    <row r="3467" spans="1:4">
      <c r="A3467" s="58"/>
      <c r="D3467" s="75"/>
    </row>
    <row r="3468" spans="1:4">
      <c r="A3468" s="58"/>
      <c r="D3468" s="75"/>
    </row>
    <row r="3469" spans="1:4">
      <c r="A3469" s="58"/>
      <c r="D3469" s="75"/>
    </row>
    <row r="3470" spans="1:4">
      <c r="A3470" s="58"/>
      <c r="D3470" s="75"/>
    </row>
    <row r="3471" spans="1:4">
      <c r="A3471" s="58"/>
      <c r="D3471" s="75"/>
    </row>
    <row r="3472" spans="1:4">
      <c r="A3472" s="58"/>
      <c r="D3472" s="75"/>
    </row>
    <row r="3473" spans="1:4">
      <c r="A3473" s="58"/>
      <c r="D3473" s="75"/>
    </row>
    <row r="3474" spans="1:4">
      <c r="A3474" s="58"/>
      <c r="D3474" s="75"/>
    </row>
    <row r="3475" spans="1:4">
      <c r="A3475" s="58"/>
      <c r="D3475" s="75"/>
    </row>
    <row r="3476" spans="1:4">
      <c r="A3476" s="58"/>
      <c r="D3476" s="75"/>
    </row>
    <row r="3477" spans="1:4">
      <c r="A3477" s="58"/>
      <c r="D3477" s="75"/>
    </row>
    <row r="3478" spans="1:4">
      <c r="A3478" s="58"/>
      <c r="D3478" s="75"/>
    </row>
    <row r="3479" spans="1:4">
      <c r="A3479" s="58"/>
      <c r="D3479" s="75"/>
    </row>
    <row r="3480" spans="1:4">
      <c r="A3480" s="58"/>
      <c r="D3480" s="75"/>
    </row>
    <row r="3481" spans="1:4">
      <c r="A3481" s="58"/>
      <c r="D3481" s="75"/>
    </row>
    <row r="3482" spans="1:4">
      <c r="A3482" s="58"/>
      <c r="D3482" s="75"/>
    </row>
    <row r="3483" spans="1:4">
      <c r="A3483" s="58"/>
      <c r="D3483" s="75"/>
    </row>
    <row r="3484" spans="1:4">
      <c r="A3484" s="58"/>
      <c r="D3484" s="75"/>
    </row>
    <row r="3485" spans="1:4">
      <c r="A3485" s="58"/>
      <c r="D3485" s="75"/>
    </row>
    <row r="3486" spans="1:4">
      <c r="A3486" s="58"/>
      <c r="D3486" s="75"/>
    </row>
    <row r="3487" spans="1:4">
      <c r="A3487" s="58"/>
      <c r="D3487" s="75"/>
    </row>
    <row r="3488" spans="1:4">
      <c r="A3488" s="58"/>
      <c r="D3488" s="75"/>
    </row>
    <row r="3489" spans="1:4">
      <c r="A3489" s="58"/>
      <c r="D3489" s="75"/>
    </row>
    <row r="3490" spans="1:4">
      <c r="A3490" s="58"/>
      <c r="D3490" s="75"/>
    </row>
    <row r="3491" spans="1:4">
      <c r="A3491" s="58"/>
      <c r="D3491" s="75"/>
    </row>
    <row r="3492" spans="1:4">
      <c r="A3492" s="58"/>
      <c r="D3492" s="75"/>
    </row>
    <row r="3493" spans="1:4">
      <c r="A3493" s="58"/>
      <c r="D3493" s="75"/>
    </row>
    <row r="3494" spans="1:4">
      <c r="A3494" s="58"/>
      <c r="D3494" s="75"/>
    </row>
    <row r="3495" spans="1:4">
      <c r="A3495" s="58"/>
      <c r="D3495" s="75"/>
    </row>
    <row r="3496" spans="1:4">
      <c r="A3496" s="58"/>
      <c r="D3496" s="75"/>
    </row>
    <row r="3497" spans="1:4">
      <c r="A3497" s="58"/>
      <c r="D3497" s="75"/>
    </row>
    <row r="3498" spans="1:4">
      <c r="A3498" s="58"/>
      <c r="D3498" s="75"/>
    </row>
    <row r="3499" spans="1:4">
      <c r="A3499" s="58"/>
      <c r="D3499" s="75"/>
    </row>
    <row r="3500" spans="1:4">
      <c r="A3500" s="58"/>
      <c r="D3500" s="75"/>
    </row>
    <row r="3501" spans="1:4">
      <c r="A3501" s="58"/>
      <c r="D3501" s="75"/>
    </row>
    <row r="3502" spans="1:4">
      <c r="A3502" s="58"/>
      <c r="D3502" s="75"/>
    </row>
    <row r="3503" spans="1:4">
      <c r="A3503" s="58"/>
      <c r="D3503" s="75"/>
    </row>
    <row r="3504" spans="1:4">
      <c r="A3504" s="58"/>
      <c r="D3504" s="75"/>
    </row>
    <row r="3505" spans="1:4">
      <c r="A3505" s="58"/>
      <c r="D3505" s="75"/>
    </row>
    <row r="3506" spans="1:4">
      <c r="A3506" s="58"/>
      <c r="D3506" s="75"/>
    </row>
    <row r="3507" spans="1:4">
      <c r="A3507" s="58"/>
      <c r="D3507" s="75"/>
    </row>
    <row r="3508" spans="1:4">
      <c r="A3508" s="58"/>
      <c r="D3508" s="75"/>
    </row>
    <row r="3509" spans="1:4">
      <c r="A3509" s="58"/>
      <c r="D3509" s="75"/>
    </row>
    <row r="3510" spans="1:4">
      <c r="A3510" s="58"/>
      <c r="D3510" s="75"/>
    </row>
    <row r="3511" spans="1:4">
      <c r="A3511" s="58"/>
      <c r="D3511" s="75"/>
    </row>
    <row r="3512" spans="1:4">
      <c r="A3512" s="58"/>
      <c r="D3512" s="75"/>
    </row>
    <row r="3513" spans="1:4">
      <c r="A3513" s="58"/>
      <c r="D3513" s="75"/>
    </row>
    <row r="3514" spans="1:4">
      <c r="A3514" s="58"/>
      <c r="D3514" s="75"/>
    </row>
    <row r="3515" spans="1:4">
      <c r="A3515" s="58"/>
      <c r="D3515" s="75"/>
    </row>
    <row r="3516" spans="1:4">
      <c r="A3516" s="58"/>
      <c r="D3516" s="75"/>
    </row>
    <row r="3517" spans="1:4">
      <c r="A3517" s="58"/>
      <c r="D3517" s="75"/>
    </row>
    <row r="3518" spans="1:4">
      <c r="A3518" s="58"/>
      <c r="D3518" s="75"/>
    </row>
    <row r="3519" spans="1:4">
      <c r="A3519" s="58"/>
      <c r="D3519" s="75"/>
    </row>
    <row r="3520" spans="1:4">
      <c r="A3520" s="58"/>
      <c r="D3520" s="75"/>
    </row>
    <row r="3521" spans="1:4">
      <c r="A3521" s="58"/>
      <c r="D3521" s="75"/>
    </row>
    <row r="3522" spans="1:4">
      <c r="A3522" s="58"/>
      <c r="D3522" s="75"/>
    </row>
    <row r="3523" spans="1:4">
      <c r="A3523" s="58"/>
      <c r="D3523" s="75"/>
    </row>
    <row r="3524" spans="1:4">
      <c r="A3524" s="58"/>
      <c r="D3524" s="75"/>
    </row>
    <row r="3525" spans="1:4">
      <c r="A3525" s="58"/>
      <c r="D3525" s="75"/>
    </row>
    <row r="3526" spans="1:4">
      <c r="A3526" s="58"/>
      <c r="D3526" s="75"/>
    </row>
    <row r="3527" spans="1:4">
      <c r="A3527" s="58"/>
      <c r="D3527" s="75"/>
    </row>
    <row r="3528" spans="1:4">
      <c r="A3528" s="58"/>
      <c r="D3528" s="75"/>
    </row>
    <row r="3529" spans="1:4">
      <c r="A3529" s="58"/>
      <c r="D3529" s="75"/>
    </row>
    <row r="3530" spans="1:4">
      <c r="A3530" s="58"/>
      <c r="D3530" s="75"/>
    </row>
    <row r="3531" spans="1:4">
      <c r="A3531" s="58"/>
      <c r="D3531" s="75"/>
    </row>
    <row r="3532" spans="1:4">
      <c r="A3532" s="58"/>
      <c r="D3532" s="75"/>
    </row>
    <row r="3533" spans="1:4">
      <c r="A3533" s="58"/>
      <c r="D3533" s="75"/>
    </row>
    <row r="3534" spans="1:4">
      <c r="A3534" s="58"/>
      <c r="D3534" s="75"/>
    </row>
    <row r="3535" spans="1:4">
      <c r="A3535" s="58"/>
      <c r="D3535" s="75"/>
    </row>
    <row r="3536" spans="1:4">
      <c r="A3536" s="58"/>
      <c r="D3536" s="75"/>
    </row>
    <row r="3537" spans="1:4">
      <c r="A3537" s="58"/>
      <c r="D3537" s="75"/>
    </row>
    <row r="3538" spans="1:4">
      <c r="A3538" s="58"/>
      <c r="D3538" s="75"/>
    </row>
    <row r="3539" spans="1:4">
      <c r="A3539" s="58"/>
      <c r="D3539" s="75"/>
    </row>
    <row r="3540" spans="1:4">
      <c r="A3540" s="58"/>
      <c r="D3540" s="75"/>
    </row>
    <row r="3541" spans="1:4">
      <c r="A3541" s="58"/>
      <c r="D3541" s="75"/>
    </row>
    <row r="3542" spans="1:4">
      <c r="A3542" s="58"/>
      <c r="D3542" s="75"/>
    </row>
    <row r="3543" spans="1:4">
      <c r="A3543" s="58"/>
      <c r="D3543" s="75"/>
    </row>
    <row r="3544" spans="1:4">
      <c r="A3544" s="58"/>
      <c r="D3544" s="75"/>
    </row>
    <row r="3545" spans="1:4">
      <c r="A3545" s="58"/>
      <c r="D3545" s="75"/>
    </row>
    <row r="3546" spans="1:4">
      <c r="A3546" s="58"/>
      <c r="D3546" s="75"/>
    </row>
    <row r="3547" spans="1:4">
      <c r="A3547" s="58"/>
      <c r="D3547" s="75"/>
    </row>
    <row r="3548" spans="1:4">
      <c r="A3548" s="58"/>
      <c r="D3548" s="75"/>
    </row>
    <row r="3549" spans="1:4">
      <c r="A3549" s="58"/>
      <c r="D3549" s="75"/>
    </row>
    <row r="3550" spans="1:4">
      <c r="A3550" s="58"/>
      <c r="D3550" s="75"/>
    </row>
    <row r="3551" spans="1:4">
      <c r="A3551" s="58"/>
      <c r="D3551" s="75"/>
    </row>
    <row r="3552" spans="1:4">
      <c r="A3552" s="58"/>
      <c r="D3552" s="75"/>
    </row>
    <row r="3553" spans="1:4">
      <c r="A3553" s="58"/>
      <c r="D3553" s="75"/>
    </row>
    <row r="3554" spans="1:4">
      <c r="A3554" s="58"/>
      <c r="D3554" s="75"/>
    </row>
    <row r="3555" spans="1:4">
      <c r="A3555" s="58"/>
      <c r="D3555" s="75"/>
    </row>
    <row r="3556" spans="1:4">
      <c r="A3556" s="58"/>
      <c r="D3556" s="75"/>
    </row>
    <row r="3557" spans="1:4">
      <c r="A3557" s="58"/>
      <c r="D3557" s="75"/>
    </row>
    <row r="3558" spans="1:4">
      <c r="A3558" s="58"/>
      <c r="D3558" s="75"/>
    </row>
    <row r="3559" spans="1:4">
      <c r="A3559" s="58"/>
      <c r="D3559" s="75"/>
    </row>
    <row r="3560" spans="1:4">
      <c r="A3560" s="58"/>
      <c r="D3560" s="75"/>
    </row>
    <row r="3561" spans="1:4">
      <c r="A3561" s="58"/>
      <c r="D3561" s="75"/>
    </row>
    <row r="3562" spans="1:4">
      <c r="A3562" s="58"/>
      <c r="D3562" s="75"/>
    </row>
    <row r="3563" spans="1:4">
      <c r="A3563" s="58"/>
      <c r="D3563" s="75"/>
    </row>
    <row r="3564" spans="1:4">
      <c r="A3564" s="58"/>
      <c r="D3564" s="75"/>
    </row>
    <row r="3565" spans="1:4">
      <c r="A3565" s="58"/>
      <c r="D3565" s="75"/>
    </row>
    <row r="3566" spans="1:4">
      <c r="A3566" s="58"/>
      <c r="D3566" s="75"/>
    </row>
    <row r="3567" spans="1:4">
      <c r="A3567" s="58"/>
      <c r="D3567" s="75"/>
    </row>
    <row r="3568" spans="1:4">
      <c r="A3568" s="58"/>
      <c r="D3568" s="75"/>
    </row>
    <row r="3569" spans="1:4">
      <c r="A3569" s="58"/>
      <c r="D3569" s="75"/>
    </row>
    <row r="3570" spans="1:4">
      <c r="A3570" s="58"/>
      <c r="D3570" s="75"/>
    </row>
    <row r="3571" spans="1:4">
      <c r="A3571" s="58"/>
      <c r="D3571" s="75"/>
    </row>
    <row r="3572" spans="1:4">
      <c r="A3572" s="58"/>
      <c r="D3572" s="75"/>
    </row>
    <row r="3573" spans="1:4">
      <c r="A3573" s="58"/>
      <c r="D3573" s="75"/>
    </row>
    <row r="3574" spans="1:4">
      <c r="A3574" s="58"/>
      <c r="D3574" s="75"/>
    </row>
    <row r="3575" spans="1:4">
      <c r="A3575" s="58"/>
      <c r="D3575" s="75"/>
    </row>
    <row r="3576" spans="1:4">
      <c r="A3576" s="58"/>
      <c r="D3576" s="75"/>
    </row>
    <row r="3577" spans="1:4">
      <c r="A3577" s="58"/>
      <c r="D3577" s="75"/>
    </row>
    <row r="3578" spans="1:4">
      <c r="A3578" s="58"/>
      <c r="D3578" s="75"/>
    </row>
    <row r="3579" spans="1:4">
      <c r="A3579" s="58"/>
      <c r="D3579" s="75"/>
    </row>
    <row r="3580" spans="1:4">
      <c r="A3580" s="58"/>
      <c r="D3580" s="75"/>
    </row>
    <row r="3581" spans="1:4">
      <c r="A3581" s="58"/>
      <c r="D3581" s="75"/>
    </row>
    <row r="3582" spans="1:4">
      <c r="A3582" s="58"/>
      <c r="D3582" s="75"/>
    </row>
    <row r="3583" spans="1:4">
      <c r="A3583" s="58"/>
      <c r="D3583" s="75"/>
    </row>
    <row r="3584" spans="1:4">
      <c r="A3584" s="58"/>
      <c r="D3584" s="75"/>
    </row>
    <row r="3585" spans="1:4">
      <c r="A3585" s="58"/>
      <c r="D3585" s="75"/>
    </row>
    <row r="3586" spans="1:4">
      <c r="A3586" s="58"/>
      <c r="D3586" s="75"/>
    </row>
    <row r="3587" spans="1:4">
      <c r="A3587" s="58"/>
      <c r="D3587" s="75"/>
    </row>
    <row r="3588" spans="1:4">
      <c r="A3588" s="58"/>
      <c r="D3588" s="75"/>
    </row>
    <row r="3589" spans="1:4">
      <c r="A3589" s="58"/>
      <c r="D3589" s="75"/>
    </row>
    <row r="3590" spans="1:4">
      <c r="A3590" s="58"/>
      <c r="D3590" s="75"/>
    </row>
    <row r="3591" spans="1:4">
      <c r="A3591" s="58"/>
      <c r="D3591" s="75"/>
    </row>
    <row r="3592" spans="1:4">
      <c r="A3592" s="58"/>
      <c r="D3592" s="75"/>
    </row>
    <row r="3593" spans="1:4">
      <c r="A3593" s="58"/>
      <c r="D3593" s="75"/>
    </row>
    <row r="3594" spans="1:4">
      <c r="A3594" s="58"/>
      <c r="D3594" s="75"/>
    </row>
    <row r="3595" spans="1:4">
      <c r="A3595" s="58"/>
      <c r="D3595" s="75"/>
    </row>
    <row r="3596" spans="1:4">
      <c r="A3596" s="58"/>
      <c r="D3596" s="75"/>
    </row>
    <row r="3597" spans="1:4">
      <c r="A3597" s="58"/>
      <c r="D3597" s="75"/>
    </row>
    <row r="3598" spans="1:4">
      <c r="A3598" s="58"/>
      <c r="D3598" s="75"/>
    </row>
    <row r="3599" spans="1:4">
      <c r="A3599" s="58"/>
      <c r="D3599" s="75"/>
    </row>
    <row r="3600" spans="1:4">
      <c r="A3600" s="58"/>
      <c r="D3600" s="75"/>
    </row>
    <row r="3601" spans="1:4">
      <c r="A3601" s="58"/>
      <c r="D3601" s="75"/>
    </row>
    <row r="3602" spans="1:4">
      <c r="A3602" s="58"/>
      <c r="D3602" s="75"/>
    </row>
    <row r="3603" spans="1:4">
      <c r="A3603" s="58"/>
      <c r="D3603" s="75"/>
    </row>
    <row r="3604" spans="1:4">
      <c r="A3604" s="58"/>
      <c r="D3604" s="75"/>
    </row>
    <row r="3605" spans="1:4">
      <c r="A3605" s="58"/>
      <c r="D3605" s="75"/>
    </row>
    <row r="3606" spans="1:4">
      <c r="A3606" s="58"/>
      <c r="D3606" s="75"/>
    </row>
    <row r="3607" spans="1:4">
      <c r="A3607" s="58"/>
      <c r="D3607" s="75"/>
    </row>
    <row r="3608" spans="1:4">
      <c r="A3608" s="58"/>
      <c r="D3608" s="75"/>
    </row>
    <row r="3609" spans="1:4">
      <c r="A3609" s="58"/>
      <c r="D3609" s="75"/>
    </row>
    <row r="3610" spans="1:4">
      <c r="A3610" s="58"/>
      <c r="D3610" s="75"/>
    </row>
    <row r="3611" spans="1:4">
      <c r="A3611" s="58"/>
      <c r="D3611" s="75"/>
    </row>
    <row r="3612" spans="1:4">
      <c r="A3612" s="58"/>
      <c r="D3612" s="75"/>
    </row>
    <row r="3613" spans="1:4">
      <c r="A3613" s="58"/>
      <c r="D3613" s="75"/>
    </row>
    <row r="3614" spans="1:4">
      <c r="A3614" s="58"/>
      <c r="D3614" s="75"/>
    </row>
    <row r="3615" spans="1:4">
      <c r="A3615" s="58"/>
      <c r="D3615" s="75"/>
    </row>
    <row r="3616" spans="1:4">
      <c r="A3616" s="58"/>
      <c r="D3616" s="75"/>
    </row>
    <row r="3617" spans="1:4">
      <c r="A3617" s="58"/>
      <c r="D3617" s="75"/>
    </row>
    <row r="3618" spans="1:4">
      <c r="A3618" s="58"/>
      <c r="D3618" s="75"/>
    </row>
    <row r="3619" spans="1:4">
      <c r="A3619" s="58"/>
      <c r="D3619" s="75"/>
    </row>
    <row r="3620" spans="1:4">
      <c r="A3620" s="58"/>
      <c r="D3620" s="75"/>
    </row>
    <row r="3621" spans="1:4">
      <c r="A3621" s="58"/>
      <c r="D3621" s="75"/>
    </row>
    <row r="3622" spans="1:4">
      <c r="A3622" s="58"/>
      <c r="D3622" s="75"/>
    </row>
    <row r="3623" spans="1:4">
      <c r="A3623" s="58"/>
      <c r="D3623" s="75"/>
    </row>
    <row r="3624" spans="1:4">
      <c r="A3624" s="58"/>
      <c r="D3624" s="75"/>
    </row>
    <row r="3625" spans="1:4">
      <c r="A3625" s="58"/>
      <c r="D3625" s="75"/>
    </row>
    <row r="3626" spans="1:4">
      <c r="A3626" s="58"/>
      <c r="D3626" s="75"/>
    </row>
    <row r="3627" spans="1:4">
      <c r="A3627" s="58"/>
      <c r="D3627" s="75"/>
    </row>
    <row r="3628" spans="1:4">
      <c r="A3628" s="58"/>
      <c r="D3628" s="75"/>
    </row>
    <row r="3629" spans="1:4">
      <c r="A3629" s="58"/>
      <c r="D3629" s="75"/>
    </row>
    <row r="3630" spans="1:4">
      <c r="A3630" s="58"/>
      <c r="D3630" s="75"/>
    </row>
    <row r="3631" spans="1:4">
      <c r="A3631" s="58"/>
      <c r="D3631" s="75"/>
    </row>
    <row r="3632" spans="1:4">
      <c r="A3632" s="58"/>
      <c r="D3632" s="75"/>
    </row>
    <row r="3633" spans="1:4">
      <c r="A3633" s="58"/>
      <c r="D3633" s="75"/>
    </row>
    <row r="3634" spans="1:4">
      <c r="A3634" s="58"/>
      <c r="D3634" s="75"/>
    </row>
    <row r="3635" spans="1:4">
      <c r="A3635" s="58"/>
      <c r="D3635" s="75"/>
    </row>
    <row r="3636" spans="1:4">
      <c r="A3636" s="58"/>
      <c r="D3636" s="75"/>
    </row>
    <row r="3637" spans="1:4">
      <c r="A3637" s="58"/>
      <c r="D3637" s="75"/>
    </row>
    <row r="3638" spans="1:4">
      <c r="A3638" s="58"/>
      <c r="D3638" s="75"/>
    </row>
    <row r="3639" spans="1:4">
      <c r="A3639" s="58"/>
      <c r="D3639" s="75"/>
    </row>
    <row r="3640" spans="1:4">
      <c r="A3640" s="58"/>
      <c r="D3640" s="75"/>
    </row>
    <row r="3641" spans="1:4">
      <c r="A3641" s="58"/>
      <c r="D3641" s="75"/>
    </row>
    <row r="3642" spans="1:4">
      <c r="A3642" s="58"/>
      <c r="D3642" s="75"/>
    </row>
    <row r="3643" spans="1:4">
      <c r="A3643" s="58"/>
      <c r="D3643" s="75"/>
    </row>
    <row r="3644" spans="1:4">
      <c r="A3644" s="58"/>
      <c r="D3644" s="75"/>
    </row>
    <row r="3645" spans="1:4">
      <c r="A3645" s="58"/>
      <c r="D3645" s="75"/>
    </row>
    <row r="3646" spans="1:4">
      <c r="A3646" s="58"/>
      <c r="D3646" s="75"/>
    </row>
    <row r="3647" spans="1:4">
      <c r="A3647" s="58"/>
      <c r="D3647" s="75"/>
    </row>
    <row r="3648" spans="1:4">
      <c r="A3648" s="58"/>
      <c r="D3648" s="75"/>
    </row>
    <row r="3649" spans="1:4">
      <c r="A3649" s="58"/>
      <c r="D3649" s="75"/>
    </row>
    <row r="3650" spans="1:4">
      <c r="A3650" s="58"/>
      <c r="D3650" s="75"/>
    </row>
    <row r="3651" spans="1:4">
      <c r="A3651" s="58"/>
      <c r="D3651" s="75"/>
    </row>
    <row r="3652" spans="1:4">
      <c r="A3652" s="58"/>
      <c r="D3652" s="75"/>
    </row>
    <row r="3653" spans="1:4">
      <c r="A3653" s="58"/>
      <c r="D3653" s="75"/>
    </row>
    <row r="3654" spans="1:4">
      <c r="A3654" s="58"/>
      <c r="D3654" s="75"/>
    </row>
    <row r="3655" spans="1:4">
      <c r="A3655" s="58"/>
      <c r="D3655" s="75"/>
    </row>
    <row r="3656" spans="1:4">
      <c r="A3656" s="58"/>
      <c r="D3656" s="75"/>
    </row>
    <row r="3657" spans="1:4">
      <c r="A3657" s="58"/>
      <c r="D3657" s="75"/>
    </row>
    <row r="3658" spans="1:4">
      <c r="A3658" s="58"/>
      <c r="D3658" s="75"/>
    </row>
    <row r="3659" spans="1:4">
      <c r="A3659" s="58"/>
      <c r="D3659" s="75"/>
    </row>
    <row r="3660" spans="1:4">
      <c r="A3660" s="58"/>
      <c r="D3660" s="75"/>
    </row>
    <row r="3661" spans="1:4">
      <c r="A3661" s="58"/>
      <c r="D3661" s="75"/>
    </row>
    <row r="3662" spans="1:4">
      <c r="A3662" s="58"/>
      <c r="D3662" s="75"/>
    </row>
    <row r="3663" spans="1:4">
      <c r="A3663" s="58"/>
      <c r="D3663" s="75"/>
    </row>
    <row r="3664" spans="1:4">
      <c r="A3664" s="58"/>
      <c r="D3664" s="75"/>
    </row>
    <row r="3665" spans="1:4">
      <c r="A3665" s="58"/>
      <c r="D3665" s="75"/>
    </row>
    <row r="3666" spans="1:4">
      <c r="A3666" s="58"/>
      <c r="D3666" s="75"/>
    </row>
    <row r="3667" spans="1:4">
      <c r="A3667" s="58"/>
      <c r="D3667" s="75"/>
    </row>
    <row r="3668" spans="1:4">
      <c r="A3668" s="58"/>
      <c r="D3668" s="75"/>
    </row>
    <row r="3669" spans="1:4">
      <c r="A3669" s="58"/>
      <c r="D3669" s="75"/>
    </row>
    <row r="3670" spans="1:4">
      <c r="A3670" s="58"/>
      <c r="D3670" s="75"/>
    </row>
    <row r="3671" spans="1:4">
      <c r="A3671" s="58"/>
      <c r="D3671" s="75"/>
    </row>
    <row r="3672" spans="1:4">
      <c r="A3672" s="58"/>
      <c r="D3672" s="75"/>
    </row>
    <row r="3673" spans="1:4">
      <c r="A3673" s="58"/>
      <c r="D3673" s="75"/>
    </row>
    <row r="3674" spans="1:4">
      <c r="A3674" s="58"/>
      <c r="D3674" s="75"/>
    </row>
    <row r="3675" spans="1:4">
      <c r="A3675" s="58"/>
      <c r="D3675" s="75"/>
    </row>
    <row r="3676" spans="1:4">
      <c r="A3676" s="58"/>
      <c r="D3676" s="75"/>
    </row>
    <row r="3677" spans="1:4">
      <c r="A3677" s="58"/>
      <c r="D3677" s="75"/>
    </row>
    <row r="3678" spans="1:4">
      <c r="A3678" s="58"/>
      <c r="D3678" s="75"/>
    </row>
    <row r="3679" spans="1:4">
      <c r="A3679" s="58"/>
      <c r="D3679" s="75"/>
    </row>
    <row r="3680" spans="1:4">
      <c r="A3680" s="58"/>
      <c r="D3680" s="75"/>
    </row>
    <row r="3681" spans="1:4">
      <c r="A3681" s="58"/>
      <c r="D3681" s="75"/>
    </row>
    <row r="3682" spans="1:4">
      <c r="A3682" s="58"/>
      <c r="D3682" s="75"/>
    </row>
    <row r="3683" spans="1:4">
      <c r="A3683" s="58"/>
      <c r="D3683" s="75"/>
    </row>
    <row r="3684" spans="1:4">
      <c r="A3684" s="58"/>
      <c r="D3684" s="75"/>
    </row>
    <row r="3685" spans="1:4">
      <c r="A3685" s="58"/>
      <c r="D3685" s="75"/>
    </row>
    <row r="3686" spans="1:4">
      <c r="A3686" s="58"/>
      <c r="D3686" s="75"/>
    </row>
    <row r="3687" spans="1:4">
      <c r="A3687" s="58"/>
      <c r="D3687" s="75"/>
    </row>
    <row r="3688" spans="1:4">
      <c r="A3688" s="58"/>
      <c r="D3688" s="75"/>
    </row>
    <row r="3689" spans="1:4">
      <c r="A3689" s="58"/>
      <c r="D3689" s="75"/>
    </row>
    <row r="3690" spans="1:4">
      <c r="A3690" s="58"/>
      <c r="D3690" s="75"/>
    </row>
    <row r="3691" spans="1:4">
      <c r="A3691" s="58"/>
      <c r="D3691" s="75"/>
    </row>
    <row r="3692" spans="1:4">
      <c r="A3692" s="58"/>
      <c r="D3692" s="75"/>
    </row>
    <row r="3693" spans="1:4">
      <c r="A3693" s="58"/>
      <c r="D3693" s="75"/>
    </row>
    <row r="3694" spans="1:4">
      <c r="A3694" s="58"/>
      <c r="D3694" s="75"/>
    </row>
    <row r="3695" spans="1:4">
      <c r="A3695" s="58"/>
      <c r="D3695" s="75"/>
    </row>
    <row r="3696" spans="1:4">
      <c r="A3696" s="58"/>
      <c r="D3696" s="75"/>
    </row>
    <row r="3697" spans="1:4">
      <c r="A3697" s="58"/>
      <c r="D3697" s="75"/>
    </row>
    <row r="3698" spans="1:4">
      <c r="A3698" s="58"/>
      <c r="D3698" s="75"/>
    </row>
    <row r="3699" spans="1:4">
      <c r="A3699" s="58"/>
      <c r="D3699" s="75"/>
    </row>
    <row r="3700" spans="1:4">
      <c r="A3700" s="58"/>
      <c r="D3700" s="75"/>
    </row>
    <row r="3701" spans="1:4">
      <c r="A3701" s="58"/>
      <c r="D3701" s="75"/>
    </row>
    <row r="3702" spans="1:4">
      <c r="A3702" s="58"/>
      <c r="D3702" s="75"/>
    </row>
    <row r="3703" spans="1:4">
      <c r="A3703" s="58"/>
      <c r="D3703" s="75"/>
    </row>
    <row r="3704" spans="1:4">
      <c r="A3704" s="58"/>
      <c r="D3704" s="75"/>
    </row>
    <row r="3705" spans="1:4">
      <c r="A3705" s="58"/>
      <c r="D3705" s="75"/>
    </row>
    <row r="3706" spans="1:4">
      <c r="A3706" s="58"/>
      <c r="D3706" s="75"/>
    </row>
    <row r="3707" spans="1:4">
      <c r="A3707" s="58"/>
      <c r="D3707" s="75"/>
    </row>
    <row r="3708" spans="1:4">
      <c r="A3708" s="58"/>
      <c r="D3708" s="75"/>
    </row>
    <row r="3709" spans="1:4">
      <c r="A3709" s="58"/>
      <c r="D3709" s="75"/>
    </row>
    <row r="3710" spans="1:4">
      <c r="A3710" s="58"/>
      <c r="D3710" s="75"/>
    </row>
    <row r="3711" spans="1:4">
      <c r="A3711" s="58"/>
      <c r="D3711" s="75"/>
    </row>
    <row r="3712" spans="1:4">
      <c r="A3712" s="58"/>
      <c r="D3712" s="75"/>
    </row>
    <row r="3713" spans="1:4">
      <c r="A3713" s="58"/>
      <c r="D3713" s="75"/>
    </row>
    <row r="3714" spans="1:4">
      <c r="A3714" s="58"/>
      <c r="D3714" s="75"/>
    </row>
    <row r="3715" spans="1:4">
      <c r="A3715" s="58"/>
      <c r="D3715" s="75"/>
    </row>
    <row r="3716" spans="1:4">
      <c r="A3716" s="58"/>
      <c r="D3716" s="75"/>
    </row>
    <row r="3717" spans="1:4">
      <c r="A3717" s="58"/>
      <c r="D3717" s="75"/>
    </row>
    <row r="3718" spans="1:4">
      <c r="A3718" s="58"/>
      <c r="D3718" s="75"/>
    </row>
    <row r="3719" spans="1:4">
      <c r="A3719" s="58"/>
      <c r="D3719" s="75"/>
    </row>
    <row r="3720" spans="1:4">
      <c r="A3720" s="58"/>
      <c r="D3720" s="75"/>
    </row>
    <row r="3721" spans="1:4">
      <c r="A3721" s="58"/>
      <c r="D3721" s="75"/>
    </row>
    <row r="3722" spans="1:4">
      <c r="A3722" s="58"/>
      <c r="D3722" s="75"/>
    </row>
    <row r="3723" spans="1:4">
      <c r="A3723" s="58"/>
      <c r="D3723" s="75"/>
    </row>
    <row r="3724" spans="1:4">
      <c r="A3724" s="58"/>
      <c r="D3724" s="75"/>
    </row>
    <row r="3725" spans="1:4">
      <c r="A3725" s="58"/>
      <c r="D3725" s="75"/>
    </row>
    <row r="3726" spans="1:4">
      <c r="A3726" s="58"/>
      <c r="D3726" s="75"/>
    </row>
    <row r="3727" spans="1:4">
      <c r="A3727" s="58"/>
      <c r="D3727" s="75"/>
    </row>
    <row r="3728" spans="1:4">
      <c r="A3728" s="58"/>
      <c r="D3728" s="75"/>
    </row>
    <row r="3729" spans="1:4">
      <c r="A3729" s="58"/>
      <c r="D3729" s="75"/>
    </row>
    <row r="3730" spans="1:4">
      <c r="A3730" s="58"/>
      <c r="D3730" s="75"/>
    </row>
    <row r="3731" spans="1:4">
      <c r="A3731" s="58"/>
      <c r="D3731" s="75"/>
    </row>
    <row r="3732" spans="1:4">
      <c r="A3732" s="58"/>
      <c r="D3732" s="75"/>
    </row>
    <row r="3733" spans="1:4">
      <c r="A3733" s="58"/>
      <c r="D3733" s="75"/>
    </row>
    <row r="3734" spans="1:4">
      <c r="A3734" s="58"/>
      <c r="D3734" s="75"/>
    </row>
    <row r="3735" spans="1:4">
      <c r="A3735" s="58"/>
      <c r="D3735" s="75"/>
    </row>
    <row r="3736" spans="1:4">
      <c r="A3736" s="58"/>
      <c r="D3736" s="75"/>
    </row>
    <row r="3737" spans="1:4">
      <c r="A3737" s="58"/>
      <c r="D3737" s="75"/>
    </row>
    <row r="3738" spans="1:4">
      <c r="A3738" s="58"/>
      <c r="D3738" s="75"/>
    </row>
    <row r="3739" spans="1:4">
      <c r="A3739" s="58"/>
      <c r="D3739" s="75"/>
    </row>
    <row r="3740" spans="1:4">
      <c r="A3740" s="58"/>
      <c r="D3740" s="75"/>
    </row>
    <row r="3741" spans="1:4">
      <c r="A3741" s="58"/>
      <c r="D3741" s="75"/>
    </row>
    <row r="3742" spans="1:4">
      <c r="A3742" s="58"/>
      <c r="D3742" s="75"/>
    </row>
    <row r="3743" spans="1:4">
      <c r="A3743" s="58"/>
      <c r="D3743" s="75"/>
    </row>
    <row r="3744" spans="1:4">
      <c r="A3744" s="58"/>
      <c r="D3744" s="75"/>
    </row>
    <row r="3745" spans="1:4">
      <c r="A3745" s="58"/>
      <c r="D3745" s="75"/>
    </row>
    <row r="3746" spans="1:4">
      <c r="A3746" s="58"/>
      <c r="D3746" s="75"/>
    </row>
    <row r="3747" spans="1:4">
      <c r="A3747" s="58"/>
      <c r="D3747" s="75"/>
    </row>
    <row r="3748" spans="1:4">
      <c r="A3748" s="58"/>
      <c r="D3748" s="75"/>
    </row>
    <row r="3749" spans="1:4">
      <c r="A3749" s="58"/>
      <c r="D3749" s="75"/>
    </row>
    <row r="3750" spans="1:4">
      <c r="A3750" s="58"/>
      <c r="D3750" s="75"/>
    </row>
    <row r="3751" spans="1:4">
      <c r="A3751" s="58"/>
      <c r="D3751" s="75"/>
    </row>
    <row r="3752" spans="1:4">
      <c r="A3752" s="58"/>
      <c r="D3752" s="75"/>
    </row>
    <row r="3753" spans="1:4">
      <c r="A3753" s="58"/>
      <c r="D3753" s="75"/>
    </row>
    <row r="3754" spans="1:4">
      <c r="A3754" s="58"/>
      <c r="D3754" s="75"/>
    </row>
    <row r="3755" spans="1:4">
      <c r="A3755" s="58"/>
      <c r="D3755" s="75"/>
    </row>
    <row r="3756" spans="1:4">
      <c r="A3756" s="58"/>
      <c r="D3756" s="75"/>
    </row>
    <row r="3757" spans="1:4">
      <c r="A3757" s="58"/>
      <c r="D3757" s="75"/>
    </row>
    <row r="3758" spans="1:4">
      <c r="A3758" s="58"/>
      <c r="D3758" s="75"/>
    </row>
    <row r="3759" spans="1:4">
      <c r="A3759" s="58"/>
      <c r="D3759" s="75"/>
    </row>
    <row r="3760" spans="1:4">
      <c r="A3760" s="58"/>
      <c r="D3760" s="75"/>
    </row>
    <row r="3761" spans="1:4">
      <c r="A3761" s="58"/>
      <c r="D3761" s="75"/>
    </row>
    <row r="3762" spans="1:4">
      <c r="A3762" s="58"/>
      <c r="D3762" s="75"/>
    </row>
    <row r="3763" spans="1:4">
      <c r="A3763" s="58"/>
      <c r="D3763" s="75"/>
    </row>
    <row r="3764" spans="1:4">
      <c r="A3764" s="58"/>
      <c r="D3764" s="75"/>
    </row>
    <row r="3765" spans="1:4">
      <c r="A3765" s="58"/>
      <c r="D3765" s="75"/>
    </row>
    <row r="3766" spans="1:4">
      <c r="A3766" s="58"/>
      <c r="D3766" s="75"/>
    </row>
    <row r="3767" spans="1:4">
      <c r="A3767" s="58"/>
      <c r="D3767" s="75"/>
    </row>
    <row r="3768" spans="1:4">
      <c r="A3768" s="58"/>
      <c r="D3768" s="75"/>
    </row>
    <row r="3769" spans="1:4">
      <c r="A3769" s="58"/>
      <c r="D3769" s="75"/>
    </row>
    <row r="3770" spans="1:4">
      <c r="A3770" s="58"/>
      <c r="D3770" s="75"/>
    </row>
    <row r="3771" spans="1:4">
      <c r="A3771" s="58"/>
      <c r="D3771" s="75"/>
    </row>
    <row r="3772" spans="1:4">
      <c r="A3772" s="58"/>
      <c r="D3772" s="75"/>
    </row>
    <row r="3773" spans="1:4">
      <c r="A3773" s="58"/>
      <c r="D3773" s="75"/>
    </row>
    <row r="3774" spans="1:4">
      <c r="A3774" s="58"/>
      <c r="D3774" s="75"/>
    </row>
    <row r="3775" spans="1:4">
      <c r="A3775" s="58"/>
      <c r="D3775" s="75"/>
    </row>
    <row r="3776" spans="1:4">
      <c r="A3776" s="58"/>
      <c r="D3776" s="75"/>
    </row>
    <row r="3777" spans="1:4">
      <c r="A3777" s="58"/>
      <c r="D3777" s="75"/>
    </row>
    <row r="3778" spans="1:4">
      <c r="A3778" s="58"/>
      <c r="D3778" s="75"/>
    </row>
    <row r="3779" spans="1:4">
      <c r="A3779" s="58"/>
      <c r="D3779" s="75"/>
    </row>
    <row r="3780" spans="1:4">
      <c r="A3780" s="58"/>
      <c r="D3780" s="75"/>
    </row>
    <row r="3781" spans="1:4">
      <c r="A3781" s="58"/>
      <c r="D3781" s="75"/>
    </row>
    <row r="3782" spans="1:4">
      <c r="A3782" s="58"/>
      <c r="D3782" s="75"/>
    </row>
    <row r="3783" spans="1:4">
      <c r="A3783" s="58"/>
      <c r="D3783" s="75"/>
    </row>
    <row r="3784" spans="1:4">
      <c r="A3784" s="58"/>
      <c r="D3784" s="75"/>
    </row>
    <row r="3785" spans="1:4">
      <c r="A3785" s="58"/>
      <c r="D3785" s="75"/>
    </row>
    <row r="3786" spans="1:4">
      <c r="A3786" s="58"/>
      <c r="D3786" s="75"/>
    </row>
    <row r="3787" spans="1:4">
      <c r="A3787" s="58"/>
      <c r="D3787" s="75"/>
    </row>
    <row r="3788" spans="1:4">
      <c r="A3788" s="58"/>
      <c r="D3788" s="75"/>
    </row>
    <row r="3789" spans="1:4">
      <c r="A3789" s="58"/>
      <c r="D3789" s="75"/>
    </row>
    <row r="3790" spans="1:4">
      <c r="A3790" s="58"/>
      <c r="D3790" s="75"/>
    </row>
    <row r="3791" spans="1:4">
      <c r="A3791" s="58"/>
      <c r="D3791" s="75"/>
    </row>
    <row r="3792" spans="1:4">
      <c r="A3792" s="58"/>
      <c r="D3792" s="75"/>
    </row>
    <row r="3793" spans="1:4">
      <c r="A3793" s="58"/>
      <c r="D3793" s="75"/>
    </row>
    <row r="3794" spans="1:4">
      <c r="A3794" s="58"/>
      <c r="D3794" s="75"/>
    </row>
    <row r="3795" spans="1:4">
      <c r="A3795" s="58"/>
      <c r="D3795" s="75"/>
    </row>
    <row r="3796" spans="1:4">
      <c r="A3796" s="58"/>
      <c r="D3796" s="75"/>
    </row>
    <row r="3797" spans="1:4">
      <c r="A3797" s="58"/>
      <c r="D3797" s="75"/>
    </row>
    <row r="3798" spans="1:4">
      <c r="A3798" s="58"/>
      <c r="D3798" s="75"/>
    </row>
    <row r="3799" spans="1:4">
      <c r="A3799" s="58"/>
      <c r="D3799" s="75"/>
    </row>
    <row r="3800" spans="1:4">
      <c r="A3800" s="58"/>
      <c r="D3800" s="75"/>
    </row>
    <row r="3801" spans="1:4">
      <c r="A3801" s="58"/>
      <c r="D3801" s="75"/>
    </row>
    <row r="3802" spans="1:4">
      <c r="A3802" s="58"/>
      <c r="D3802" s="75"/>
    </row>
    <row r="3803" spans="1:4">
      <c r="A3803" s="58"/>
      <c r="D3803" s="75"/>
    </row>
    <row r="3804" spans="1:4">
      <c r="A3804" s="58"/>
      <c r="D3804" s="75"/>
    </row>
    <row r="3805" spans="1:4">
      <c r="A3805" s="58"/>
      <c r="D3805" s="75"/>
    </row>
    <row r="3806" spans="1:4">
      <c r="A3806" s="58"/>
      <c r="D3806" s="75"/>
    </row>
    <row r="3807" spans="1:4">
      <c r="A3807" s="58"/>
      <c r="D3807" s="75"/>
    </row>
    <row r="3808" spans="1:4">
      <c r="A3808" s="58"/>
      <c r="D3808" s="75"/>
    </row>
    <row r="3809" spans="1:4">
      <c r="A3809" s="58"/>
      <c r="D3809" s="75"/>
    </row>
    <row r="3810" spans="1:4">
      <c r="A3810" s="58"/>
      <c r="D3810" s="75"/>
    </row>
    <row r="3811" spans="1:4">
      <c r="A3811" s="58"/>
      <c r="D3811" s="75"/>
    </row>
    <row r="3812" spans="1:4">
      <c r="A3812" s="58"/>
      <c r="D3812" s="75"/>
    </row>
    <row r="3813" spans="1:4">
      <c r="A3813" s="58"/>
      <c r="D3813" s="75"/>
    </row>
    <row r="3814" spans="1:4">
      <c r="A3814" s="58"/>
      <c r="D3814" s="75"/>
    </row>
    <row r="3815" spans="1:4">
      <c r="A3815" s="58"/>
      <c r="D3815" s="75"/>
    </row>
    <row r="3816" spans="1:4">
      <c r="A3816" s="58"/>
      <c r="D3816" s="75"/>
    </row>
    <row r="3817" spans="1:4">
      <c r="A3817" s="58"/>
      <c r="D3817" s="75"/>
    </row>
    <row r="3818" spans="1:4">
      <c r="A3818" s="58"/>
      <c r="D3818" s="75"/>
    </row>
    <row r="3819" spans="1:4">
      <c r="A3819" s="58"/>
      <c r="D3819" s="75"/>
    </row>
    <row r="3820" spans="1:4">
      <c r="A3820" s="58"/>
      <c r="D3820" s="75"/>
    </row>
    <row r="3821" spans="1:4">
      <c r="A3821" s="58"/>
      <c r="D3821" s="75"/>
    </row>
    <row r="3822" spans="1:4">
      <c r="A3822" s="58"/>
      <c r="D3822" s="75"/>
    </row>
    <row r="3823" spans="1:4">
      <c r="A3823" s="58"/>
      <c r="D3823" s="75"/>
    </row>
    <row r="3824" spans="1:4">
      <c r="A3824" s="58"/>
      <c r="D3824" s="75"/>
    </row>
    <row r="3825" spans="1:4">
      <c r="A3825" s="58"/>
      <c r="D3825" s="75"/>
    </row>
    <row r="3826" spans="1:4">
      <c r="A3826" s="58"/>
      <c r="D3826" s="75"/>
    </row>
    <row r="3827" spans="1:4">
      <c r="A3827" s="58"/>
      <c r="D3827" s="75"/>
    </row>
    <row r="3828" spans="1:4">
      <c r="A3828" s="58"/>
      <c r="D3828" s="75"/>
    </row>
    <row r="3829" spans="1:4">
      <c r="A3829" s="58"/>
      <c r="D3829" s="75"/>
    </row>
    <row r="3830" spans="1:4">
      <c r="A3830" s="58"/>
      <c r="D3830" s="75"/>
    </row>
    <row r="3831" spans="1:4">
      <c r="A3831" s="58"/>
      <c r="D3831" s="75"/>
    </row>
    <row r="3832" spans="1:4">
      <c r="A3832" s="58"/>
      <c r="D3832" s="75"/>
    </row>
    <row r="3833" spans="1:4">
      <c r="A3833" s="58"/>
      <c r="D3833" s="75"/>
    </row>
    <row r="3834" spans="1:4">
      <c r="A3834" s="58"/>
      <c r="D3834" s="75"/>
    </row>
    <row r="3835" spans="1:4">
      <c r="A3835" s="58"/>
      <c r="D3835" s="75"/>
    </row>
    <row r="3836" spans="1:4">
      <c r="A3836" s="58"/>
      <c r="D3836" s="75"/>
    </row>
    <row r="3837" spans="1:4">
      <c r="A3837" s="58"/>
      <c r="D3837" s="75"/>
    </row>
    <row r="3838" spans="1:4">
      <c r="A3838" s="58"/>
      <c r="D3838" s="75"/>
    </row>
    <row r="3839" spans="1:4">
      <c r="A3839" s="58"/>
      <c r="D3839" s="75"/>
    </row>
    <row r="3840" spans="1:4">
      <c r="A3840" s="58"/>
      <c r="D3840" s="75"/>
    </row>
    <row r="3841" spans="1:4">
      <c r="A3841" s="58"/>
      <c r="D3841" s="75"/>
    </row>
    <row r="3842" spans="1:4">
      <c r="A3842" s="58"/>
      <c r="D3842" s="75"/>
    </row>
    <row r="3843" spans="1:4">
      <c r="A3843" s="58"/>
      <c r="D3843" s="75"/>
    </row>
    <row r="3844" spans="1:4">
      <c r="A3844" s="58"/>
      <c r="D3844" s="75"/>
    </row>
    <row r="3845" spans="1:4">
      <c r="A3845" s="58"/>
      <c r="D3845" s="75"/>
    </row>
    <row r="3846" spans="1:4">
      <c r="A3846" s="58"/>
      <c r="D3846" s="75"/>
    </row>
    <row r="3847" spans="1:4">
      <c r="A3847" s="58"/>
      <c r="D3847" s="75"/>
    </row>
    <row r="3848" spans="1:4">
      <c r="A3848" s="58"/>
      <c r="D3848" s="75"/>
    </row>
    <row r="3849" spans="1:4">
      <c r="A3849" s="58"/>
      <c r="D3849" s="75"/>
    </row>
    <row r="3850" spans="1:4">
      <c r="A3850" s="58"/>
      <c r="D3850" s="75"/>
    </row>
    <row r="3851" spans="1:4">
      <c r="A3851" s="58"/>
      <c r="D3851" s="75"/>
    </row>
    <row r="3852" spans="1:4">
      <c r="A3852" s="58"/>
      <c r="D3852" s="75"/>
    </row>
    <row r="3853" spans="1:4">
      <c r="A3853" s="58"/>
      <c r="D3853" s="75"/>
    </row>
    <row r="3854" spans="1:4">
      <c r="A3854" s="58"/>
      <c r="D3854" s="75"/>
    </row>
    <row r="3855" spans="1:4">
      <c r="A3855" s="58"/>
      <c r="D3855" s="75"/>
    </row>
    <row r="3856" spans="1:4">
      <c r="A3856" s="58"/>
      <c r="D3856" s="75"/>
    </row>
    <row r="3857" spans="1:4">
      <c r="A3857" s="58"/>
      <c r="D3857" s="75"/>
    </row>
    <row r="3858" spans="1:4">
      <c r="A3858" s="58"/>
      <c r="D3858" s="75"/>
    </row>
    <row r="3859" spans="1:4">
      <c r="A3859" s="58"/>
      <c r="D3859" s="75"/>
    </row>
    <row r="3860" spans="1:4">
      <c r="A3860" s="58"/>
      <c r="D3860" s="75"/>
    </row>
    <row r="3861" spans="1:4">
      <c r="A3861" s="58"/>
      <c r="D3861" s="75"/>
    </row>
    <row r="3862" spans="1:4">
      <c r="A3862" s="58"/>
      <c r="D3862" s="75"/>
    </row>
    <row r="3863" spans="1:4">
      <c r="A3863" s="58"/>
      <c r="D3863" s="75"/>
    </row>
    <row r="3864" spans="1:4">
      <c r="A3864" s="58"/>
      <c r="D3864" s="75"/>
    </row>
    <row r="3865" spans="1:4">
      <c r="A3865" s="58"/>
      <c r="D3865" s="75"/>
    </row>
    <row r="3866" spans="1:4">
      <c r="A3866" s="58"/>
      <c r="D3866" s="75"/>
    </row>
    <row r="3867" spans="1:4">
      <c r="A3867" s="58"/>
      <c r="D3867" s="75"/>
    </row>
    <row r="3868" spans="1:4">
      <c r="A3868" s="58"/>
      <c r="D3868" s="75"/>
    </row>
    <row r="3869" spans="1:4">
      <c r="A3869" s="58"/>
      <c r="D3869" s="75"/>
    </row>
    <row r="3870" spans="1:4">
      <c r="A3870" s="58"/>
      <c r="D3870" s="75"/>
    </row>
    <row r="3871" spans="1:4">
      <c r="A3871" s="58"/>
      <c r="D3871" s="75"/>
    </row>
    <row r="3872" spans="1:4">
      <c r="A3872" s="58"/>
      <c r="D3872" s="75"/>
    </row>
    <row r="3873" spans="1:4">
      <c r="A3873" s="58"/>
      <c r="D3873" s="75"/>
    </row>
    <row r="3874" spans="1:4">
      <c r="A3874" s="58"/>
      <c r="D3874" s="75"/>
    </row>
    <row r="3875" spans="1:4">
      <c r="A3875" s="58"/>
      <c r="D3875" s="75"/>
    </row>
    <row r="3876" spans="1:4">
      <c r="A3876" s="58"/>
      <c r="D3876" s="75"/>
    </row>
    <row r="3877" spans="1:4">
      <c r="A3877" s="58"/>
      <c r="D3877" s="75"/>
    </row>
    <row r="3878" spans="1:4">
      <c r="A3878" s="58"/>
      <c r="D3878" s="75"/>
    </row>
    <row r="3879" spans="1:4">
      <c r="A3879" s="58"/>
      <c r="D3879" s="75"/>
    </row>
    <row r="3880" spans="1:4">
      <c r="A3880" s="58"/>
      <c r="D3880" s="75"/>
    </row>
    <row r="3881" spans="1:4">
      <c r="A3881" s="58"/>
      <c r="D3881" s="75"/>
    </row>
    <row r="3882" spans="1:4">
      <c r="A3882" s="58"/>
      <c r="D3882" s="75"/>
    </row>
    <row r="3883" spans="1:4">
      <c r="A3883" s="58"/>
      <c r="D3883" s="75"/>
    </row>
    <row r="3884" spans="1:4">
      <c r="A3884" s="58"/>
      <c r="D3884" s="75"/>
    </row>
    <row r="3885" spans="1:4">
      <c r="A3885" s="58"/>
      <c r="D3885" s="75"/>
    </row>
    <row r="3886" spans="1:4">
      <c r="A3886" s="58"/>
      <c r="D3886" s="75"/>
    </row>
    <row r="3887" spans="1:4">
      <c r="A3887" s="58"/>
      <c r="D3887" s="75"/>
    </row>
    <row r="3888" spans="1:4">
      <c r="A3888" s="58"/>
      <c r="D3888" s="75"/>
    </row>
    <row r="3889" spans="1:4">
      <c r="A3889" s="58"/>
      <c r="D3889" s="75"/>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41"/>
  <sheetViews>
    <sheetView workbookViewId="0">
      <selection activeCell="D7" sqref="D7"/>
    </sheetView>
  </sheetViews>
  <sheetFormatPr defaultColWidth="9.140625" defaultRowHeight="12.75"/>
  <cols>
    <col min="1" max="1" width="31.85546875" style="77" customWidth="1"/>
    <col min="2" max="2" width="131.28515625" style="74" customWidth="1"/>
    <col min="3" max="3" width="13.140625" style="58" customWidth="1"/>
    <col min="4" max="4" width="14.7109375" style="82" bestFit="1" customWidth="1"/>
    <col min="5" max="16384" width="9.140625" style="82"/>
  </cols>
  <sheetData>
    <row r="1" spans="1:4" ht="36.75" thickBot="1">
      <c r="A1" s="78" t="s">
        <v>29588</v>
      </c>
    </row>
    <row r="3" spans="1:4" s="95" customFormat="1" ht="25.5">
      <c r="A3" s="76" t="s">
        <v>255</v>
      </c>
      <c r="B3" s="57" t="s">
        <v>256</v>
      </c>
      <c r="C3" s="71" t="s">
        <v>573</v>
      </c>
      <c r="D3" s="57" t="s">
        <v>574</v>
      </c>
    </row>
    <row r="4" spans="1:4">
      <c r="A4" s="58" t="s">
        <v>18931</v>
      </c>
      <c r="B4" s="74" t="s">
        <v>29609</v>
      </c>
      <c r="C4" s="58" t="s">
        <v>243</v>
      </c>
      <c r="D4" s="96">
        <v>893558.15</v>
      </c>
    </row>
    <row r="5" spans="1:4">
      <c r="A5" s="58" t="s">
        <v>18932</v>
      </c>
      <c r="B5" s="74" t="s">
        <v>20474</v>
      </c>
      <c r="C5" s="58" t="s">
        <v>243</v>
      </c>
      <c r="D5" s="96">
        <v>372817.95</v>
      </c>
    </row>
    <row r="6" spans="1:4">
      <c r="A6" s="58" t="s">
        <v>18933</v>
      </c>
      <c r="B6" s="74" t="s">
        <v>20475</v>
      </c>
      <c r="C6" s="58" t="s">
        <v>243</v>
      </c>
      <c r="D6" s="96">
        <v>130000</v>
      </c>
    </row>
    <row r="7" spans="1:4">
      <c r="A7" s="58" t="s">
        <v>18934</v>
      </c>
      <c r="B7" s="74" t="s">
        <v>7075</v>
      </c>
      <c r="C7" s="58" t="s">
        <v>243</v>
      </c>
      <c r="D7" s="96">
        <v>1302781.8899999999</v>
      </c>
    </row>
    <row r="8" spans="1:4">
      <c r="A8" s="58" t="s">
        <v>18935</v>
      </c>
      <c r="B8" s="74" t="s">
        <v>9510</v>
      </c>
      <c r="C8" s="58" t="s">
        <v>243</v>
      </c>
      <c r="D8" s="96">
        <v>33801.019999999997</v>
      </c>
    </row>
    <row r="9" spans="1:4">
      <c r="A9" s="58" t="s">
        <v>18936</v>
      </c>
      <c r="B9" s="74" t="s">
        <v>20476</v>
      </c>
      <c r="C9" s="58" t="s">
        <v>243</v>
      </c>
      <c r="D9" s="96">
        <v>385156.25</v>
      </c>
    </row>
    <row r="10" spans="1:4">
      <c r="A10" s="58" t="s">
        <v>18937</v>
      </c>
      <c r="B10" s="74" t="s">
        <v>20477</v>
      </c>
      <c r="C10" s="58" t="s">
        <v>243</v>
      </c>
      <c r="D10" s="96">
        <v>26950</v>
      </c>
    </row>
    <row r="11" spans="1:4" ht="25.5">
      <c r="A11" s="58" t="s">
        <v>18938</v>
      </c>
      <c r="B11" s="74" t="s">
        <v>5455</v>
      </c>
      <c r="C11" s="58" t="s">
        <v>243</v>
      </c>
      <c r="D11" s="96">
        <v>2950</v>
      </c>
    </row>
    <row r="12" spans="1:4">
      <c r="A12" s="58" t="s">
        <v>18939</v>
      </c>
      <c r="B12" s="74" t="s">
        <v>20478</v>
      </c>
      <c r="C12" s="58" t="s">
        <v>243</v>
      </c>
      <c r="D12" s="96">
        <v>3054</v>
      </c>
    </row>
    <row r="13" spans="1:4">
      <c r="A13" s="58" t="s">
        <v>18940</v>
      </c>
      <c r="B13" s="74" t="s">
        <v>20479</v>
      </c>
      <c r="C13" s="58" t="s">
        <v>243</v>
      </c>
      <c r="D13" s="96">
        <v>4008</v>
      </c>
    </row>
    <row r="14" spans="1:4" ht="25.5">
      <c r="A14" s="58" t="s">
        <v>18941</v>
      </c>
      <c r="B14" s="74" t="s">
        <v>29610</v>
      </c>
      <c r="C14" s="58" t="s">
        <v>243</v>
      </c>
      <c r="D14" s="96">
        <v>210143.5</v>
      </c>
    </row>
    <row r="15" spans="1:4" ht="25.5">
      <c r="A15" s="58" t="s">
        <v>18942</v>
      </c>
      <c r="B15" s="74" t="s">
        <v>29611</v>
      </c>
      <c r="C15" s="58" t="s">
        <v>243</v>
      </c>
      <c r="D15" s="96">
        <v>219453.65</v>
      </c>
    </row>
    <row r="16" spans="1:4">
      <c r="A16" s="58" t="s">
        <v>18943</v>
      </c>
      <c r="B16" s="74" t="s">
        <v>20480</v>
      </c>
      <c r="C16" s="58" t="s">
        <v>243</v>
      </c>
      <c r="D16" s="96">
        <v>68904</v>
      </c>
    </row>
    <row r="17" spans="1:4">
      <c r="A17" s="58" t="s">
        <v>18944</v>
      </c>
      <c r="B17" s="74" t="s">
        <v>20481</v>
      </c>
      <c r="C17" s="58" t="s">
        <v>243</v>
      </c>
      <c r="D17" s="96">
        <v>457599.97</v>
      </c>
    </row>
    <row r="18" spans="1:4">
      <c r="A18" s="58" t="s">
        <v>18945</v>
      </c>
      <c r="B18" s="74" t="s">
        <v>20482</v>
      </c>
      <c r="C18" s="79" t="s">
        <v>243</v>
      </c>
      <c r="D18" s="96">
        <v>304039.98</v>
      </c>
    </row>
    <row r="19" spans="1:4" ht="25.5">
      <c r="A19" s="58" t="s">
        <v>18946</v>
      </c>
      <c r="B19" s="74" t="s">
        <v>8620</v>
      </c>
      <c r="C19" s="58" t="s">
        <v>243</v>
      </c>
      <c r="D19" s="96">
        <v>267142.86</v>
      </c>
    </row>
    <row r="20" spans="1:4" ht="25.5">
      <c r="A20" s="58" t="s">
        <v>18947</v>
      </c>
      <c r="B20" s="74" t="s">
        <v>8615</v>
      </c>
      <c r="C20" s="58" t="s">
        <v>243</v>
      </c>
      <c r="D20" s="96">
        <v>291845.46000000002</v>
      </c>
    </row>
    <row r="21" spans="1:4">
      <c r="A21" s="58" t="s">
        <v>18948</v>
      </c>
      <c r="B21" s="74" t="s">
        <v>20483</v>
      </c>
      <c r="C21" s="58" t="s">
        <v>243</v>
      </c>
      <c r="D21" s="96">
        <v>301573.67</v>
      </c>
    </row>
    <row r="22" spans="1:4">
      <c r="A22" s="58" t="s">
        <v>18949</v>
      </c>
      <c r="B22" s="74" t="s">
        <v>20484</v>
      </c>
      <c r="C22" s="58" t="s">
        <v>243</v>
      </c>
      <c r="D22" s="96">
        <v>217551.34</v>
      </c>
    </row>
    <row r="23" spans="1:4" ht="25.5">
      <c r="A23" s="58" t="s">
        <v>18950</v>
      </c>
      <c r="B23" s="74" t="s">
        <v>8614</v>
      </c>
      <c r="C23" s="58" t="s">
        <v>243</v>
      </c>
      <c r="D23" s="96">
        <v>226187.41</v>
      </c>
    </row>
    <row r="24" spans="1:4">
      <c r="A24" s="58" t="s">
        <v>18951</v>
      </c>
      <c r="B24" s="74" t="s">
        <v>20485</v>
      </c>
      <c r="C24" s="58" t="s">
        <v>243</v>
      </c>
      <c r="D24" s="96">
        <v>112516.43</v>
      </c>
    </row>
    <row r="25" spans="1:4">
      <c r="A25" s="58" t="s">
        <v>18952</v>
      </c>
      <c r="B25" s="74" t="s">
        <v>20486</v>
      </c>
      <c r="C25" s="58" t="s">
        <v>243</v>
      </c>
      <c r="D25" s="96">
        <v>360915.57</v>
      </c>
    </row>
    <row r="26" spans="1:4">
      <c r="A26" s="58" t="s">
        <v>18953</v>
      </c>
      <c r="B26" s="74" t="s">
        <v>20487</v>
      </c>
      <c r="C26" s="58" t="s">
        <v>243</v>
      </c>
      <c r="D26" s="96">
        <v>14813.53</v>
      </c>
    </row>
    <row r="27" spans="1:4">
      <c r="A27" s="58" t="s">
        <v>18954</v>
      </c>
      <c r="B27" s="74" t="s">
        <v>20488</v>
      </c>
      <c r="C27" s="58" t="s">
        <v>243</v>
      </c>
      <c r="D27" s="96">
        <v>6363.56</v>
      </c>
    </row>
    <row r="28" spans="1:4">
      <c r="A28" s="58" t="s">
        <v>18955</v>
      </c>
      <c r="B28" s="74" t="s">
        <v>20489</v>
      </c>
      <c r="C28" s="58" t="s">
        <v>243</v>
      </c>
      <c r="D28" s="96">
        <v>48338.31</v>
      </c>
    </row>
    <row r="29" spans="1:4">
      <c r="A29" s="58" t="s">
        <v>18956</v>
      </c>
      <c r="B29" s="74" t="s">
        <v>20490</v>
      </c>
      <c r="C29" s="58" t="s">
        <v>243</v>
      </c>
      <c r="D29" s="96">
        <v>137983.16</v>
      </c>
    </row>
    <row r="30" spans="1:4">
      <c r="A30" s="58" t="s">
        <v>18957</v>
      </c>
      <c r="B30" s="74" t="s">
        <v>20491</v>
      </c>
      <c r="C30" s="58" t="s">
        <v>243</v>
      </c>
      <c r="D30" s="96">
        <v>7981.1</v>
      </c>
    </row>
    <row r="31" spans="1:4">
      <c r="A31" s="58" t="s">
        <v>18958</v>
      </c>
      <c r="B31" s="74" t="s">
        <v>7829</v>
      </c>
      <c r="C31" s="58" t="s">
        <v>243</v>
      </c>
      <c r="D31" s="96">
        <v>9733.3799999999992</v>
      </c>
    </row>
    <row r="32" spans="1:4">
      <c r="A32" s="58" t="s">
        <v>18959</v>
      </c>
      <c r="B32" s="74" t="s">
        <v>20492</v>
      </c>
      <c r="C32" s="58" t="s">
        <v>61</v>
      </c>
      <c r="D32" s="96">
        <v>320</v>
      </c>
    </row>
    <row r="33" spans="1:4">
      <c r="A33" s="58" t="s">
        <v>18960</v>
      </c>
      <c r="B33" s="74" t="s">
        <v>20493</v>
      </c>
      <c r="C33" s="58" t="s">
        <v>243</v>
      </c>
      <c r="D33" s="96">
        <v>183468.28</v>
      </c>
    </row>
    <row r="34" spans="1:4">
      <c r="A34" s="58" t="s">
        <v>18961</v>
      </c>
      <c r="B34" s="74" t="s">
        <v>6884</v>
      </c>
      <c r="C34" s="58" t="s">
        <v>243</v>
      </c>
      <c r="D34" s="96">
        <v>348255.15</v>
      </c>
    </row>
    <row r="35" spans="1:4">
      <c r="A35" s="58" t="s">
        <v>18962</v>
      </c>
      <c r="B35" s="74" t="s">
        <v>20494</v>
      </c>
      <c r="C35" s="58" t="s">
        <v>243</v>
      </c>
      <c r="D35" s="96">
        <v>416100</v>
      </c>
    </row>
    <row r="36" spans="1:4">
      <c r="A36" s="58" t="s">
        <v>18963</v>
      </c>
      <c r="B36" s="74" t="s">
        <v>7113</v>
      </c>
      <c r="C36" s="58" t="s">
        <v>243</v>
      </c>
      <c r="D36" s="96">
        <v>25000</v>
      </c>
    </row>
    <row r="37" spans="1:4" ht="25.5">
      <c r="A37" s="58" t="s">
        <v>18964</v>
      </c>
      <c r="B37" s="74" t="s">
        <v>7170</v>
      </c>
      <c r="C37" s="58" t="s">
        <v>243</v>
      </c>
      <c r="D37" s="96">
        <v>620896.1</v>
      </c>
    </row>
    <row r="38" spans="1:4">
      <c r="A38" s="58" t="s">
        <v>18965</v>
      </c>
      <c r="B38" s="74" t="s">
        <v>20495</v>
      </c>
      <c r="C38" s="58" t="s">
        <v>243</v>
      </c>
      <c r="D38" s="96">
        <v>92597.75</v>
      </c>
    </row>
    <row r="39" spans="1:4">
      <c r="A39" s="58" t="s">
        <v>18966</v>
      </c>
      <c r="B39" s="74" t="s">
        <v>7909</v>
      </c>
      <c r="C39" s="58" t="s">
        <v>243</v>
      </c>
      <c r="D39" s="96">
        <v>535500</v>
      </c>
    </row>
    <row r="40" spans="1:4">
      <c r="A40" s="58" t="s">
        <v>18967</v>
      </c>
      <c r="B40" s="74" t="s">
        <v>20496</v>
      </c>
      <c r="C40" s="58" t="s">
        <v>243</v>
      </c>
      <c r="D40" s="96">
        <v>2013.12</v>
      </c>
    </row>
    <row r="41" spans="1:4">
      <c r="A41" s="58" t="s">
        <v>18968</v>
      </c>
      <c r="B41" s="74" t="s">
        <v>8596</v>
      </c>
      <c r="C41" s="58" t="s">
        <v>243</v>
      </c>
      <c r="D41" s="96">
        <v>2054.5</v>
      </c>
    </row>
    <row r="42" spans="1:4">
      <c r="A42" s="58" t="s">
        <v>18969</v>
      </c>
      <c r="B42" s="74" t="s">
        <v>9149</v>
      </c>
      <c r="C42" s="58" t="s">
        <v>243</v>
      </c>
      <c r="D42" s="96">
        <v>2063603.49</v>
      </c>
    </row>
    <row r="43" spans="1:4">
      <c r="A43" s="58" t="s">
        <v>18970</v>
      </c>
      <c r="B43" s="74" t="s">
        <v>20497</v>
      </c>
      <c r="C43" s="58" t="s">
        <v>243</v>
      </c>
      <c r="D43" s="96">
        <v>630000</v>
      </c>
    </row>
    <row r="44" spans="1:4">
      <c r="A44" s="58" t="s">
        <v>18971</v>
      </c>
      <c r="B44" s="74" t="s">
        <v>9152</v>
      </c>
      <c r="C44" s="58" t="s">
        <v>243</v>
      </c>
      <c r="D44" s="96">
        <v>151906.53</v>
      </c>
    </row>
    <row r="45" spans="1:4">
      <c r="A45" s="58" t="s">
        <v>18972</v>
      </c>
      <c r="B45" s="74" t="s">
        <v>20498</v>
      </c>
      <c r="C45" s="58" t="s">
        <v>243</v>
      </c>
      <c r="D45" s="96">
        <v>81120.800000000003</v>
      </c>
    </row>
    <row r="46" spans="1:4">
      <c r="A46" s="58" t="s">
        <v>18973</v>
      </c>
      <c r="B46" s="74" t="s">
        <v>20499</v>
      </c>
      <c r="C46" s="58" t="s">
        <v>243</v>
      </c>
      <c r="D46" s="96">
        <v>907.45</v>
      </c>
    </row>
    <row r="47" spans="1:4">
      <c r="A47" s="58" t="s">
        <v>18974</v>
      </c>
      <c r="B47" s="74" t="s">
        <v>20500</v>
      </c>
      <c r="C47" s="58" t="s">
        <v>243</v>
      </c>
      <c r="D47" s="96">
        <v>1964.62</v>
      </c>
    </row>
    <row r="48" spans="1:4">
      <c r="A48" s="58" t="s">
        <v>18975</v>
      </c>
      <c r="B48" s="74" t="s">
        <v>29612</v>
      </c>
      <c r="C48" s="58" t="s">
        <v>61</v>
      </c>
      <c r="D48" s="96">
        <v>1950</v>
      </c>
    </row>
    <row r="49" spans="1:4">
      <c r="A49" s="58" t="s">
        <v>18976</v>
      </c>
      <c r="B49" s="74" t="s">
        <v>29613</v>
      </c>
      <c r="C49" s="58" t="s">
        <v>61</v>
      </c>
      <c r="D49" s="96">
        <v>2740</v>
      </c>
    </row>
    <row r="50" spans="1:4">
      <c r="A50" s="58" t="s">
        <v>18977</v>
      </c>
      <c r="B50" s="74" t="s">
        <v>29614</v>
      </c>
      <c r="C50" s="58" t="s">
        <v>61</v>
      </c>
      <c r="D50" s="96">
        <v>1163.7</v>
      </c>
    </row>
    <row r="51" spans="1:4">
      <c r="A51" s="58" t="s">
        <v>18978</v>
      </c>
      <c r="B51" s="74" t="s">
        <v>29615</v>
      </c>
      <c r="C51" s="58" t="s">
        <v>243</v>
      </c>
      <c r="D51" s="96">
        <v>27.8</v>
      </c>
    </row>
    <row r="52" spans="1:4">
      <c r="A52" s="58" t="s">
        <v>18979</v>
      </c>
      <c r="B52" s="74" t="s">
        <v>20501</v>
      </c>
      <c r="C52" s="58" t="s">
        <v>243</v>
      </c>
      <c r="D52" s="96">
        <v>261.8</v>
      </c>
    </row>
    <row r="53" spans="1:4">
      <c r="A53" s="58" t="s">
        <v>18980</v>
      </c>
      <c r="B53" s="74" t="s">
        <v>20502</v>
      </c>
      <c r="C53" s="58" t="s">
        <v>243</v>
      </c>
      <c r="D53" s="96">
        <v>1229.8599999999999</v>
      </c>
    </row>
    <row r="54" spans="1:4">
      <c r="A54" s="58" t="s">
        <v>18981</v>
      </c>
      <c r="B54" s="74" t="s">
        <v>20503</v>
      </c>
      <c r="C54" s="58" t="s">
        <v>243</v>
      </c>
      <c r="D54" s="96">
        <v>5659.33</v>
      </c>
    </row>
    <row r="55" spans="1:4">
      <c r="A55" s="58" t="s">
        <v>18982</v>
      </c>
      <c r="B55" s="74" t="s">
        <v>20504</v>
      </c>
      <c r="C55" s="58" t="s">
        <v>61</v>
      </c>
      <c r="D55" s="96">
        <v>64805.7</v>
      </c>
    </row>
    <row r="56" spans="1:4">
      <c r="A56" s="58" t="s">
        <v>18983</v>
      </c>
      <c r="B56" s="74" t="s">
        <v>20505</v>
      </c>
      <c r="C56" s="58" t="s">
        <v>56</v>
      </c>
      <c r="D56" s="96">
        <v>15.66</v>
      </c>
    </row>
    <row r="57" spans="1:4">
      <c r="A57" s="58" t="s">
        <v>18984</v>
      </c>
      <c r="B57" s="74" t="s">
        <v>20506</v>
      </c>
      <c r="C57" s="58" t="s">
        <v>56</v>
      </c>
      <c r="D57" s="96">
        <v>12.28</v>
      </c>
    </row>
    <row r="58" spans="1:4">
      <c r="A58" s="58" t="s">
        <v>18985</v>
      </c>
      <c r="B58" s="74" t="s">
        <v>7919</v>
      </c>
      <c r="C58" s="58" t="s">
        <v>56</v>
      </c>
      <c r="D58" s="96">
        <v>15.41</v>
      </c>
    </row>
    <row r="59" spans="1:4">
      <c r="A59" s="58" t="s">
        <v>18986</v>
      </c>
      <c r="B59" s="74" t="s">
        <v>7920</v>
      </c>
      <c r="C59" s="58" t="s">
        <v>56</v>
      </c>
      <c r="D59" s="96">
        <v>19.64</v>
      </c>
    </row>
    <row r="60" spans="1:4">
      <c r="A60" s="58" t="s">
        <v>18987</v>
      </c>
      <c r="B60" s="74" t="s">
        <v>20507</v>
      </c>
      <c r="C60" s="58" t="s">
        <v>56</v>
      </c>
      <c r="D60" s="96">
        <v>16.13</v>
      </c>
    </row>
    <row r="61" spans="1:4">
      <c r="A61" s="58" t="s">
        <v>18988</v>
      </c>
      <c r="B61" s="74" t="s">
        <v>20508</v>
      </c>
      <c r="C61" s="58" t="s">
        <v>56</v>
      </c>
      <c r="D61" s="96">
        <v>17.84</v>
      </c>
    </row>
    <row r="62" spans="1:4">
      <c r="A62" s="58" t="s">
        <v>18989</v>
      </c>
      <c r="B62" s="74" t="s">
        <v>20509</v>
      </c>
      <c r="C62" s="58" t="s">
        <v>56</v>
      </c>
      <c r="D62" s="96">
        <v>16.690000000000001</v>
      </c>
    </row>
    <row r="63" spans="1:4">
      <c r="A63" s="58" t="s">
        <v>18990</v>
      </c>
      <c r="B63" s="74" t="s">
        <v>7995</v>
      </c>
      <c r="C63" s="58" t="s">
        <v>56</v>
      </c>
      <c r="D63" s="96">
        <v>17.16</v>
      </c>
    </row>
    <row r="64" spans="1:4">
      <c r="A64" s="58" t="s">
        <v>18991</v>
      </c>
      <c r="B64" s="74" t="s">
        <v>20510</v>
      </c>
      <c r="C64" s="58" t="s">
        <v>56</v>
      </c>
      <c r="D64" s="96">
        <v>15.35</v>
      </c>
    </row>
    <row r="65" spans="1:4">
      <c r="A65" s="58" t="s">
        <v>18992</v>
      </c>
      <c r="B65" s="74" t="s">
        <v>20511</v>
      </c>
      <c r="C65" s="58" t="s">
        <v>56</v>
      </c>
      <c r="D65" s="96">
        <v>19.059999999999999</v>
      </c>
    </row>
    <row r="66" spans="1:4">
      <c r="A66" s="58" t="s">
        <v>18993</v>
      </c>
      <c r="B66" s="74" t="s">
        <v>8003</v>
      </c>
      <c r="C66" s="58" t="s">
        <v>56</v>
      </c>
      <c r="D66" s="96">
        <v>19.25</v>
      </c>
    </row>
    <row r="67" spans="1:4">
      <c r="A67" s="58" t="s">
        <v>18994</v>
      </c>
      <c r="B67" s="74" t="s">
        <v>20512</v>
      </c>
      <c r="C67" s="58" t="s">
        <v>56</v>
      </c>
      <c r="D67" s="96">
        <v>25.73</v>
      </c>
    </row>
    <row r="68" spans="1:4">
      <c r="A68" s="58" t="s">
        <v>18995</v>
      </c>
      <c r="B68" s="74" t="s">
        <v>20513</v>
      </c>
      <c r="C68" s="58" t="s">
        <v>56</v>
      </c>
      <c r="D68" s="96">
        <v>17.55</v>
      </c>
    </row>
    <row r="69" spans="1:4">
      <c r="A69" s="58" t="s">
        <v>18996</v>
      </c>
      <c r="B69" s="74" t="s">
        <v>20514</v>
      </c>
      <c r="C69" s="58" t="s">
        <v>56</v>
      </c>
      <c r="D69" s="96">
        <v>15.85</v>
      </c>
    </row>
    <row r="70" spans="1:4">
      <c r="A70" s="58" t="s">
        <v>18997</v>
      </c>
      <c r="B70" s="74" t="s">
        <v>8008</v>
      </c>
      <c r="C70" s="58" t="s">
        <v>56</v>
      </c>
      <c r="D70" s="96">
        <v>14.15</v>
      </c>
    </row>
    <row r="71" spans="1:4">
      <c r="A71" s="58" t="s">
        <v>18998</v>
      </c>
      <c r="B71" s="74" t="s">
        <v>20515</v>
      </c>
      <c r="C71" s="58" t="s">
        <v>56</v>
      </c>
      <c r="D71" s="96">
        <v>20.82</v>
      </c>
    </row>
    <row r="72" spans="1:4">
      <c r="A72" s="58" t="s">
        <v>18999</v>
      </c>
      <c r="B72" s="74" t="s">
        <v>20516</v>
      </c>
      <c r="C72" s="58" t="s">
        <v>56</v>
      </c>
      <c r="D72" s="96">
        <v>18.98</v>
      </c>
    </row>
    <row r="73" spans="1:4">
      <c r="A73" s="58" t="s">
        <v>19000</v>
      </c>
      <c r="B73" s="74" t="s">
        <v>20517</v>
      </c>
      <c r="C73" s="58" t="s">
        <v>56</v>
      </c>
      <c r="D73" s="96">
        <v>12.01</v>
      </c>
    </row>
    <row r="74" spans="1:4">
      <c r="A74" s="58" t="s">
        <v>19001</v>
      </c>
      <c r="B74" s="74" t="s">
        <v>20518</v>
      </c>
      <c r="C74" s="58" t="s">
        <v>56</v>
      </c>
      <c r="D74" s="96">
        <v>33.17</v>
      </c>
    </row>
    <row r="75" spans="1:4">
      <c r="A75" s="58" t="s">
        <v>19002</v>
      </c>
      <c r="B75" s="74" t="s">
        <v>5217</v>
      </c>
      <c r="C75" s="58" t="s">
        <v>56</v>
      </c>
      <c r="D75" s="96">
        <v>17.98</v>
      </c>
    </row>
    <row r="76" spans="1:4">
      <c r="A76" s="58" t="s">
        <v>19003</v>
      </c>
      <c r="B76" s="74" t="s">
        <v>18677</v>
      </c>
      <c r="C76" s="58" t="s">
        <v>56</v>
      </c>
      <c r="D76" s="96">
        <v>14.39</v>
      </c>
    </row>
    <row r="77" spans="1:4">
      <c r="A77" s="58" t="s">
        <v>19004</v>
      </c>
      <c r="B77" s="74" t="s">
        <v>20519</v>
      </c>
      <c r="C77" s="58" t="s">
        <v>56</v>
      </c>
      <c r="D77" s="96">
        <v>12.01</v>
      </c>
    </row>
    <row r="78" spans="1:4">
      <c r="A78" s="58" t="s">
        <v>19005</v>
      </c>
      <c r="B78" s="74" t="s">
        <v>20520</v>
      </c>
      <c r="C78" s="58" t="s">
        <v>56</v>
      </c>
      <c r="D78" s="96">
        <v>12.97</v>
      </c>
    </row>
    <row r="79" spans="1:4">
      <c r="A79" s="58" t="s">
        <v>19006</v>
      </c>
      <c r="B79" s="74" t="s">
        <v>20521</v>
      </c>
      <c r="C79" s="58" t="s">
        <v>56</v>
      </c>
      <c r="D79" s="96">
        <v>28.89</v>
      </c>
    </row>
    <row r="80" spans="1:4">
      <c r="A80" s="58" t="s">
        <v>19007</v>
      </c>
      <c r="B80" s="74" t="s">
        <v>20522</v>
      </c>
      <c r="C80" s="58" t="s">
        <v>56</v>
      </c>
      <c r="D80" s="96">
        <v>23.97</v>
      </c>
    </row>
    <row r="81" spans="1:4">
      <c r="A81" s="58" t="s">
        <v>19008</v>
      </c>
      <c r="B81" s="74" t="s">
        <v>20523</v>
      </c>
      <c r="C81" s="58" t="s">
        <v>56</v>
      </c>
      <c r="D81" s="96">
        <v>30.89</v>
      </c>
    </row>
    <row r="82" spans="1:4">
      <c r="A82" s="58" t="s">
        <v>19009</v>
      </c>
      <c r="B82" s="74" t="s">
        <v>20524</v>
      </c>
      <c r="C82" s="58" t="s">
        <v>56</v>
      </c>
      <c r="D82" s="96">
        <v>20.95</v>
      </c>
    </row>
    <row r="83" spans="1:4">
      <c r="A83" s="58" t="s">
        <v>19010</v>
      </c>
      <c r="B83" s="74" t="s">
        <v>5347</v>
      </c>
      <c r="C83" s="58" t="s">
        <v>56</v>
      </c>
      <c r="D83" s="96">
        <v>16.7</v>
      </c>
    </row>
    <row r="84" spans="1:4">
      <c r="A84" s="58" t="s">
        <v>19011</v>
      </c>
      <c r="B84" s="74" t="s">
        <v>20525</v>
      </c>
      <c r="C84" s="58" t="s">
        <v>56</v>
      </c>
      <c r="D84" s="96">
        <v>16.690000000000001</v>
      </c>
    </row>
    <row r="85" spans="1:4">
      <c r="A85" s="58" t="s">
        <v>19012</v>
      </c>
      <c r="B85" s="74" t="s">
        <v>5919</v>
      </c>
      <c r="C85" s="58" t="s">
        <v>56</v>
      </c>
      <c r="D85" s="96">
        <v>16.7</v>
      </c>
    </row>
    <row r="86" spans="1:4">
      <c r="A86" s="58" t="s">
        <v>19013</v>
      </c>
      <c r="B86" s="74" t="s">
        <v>20526</v>
      </c>
      <c r="C86" s="58" t="s">
        <v>56</v>
      </c>
      <c r="D86" s="96">
        <v>16.7</v>
      </c>
    </row>
    <row r="87" spans="1:4">
      <c r="A87" s="58" t="s">
        <v>19014</v>
      </c>
      <c r="B87" s="74" t="s">
        <v>20527</v>
      </c>
      <c r="C87" s="58" t="s">
        <v>56</v>
      </c>
      <c r="D87" s="96">
        <v>16.7</v>
      </c>
    </row>
    <row r="88" spans="1:4">
      <c r="A88" s="58" t="s">
        <v>19015</v>
      </c>
      <c r="B88" s="74" t="s">
        <v>6780</v>
      </c>
      <c r="C88" s="58" t="s">
        <v>56</v>
      </c>
      <c r="D88" s="96">
        <v>16.7</v>
      </c>
    </row>
    <row r="89" spans="1:4">
      <c r="A89" s="58" t="s">
        <v>19016</v>
      </c>
      <c r="B89" s="74" t="s">
        <v>7273</v>
      </c>
      <c r="C89" s="58" t="s">
        <v>56</v>
      </c>
      <c r="D89" s="96">
        <v>13.81</v>
      </c>
    </row>
    <row r="90" spans="1:4">
      <c r="A90" s="58" t="s">
        <v>19017</v>
      </c>
      <c r="B90" s="74" t="s">
        <v>7821</v>
      </c>
      <c r="C90" s="58" t="s">
        <v>56</v>
      </c>
      <c r="D90" s="96">
        <v>15.92</v>
      </c>
    </row>
    <row r="91" spans="1:4">
      <c r="A91" s="58" t="s">
        <v>19018</v>
      </c>
      <c r="B91" s="74" t="s">
        <v>20528</v>
      </c>
      <c r="C91" s="58" t="s">
        <v>56</v>
      </c>
      <c r="D91" s="96">
        <v>14.64</v>
      </c>
    </row>
    <row r="92" spans="1:4">
      <c r="A92" s="58" t="s">
        <v>19019</v>
      </c>
      <c r="B92" s="74" t="s">
        <v>8134</v>
      </c>
      <c r="C92" s="58" t="s">
        <v>56</v>
      </c>
      <c r="D92" s="96">
        <v>16.7</v>
      </c>
    </row>
    <row r="93" spans="1:4">
      <c r="A93" s="58" t="s">
        <v>19020</v>
      </c>
      <c r="B93" s="74" t="s">
        <v>20529</v>
      </c>
      <c r="C93" s="58" t="s">
        <v>56</v>
      </c>
      <c r="D93" s="96">
        <v>16.7</v>
      </c>
    </row>
    <row r="94" spans="1:4">
      <c r="A94" s="58" t="s">
        <v>19021</v>
      </c>
      <c r="B94" s="74" t="s">
        <v>8208</v>
      </c>
      <c r="C94" s="58" t="s">
        <v>56</v>
      </c>
      <c r="D94" s="96">
        <v>16.7</v>
      </c>
    </row>
    <row r="95" spans="1:4">
      <c r="A95" s="58" t="s">
        <v>19022</v>
      </c>
      <c r="B95" s="74" t="s">
        <v>7869</v>
      </c>
      <c r="C95" s="58" t="s">
        <v>56</v>
      </c>
      <c r="D95" s="96">
        <v>44.17</v>
      </c>
    </row>
    <row r="96" spans="1:4">
      <c r="A96" s="58" t="s">
        <v>19023</v>
      </c>
      <c r="B96" s="74" t="s">
        <v>8666</v>
      </c>
      <c r="C96" s="58" t="s">
        <v>56</v>
      </c>
      <c r="D96" s="96">
        <v>15.32</v>
      </c>
    </row>
    <row r="97" spans="1:4">
      <c r="A97" s="58" t="s">
        <v>19024</v>
      </c>
      <c r="B97" s="74" t="s">
        <v>8668</v>
      </c>
      <c r="C97" s="58" t="s">
        <v>56</v>
      </c>
      <c r="D97" s="96">
        <v>12.01</v>
      </c>
    </row>
    <row r="98" spans="1:4">
      <c r="A98" s="58" t="s">
        <v>19025</v>
      </c>
      <c r="B98" s="74" t="s">
        <v>8687</v>
      </c>
      <c r="C98" s="58" t="s">
        <v>56</v>
      </c>
      <c r="D98" s="96">
        <v>18.27</v>
      </c>
    </row>
    <row r="99" spans="1:4">
      <c r="A99" s="58" t="s">
        <v>19026</v>
      </c>
      <c r="B99" s="74" t="s">
        <v>20530</v>
      </c>
      <c r="C99" s="58" t="s">
        <v>56</v>
      </c>
      <c r="D99" s="96">
        <v>32.99</v>
      </c>
    </row>
    <row r="100" spans="1:4">
      <c r="A100" s="58" t="s">
        <v>19027</v>
      </c>
      <c r="B100" s="74" t="s">
        <v>20531</v>
      </c>
      <c r="C100" s="58" t="s">
        <v>56</v>
      </c>
      <c r="D100" s="96">
        <v>17.84</v>
      </c>
    </row>
    <row r="101" spans="1:4">
      <c r="A101" s="58" t="s">
        <v>19028</v>
      </c>
      <c r="B101" s="74" t="s">
        <v>18923</v>
      </c>
      <c r="C101" s="58" t="s">
        <v>56</v>
      </c>
      <c r="D101" s="96">
        <v>28.72</v>
      </c>
    </row>
    <row r="102" spans="1:4">
      <c r="A102" s="58" t="s">
        <v>19029</v>
      </c>
      <c r="B102" s="74" t="s">
        <v>20532</v>
      </c>
      <c r="C102" s="58" t="s">
        <v>56</v>
      </c>
      <c r="D102" s="96">
        <v>24.88</v>
      </c>
    </row>
    <row r="103" spans="1:4">
      <c r="A103" s="58" t="s">
        <v>19030</v>
      </c>
      <c r="B103" s="74" t="s">
        <v>20533</v>
      </c>
      <c r="C103" s="58" t="s">
        <v>61</v>
      </c>
      <c r="D103" s="96">
        <v>12828.84</v>
      </c>
    </row>
    <row r="104" spans="1:4">
      <c r="A104" s="58" t="s">
        <v>19031</v>
      </c>
      <c r="B104" s="74" t="s">
        <v>20534</v>
      </c>
      <c r="C104" s="58" t="s">
        <v>61</v>
      </c>
      <c r="D104" s="96">
        <v>20289.490000000002</v>
      </c>
    </row>
    <row r="105" spans="1:4">
      <c r="A105" s="58" t="s">
        <v>19032</v>
      </c>
      <c r="B105" s="74" t="s">
        <v>20535</v>
      </c>
      <c r="C105" s="58" t="s">
        <v>61</v>
      </c>
      <c r="D105" s="96">
        <v>15445.33</v>
      </c>
    </row>
    <row r="106" spans="1:4">
      <c r="A106" s="58" t="s">
        <v>19033</v>
      </c>
      <c r="B106" s="74" t="s">
        <v>20536</v>
      </c>
      <c r="C106" s="58" t="s">
        <v>56</v>
      </c>
      <c r="D106" s="96">
        <v>192.19</v>
      </c>
    </row>
    <row r="107" spans="1:4">
      <c r="A107" s="58" t="s">
        <v>19034</v>
      </c>
      <c r="B107" s="74" t="s">
        <v>20537</v>
      </c>
      <c r="C107" s="58" t="s">
        <v>56</v>
      </c>
      <c r="D107" s="96">
        <v>167.64</v>
      </c>
    </row>
    <row r="108" spans="1:4">
      <c r="A108" s="58" t="s">
        <v>19035</v>
      </c>
      <c r="B108" s="74" t="s">
        <v>20538</v>
      </c>
      <c r="C108" s="58" t="s">
        <v>56</v>
      </c>
      <c r="D108" s="96">
        <v>156.81</v>
      </c>
    </row>
    <row r="109" spans="1:4">
      <c r="A109" s="58" t="s">
        <v>19036</v>
      </c>
      <c r="B109" s="74" t="s">
        <v>20539</v>
      </c>
      <c r="C109" s="58" t="s">
        <v>56</v>
      </c>
      <c r="D109" s="96">
        <v>140.82</v>
      </c>
    </row>
    <row r="110" spans="1:4">
      <c r="A110" s="58" t="s">
        <v>19037</v>
      </c>
      <c r="B110" s="74" t="s">
        <v>20540</v>
      </c>
      <c r="C110" s="58" t="s">
        <v>56</v>
      </c>
      <c r="D110" s="96">
        <v>107.25</v>
      </c>
    </row>
    <row r="111" spans="1:4">
      <c r="A111" s="58" t="s">
        <v>19038</v>
      </c>
      <c r="B111" s="74" t="s">
        <v>20541</v>
      </c>
      <c r="C111" s="58" t="s">
        <v>56</v>
      </c>
      <c r="D111" s="96">
        <v>89.11</v>
      </c>
    </row>
    <row r="112" spans="1:4">
      <c r="A112" s="58" t="s">
        <v>19039</v>
      </c>
      <c r="B112" s="74" t="s">
        <v>20542</v>
      </c>
      <c r="C112" s="58" t="s">
        <v>56</v>
      </c>
      <c r="D112" s="96">
        <v>22.88</v>
      </c>
    </row>
    <row r="113" spans="1:4">
      <c r="A113" s="58" t="s">
        <v>19040</v>
      </c>
      <c r="B113" s="74" t="s">
        <v>20543</v>
      </c>
      <c r="C113" s="58" t="s">
        <v>56</v>
      </c>
      <c r="D113" s="96">
        <v>41.27</v>
      </c>
    </row>
    <row r="114" spans="1:4">
      <c r="A114" s="58" t="s">
        <v>19041</v>
      </c>
      <c r="B114" s="74" t="s">
        <v>20544</v>
      </c>
      <c r="C114" s="58" t="s">
        <v>56</v>
      </c>
      <c r="D114" s="96">
        <v>33.520000000000003</v>
      </c>
    </row>
    <row r="115" spans="1:4">
      <c r="A115" s="58" t="s">
        <v>19042</v>
      </c>
      <c r="B115" s="74" t="s">
        <v>20545</v>
      </c>
      <c r="C115" s="58" t="s">
        <v>56</v>
      </c>
      <c r="D115" s="96">
        <v>27.05</v>
      </c>
    </row>
    <row r="116" spans="1:4">
      <c r="A116" s="58" t="s">
        <v>19043</v>
      </c>
      <c r="B116" s="74" t="s">
        <v>20546</v>
      </c>
      <c r="C116" s="58" t="s">
        <v>56</v>
      </c>
      <c r="D116" s="96">
        <v>44.26</v>
      </c>
    </row>
    <row r="117" spans="1:4">
      <c r="A117" s="58" t="s">
        <v>19044</v>
      </c>
      <c r="B117" s="74" t="s">
        <v>20547</v>
      </c>
      <c r="C117" s="58" t="s">
        <v>56</v>
      </c>
      <c r="D117" s="96">
        <v>36.450000000000003</v>
      </c>
    </row>
    <row r="118" spans="1:4">
      <c r="A118" s="58" t="s">
        <v>19045</v>
      </c>
      <c r="B118" s="74" t="s">
        <v>20548</v>
      </c>
      <c r="C118" s="58" t="s">
        <v>56</v>
      </c>
      <c r="D118" s="96">
        <v>27.64</v>
      </c>
    </row>
    <row r="119" spans="1:4">
      <c r="A119" s="58" t="s">
        <v>19046</v>
      </c>
      <c r="B119" s="74" t="s">
        <v>20549</v>
      </c>
      <c r="C119" s="58" t="s">
        <v>56</v>
      </c>
      <c r="D119" s="96">
        <v>23.81</v>
      </c>
    </row>
    <row r="120" spans="1:4">
      <c r="A120" s="58" t="s">
        <v>19047</v>
      </c>
      <c r="B120" s="74" t="s">
        <v>20550</v>
      </c>
      <c r="C120" s="58" t="s">
        <v>56</v>
      </c>
      <c r="D120" s="96">
        <v>26.6</v>
      </c>
    </row>
    <row r="121" spans="1:4">
      <c r="A121" s="58" t="s">
        <v>19048</v>
      </c>
      <c r="B121" s="74" t="s">
        <v>20551</v>
      </c>
      <c r="C121" s="58" t="s">
        <v>56</v>
      </c>
      <c r="D121" s="96">
        <v>23.81</v>
      </c>
    </row>
    <row r="122" spans="1:4">
      <c r="A122" s="58" t="s">
        <v>19049</v>
      </c>
      <c r="B122" s="74" t="s">
        <v>20552</v>
      </c>
      <c r="C122" s="58" t="s">
        <v>56</v>
      </c>
      <c r="D122" s="96">
        <v>19.73</v>
      </c>
    </row>
    <row r="123" spans="1:4">
      <c r="A123" s="58" t="s">
        <v>19050</v>
      </c>
      <c r="B123" s="74" t="s">
        <v>20553</v>
      </c>
      <c r="C123" s="58" t="s">
        <v>56</v>
      </c>
      <c r="D123" s="96">
        <v>22</v>
      </c>
    </row>
    <row r="124" spans="1:4">
      <c r="A124" s="58" t="s">
        <v>19051</v>
      </c>
      <c r="B124" s="74" t="s">
        <v>20554</v>
      </c>
      <c r="C124" s="58" t="s">
        <v>56</v>
      </c>
      <c r="D124" s="96">
        <v>18.329999999999998</v>
      </c>
    </row>
    <row r="125" spans="1:4">
      <c r="A125" s="58" t="s">
        <v>19052</v>
      </c>
      <c r="B125" s="74" t="s">
        <v>20555</v>
      </c>
      <c r="C125" s="58" t="s">
        <v>56</v>
      </c>
      <c r="D125" s="96">
        <v>16.8</v>
      </c>
    </row>
    <row r="126" spans="1:4">
      <c r="A126" s="58" t="s">
        <v>19053</v>
      </c>
      <c r="B126" s="74" t="s">
        <v>20556</v>
      </c>
      <c r="C126" s="58" t="s">
        <v>56</v>
      </c>
      <c r="D126" s="96">
        <v>22.37</v>
      </c>
    </row>
    <row r="127" spans="1:4">
      <c r="A127" s="58" t="s">
        <v>19054</v>
      </c>
      <c r="B127" s="74" t="s">
        <v>20557</v>
      </c>
      <c r="C127" s="58" t="s">
        <v>56</v>
      </c>
      <c r="D127" s="96">
        <v>152.58000000000001</v>
      </c>
    </row>
    <row r="128" spans="1:4">
      <c r="A128" s="58" t="s">
        <v>19055</v>
      </c>
      <c r="B128" s="74" t="s">
        <v>20558</v>
      </c>
      <c r="C128" s="58" t="s">
        <v>56</v>
      </c>
      <c r="D128" s="96">
        <v>142.72</v>
      </c>
    </row>
    <row r="129" spans="1:4">
      <c r="A129" s="58" t="s">
        <v>19056</v>
      </c>
      <c r="B129" s="74" t="s">
        <v>20559</v>
      </c>
      <c r="C129" s="58" t="s">
        <v>56</v>
      </c>
      <c r="D129" s="96">
        <v>128.16999999999999</v>
      </c>
    </row>
    <row r="130" spans="1:4">
      <c r="A130" s="58" t="s">
        <v>19057</v>
      </c>
      <c r="B130" s="74" t="s">
        <v>20560</v>
      </c>
      <c r="C130" s="58" t="s">
        <v>56</v>
      </c>
      <c r="D130" s="96">
        <v>97.61</v>
      </c>
    </row>
    <row r="131" spans="1:4">
      <c r="A131" s="58" t="s">
        <v>19058</v>
      </c>
      <c r="B131" s="74" t="s">
        <v>20561</v>
      </c>
      <c r="C131" s="58" t="s">
        <v>56</v>
      </c>
      <c r="D131" s="96">
        <v>81.11</v>
      </c>
    </row>
    <row r="132" spans="1:4">
      <c r="A132" s="58" t="s">
        <v>19059</v>
      </c>
      <c r="B132" s="74" t="s">
        <v>20562</v>
      </c>
      <c r="C132" s="58" t="s">
        <v>56</v>
      </c>
      <c r="D132" s="96">
        <v>20.81</v>
      </c>
    </row>
    <row r="133" spans="1:4">
      <c r="A133" s="58" t="s">
        <v>19060</v>
      </c>
      <c r="B133" s="74" t="s">
        <v>20563</v>
      </c>
      <c r="C133" s="58" t="s">
        <v>56</v>
      </c>
      <c r="D133" s="96">
        <v>33.17</v>
      </c>
    </row>
    <row r="134" spans="1:4">
      <c r="A134" s="58" t="s">
        <v>19061</v>
      </c>
      <c r="B134" s="74" t="s">
        <v>20564</v>
      </c>
      <c r="C134" s="58" t="s">
        <v>56</v>
      </c>
      <c r="D134" s="96">
        <v>25.14</v>
      </c>
    </row>
    <row r="135" spans="1:4">
      <c r="A135" s="58" t="s">
        <v>19062</v>
      </c>
      <c r="B135" s="74" t="s">
        <v>20565</v>
      </c>
      <c r="C135" s="58" t="s">
        <v>56</v>
      </c>
      <c r="D135" s="96">
        <v>21.66</v>
      </c>
    </row>
    <row r="136" spans="1:4">
      <c r="A136" s="58" t="s">
        <v>19063</v>
      </c>
      <c r="B136" s="74" t="s">
        <v>20566</v>
      </c>
      <c r="C136" s="58" t="s">
        <v>56</v>
      </c>
      <c r="D136" s="96">
        <v>24.2</v>
      </c>
    </row>
    <row r="137" spans="1:4">
      <c r="A137" s="58" t="s">
        <v>19064</v>
      </c>
      <c r="B137" s="74" t="s">
        <v>20567</v>
      </c>
      <c r="C137" s="58" t="s">
        <v>56</v>
      </c>
      <c r="D137" s="96">
        <v>21.66</v>
      </c>
    </row>
    <row r="138" spans="1:4">
      <c r="A138" s="58" t="s">
        <v>19065</v>
      </c>
      <c r="B138" s="74" t="s">
        <v>20568</v>
      </c>
      <c r="C138" s="58" t="s">
        <v>56</v>
      </c>
      <c r="D138" s="96">
        <v>17.940000000000001</v>
      </c>
    </row>
    <row r="139" spans="1:4">
      <c r="A139" s="58" t="s">
        <v>19066</v>
      </c>
      <c r="B139" s="74" t="s">
        <v>20569</v>
      </c>
      <c r="C139" s="58" t="s">
        <v>56</v>
      </c>
      <c r="D139" s="96">
        <v>39.17</v>
      </c>
    </row>
    <row r="140" spans="1:4">
      <c r="A140" s="58" t="s">
        <v>19067</v>
      </c>
      <c r="B140" s="74" t="s">
        <v>20570</v>
      </c>
      <c r="C140" s="58" t="s">
        <v>56</v>
      </c>
      <c r="D140" s="96">
        <v>34.42</v>
      </c>
    </row>
    <row r="141" spans="1:4">
      <c r="A141" s="58" t="s">
        <v>19068</v>
      </c>
      <c r="B141" s="74" t="s">
        <v>20571</v>
      </c>
      <c r="C141" s="58" t="s">
        <v>56</v>
      </c>
      <c r="D141" s="96">
        <v>24.2</v>
      </c>
    </row>
    <row r="142" spans="1:4">
      <c r="A142" s="58" t="s">
        <v>19069</v>
      </c>
      <c r="B142" s="74" t="s">
        <v>20572</v>
      </c>
      <c r="C142" s="58" t="s">
        <v>56</v>
      </c>
      <c r="D142" s="96">
        <v>19.87</v>
      </c>
    </row>
    <row r="143" spans="1:4">
      <c r="A143" s="58" t="s">
        <v>19070</v>
      </c>
      <c r="B143" s="74" t="s">
        <v>20573</v>
      </c>
      <c r="C143" s="58" t="s">
        <v>56</v>
      </c>
      <c r="D143" s="96">
        <v>15.27</v>
      </c>
    </row>
    <row r="144" spans="1:4">
      <c r="A144" s="58" t="s">
        <v>19071</v>
      </c>
      <c r="B144" s="74" t="s">
        <v>20574</v>
      </c>
      <c r="C144" s="58" t="s">
        <v>56</v>
      </c>
      <c r="D144" s="96">
        <v>12.94</v>
      </c>
    </row>
    <row r="145" spans="1:4">
      <c r="A145" s="58" t="s">
        <v>19072</v>
      </c>
      <c r="B145" s="74" t="s">
        <v>20575</v>
      </c>
      <c r="C145" s="58" t="s">
        <v>56</v>
      </c>
      <c r="D145" s="96">
        <v>31.69</v>
      </c>
    </row>
    <row r="146" spans="1:4">
      <c r="A146" s="58" t="s">
        <v>19073</v>
      </c>
      <c r="B146" s="74" t="s">
        <v>20576</v>
      </c>
      <c r="C146" s="58" t="s">
        <v>56</v>
      </c>
      <c r="D146" s="96">
        <v>21.66</v>
      </c>
    </row>
    <row r="147" spans="1:4">
      <c r="A147" s="58" t="s">
        <v>19074</v>
      </c>
      <c r="B147" s="74" t="s">
        <v>20577</v>
      </c>
      <c r="C147" s="58" t="s">
        <v>56</v>
      </c>
      <c r="D147" s="96">
        <v>15.27</v>
      </c>
    </row>
    <row r="148" spans="1:4">
      <c r="A148" s="58" t="s">
        <v>19075</v>
      </c>
      <c r="B148" s="74" t="s">
        <v>20578</v>
      </c>
      <c r="C148" s="58" t="s">
        <v>56</v>
      </c>
      <c r="D148" s="96">
        <v>25.26</v>
      </c>
    </row>
    <row r="149" spans="1:4">
      <c r="A149" s="58" t="s">
        <v>19076</v>
      </c>
      <c r="B149" s="74" t="s">
        <v>20579</v>
      </c>
      <c r="C149" s="58" t="s">
        <v>56</v>
      </c>
      <c r="D149" s="96">
        <v>20.8</v>
      </c>
    </row>
    <row r="150" spans="1:4">
      <c r="A150" s="58" t="s">
        <v>19077</v>
      </c>
      <c r="B150" s="74" t="s">
        <v>20580</v>
      </c>
      <c r="C150" s="58" t="s">
        <v>56</v>
      </c>
      <c r="D150" s="96">
        <v>19.87</v>
      </c>
    </row>
    <row r="151" spans="1:4">
      <c r="A151" s="58" t="s">
        <v>19078</v>
      </c>
      <c r="B151" s="74" t="s">
        <v>20581</v>
      </c>
      <c r="C151" s="58" t="s">
        <v>56</v>
      </c>
      <c r="D151" s="96">
        <v>18.27</v>
      </c>
    </row>
    <row r="152" spans="1:4">
      <c r="A152" s="58" t="s">
        <v>19079</v>
      </c>
      <c r="B152" s="74" t="s">
        <v>20582</v>
      </c>
      <c r="C152" s="58" t="s">
        <v>56</v>
      </c>
      <c r="D152" s="96">
        <v>12.94</v>
      </c>
    </row>
    <row r="153" spans="1:4">
      <c r="A153" s="58" t="s">
        <v>19080</v>
      </c>
      <c r="B153" s="74" t="s">
        <v>20583</v>
      </c>
      <c r="C153" s="58" t="s">
        <v>56</v>
      </c>
      <c r="D153" s="96">
        <v>12.94</v>
      </c>
    </row>
    <row r="154" spans="1:4">
      <c r="A154" s="58" t="s">
        <v>19081</v>
      </c>
      <c r="B154" s="74" t="s">
        <v>29616</v>
      </c>
      <c r="C154" s="58" t="s">
        <v>33</v>
      </c>
      <c r="D154" s="96">
        <v>4.58</v>
      </c>
    </row>
    <row r="155" spans="1:4">
      <c r="A155" s="58" t="s">
        <v>19082</v>
      </c>
      <c r="B155" s="74" t="s">
        <v>29617</v>
      </c>
      <c r="C155" s="58" t="s">
        <v>33</v>
      </c>
      <c r="D155" s="96">
        <v>4.88</v>
      </c>
    </row>
    <row r="156" spans="1:4">
      <c r="A156" s="58" t="s">
        <v>19083</v>
      </c>
      <c r="B156" s="74" t="s">
        <v>29618</v>
      </c>
      <c r="C156" s="58" t="s">
        <v>33</v>
      </c>
      <c r="D156" s="96">
        <v>4.6399999999999997</v>
      </c>
    </row>
    <row r="157" spans="1:4">
      <c r="A157" s="58" t="s">
        <v>19084</v>
      </c>
      <c r="B157" s="74" t="s">
        <v>29619</v>
      </c>
      <c r="C157" s="58" t="s">
        <v>33</v>
      </c>
      <c r="D157" s="96">
        <v>4.83</v>
      </c>
    </row>
    <row r="158" spans="1:4">
      <c r="A158" s="58" t="s">
        <v>19085</v>
      </c>
      <c r="B158" s="74" t="s">
        <v>20584</v>
      </c>
      <c r="C158" s="58" t="s">
        <v>243</v>
      </c>
      <c r="D158" s="96">
        <v>157.97999999999999</v>
      </c>
    </row>
    <row r="159" spans="1:4">
      <c r="A159" s="58" t="s">
        <v>19086</v>
      </c>
      <c r="B159" s="74" t="s">
        <v>20585</v>
      </c>
      <c r="C159" s="58" t="s">
        <v>243</v>
      </c>
      <c r="D159" s="96">
        <v>268.99</v>
      </c>
    </row>
    <row r="160" spans="1:4">
      <c r="A160" s="58" t="s">
        <v>19087</v>
      </c>
      <c r="B160" s="74" t="s">
        <v>29620</v>
      </c>
      <c r="C160" s="58" t="s">
        <v>243</v>
      </c>
      <c r="D160" s="96">
        <v>173.86</v>
      </c>
    </row>
    <row r="161" spans="1:4">
      <c r="A161" s="58" t="s">
        <v>19088</v>
      </c>
      <c r="B161" s="74" t="s">
        <v>20586</v>
      </c>
      <c r="C161" s="58" t="s">
        <v>243</v>
      </c>
      <c r="D161" s="96">
        <v>275</v>
      </c>
    </row>
    <row r="162" spans="1:4">
      <c r="A162" s="58" t="s">
        <v>19089</v>
      </c>
      <c r="B162" s="74" t="s">
        <v>20587</v>
      </c>
      <c r="C162" s="58" t="s">
        <v>243</v>
      </c>
      <c r="D162" s="96">
        <v>227.27</v>
      </c>
    </row>
    <row r="163" spans="1:4">
      <c r="A163" s="58" t="s">
        <v>19090</v>
      </c>
      <c r="B163" s="74" t="s">
        <v>29621</v>
      </c>
      <c r="C163" s="58" t="s">
        <v>243</v>
      </c>
      <c r="D163" s="96">
        <v>333.48</v>
      </c>
    </row>
    <row r="164" spans="1:4">
      <c r="A164" s="58" t="s">
        <v>19091</v>
      </c>
      <c r="B164" s="74" t="s">
        <v>20588</v>
      </c>
      <c r="C164" s="58" t="s">
        <v>33</v>
      </c>
      <c r="D164" s="96">
        <v>4.4000000000000004</v>
      </c>
    </row>
    <row r="165" spans="1:4">
      <c r="A165" s="58" t="s">
        <v>19092</v>
      </c>
      <c r="B165" s="74" t="s">
        <v>20589</v>
      </c>
      <c r="C165" s="58" t="s">
        <v>33</v>
      </c>
      <c r="D165" s="96">
        <v>4.16</v>
      </c>
    </row>
    <row r="166" spans="1:4">
      <c r="A166" s="58" t="s">
        <v>19093</v>
      </c>
      <c r="B166" s="74" t="s">
        <v>20590</v>
      </c>
      <c r="C166" s="58" t="s">
        <v>33</v>
      </c>
      <c r="D166" s="96">
        <v>4.2</v>
      </c>
    </row>
    <row r="167" spans="1:4">
      <c r="A167" s="58" t="s">
        <v>19094</v>
      </c>
      <c r="B167" s="74" t="s">
        <v>20591</v>
      </c>
      <c r="C167" s="58" t="s">
        <v>33</v>
      </c>
      <c r="D167" s="96">
        <v>5.0599999999999996</v>
      </c>
    </row>
    <row r="168" spans="1:4">
      <c r="A168" s="58" t="s">
        <v>19095</v>
      </c>
      <c r="B168" s="74" t="s">
        <v>5434</v>
      </c>
      <c r="C168" s="58" t="s">
        <v>33</v>
      </c>
      <c r="D168" s="96">
        <v>4.3899999999999997</v>
      </c>
    </row>
    <row r="169" spans="1:4">
      <c r="A169" s="58" t="s">
        <v>19096</v>
      </c>
      <c r="B169" s="74" t="s">
        <v>20592</v>
      </c>
      <c r="C169" s="58" t="s">
        <v>33</v>
      </c>
      <c r="D169" s="96">
        <v>4.83</v>
      </c>
    </row>
    <row r="170" spans="1:4">
      <c r="A170" s="58" t="s">
        <v>19097</v>
      </c>
      <c r="B170" s="74" t="s">
        <v>5433</v>
      </c>
      <c r="C170" s="58" t="s">
        <v>33</v>
      </c>
      <c r="D170" s="96">
        <v>4.6500000000000004</v>
      </c>
    </row>
    <row r="171" spans="1:4">
      <c r="A171" s="58" t="s">
        <v>19098</v>
      </c>
      <c r="B171" s="74" t="s">
        <v>5984</v>
      </c>
      <c r="C171" s="58" t="s">
        <v>33</v>
      </c>
      <c r="D171" s="96">
        <v>5.1100000000000003</v>
      </c>
    </row>
    <row r="172" spans="1:4">
      <c r="A172" s="58" t="s">
        <v>19099</v>
      </c>
      <c r="B172" s="74" t="s">
        <v>20593</v>
      </c>
      <c r="C172" s="58" t="s">
        <v>33</v>
      </c>
      <c r="D172" s="96">
        <v>4.37</v>
      </c>
    </row>
    <row r="173" spans="1:4">
      <c r="A173" s="58" t="s">
        <v>19100</v>
      </c>
      <c r="B173" s="74" t="s">
        <v>20594</v>
      </c>
      <c r="C173" s="58" t="s">
        <v>33</v>
      </c>
      <c r="D173" s="96">
        <v>4.16</v>
      </c>
    </row>
    <row r="174" spans="1:4">
      <c r="A174" s="58" t="s">
        <v>19101</v>
      </c>
      <c r="B174" s="74" t="s">
        <v>20595</v>
      </c>
      <c r="C174" s="58" t="s">
        <v>33</v>
      </c>
      <c r="D174" s="96">
        <v>4.9000000000000004</v>
      </c>
    </row>
    <row r="175" spans="1:4">
      <c r="A175" s="58" t="s">
        <v>19102</v>
      </c>
      <c r="B175" s="74" t="s">
        <v>20596</v>
      </c>
      <c r="C175" s="58" t="s">
        <v>33</v>
      </c>
      <c r="D175" s="96">
        <v>4.8600000000000003</v>
      </c>
    </row>
    <row r="176" spans="1:4">
      <c r="A176" s="58" t="s">
        <v>19103</v>
      </c>
      <c r="B176" s="74" t="s">
        <v>20597</v>
      </c>
      <c r="C176" s="58" t="s">
        <v>33</v>
      </c>
      <c r="D176" s="96">
        <v>5.7</v>
      </c>
    </row>
    <row r="177" spans="1:4">
      <c r="A177" s="58" t="s">
        <v>19104</v>
      </c>
      <c r="B177" s="74" t="s">
        <v>20598</v>
      </c>
      <c r="C177" s="58" t="s">
        <v>243</v>
      </c>
      <c r="D177" s="96">
        <v>514.04999999999995</v>
      </c>
    </row>
    <row r="178" spans="1:4">
      <c r="A178" s="58" t="s">
        <v>19105</v>
      </c>
      <c r="B178" s="74" t="s">
        <v>20599</v>
      </c>
      <c r="C178" s="58" t="s">
        <v>243</v>
      </c>
      <c r="D178" s="96">
        <v>424.35</v>
      </c>
    </row>
    <row r="179" spans="1:4" ht="25.5">
      <c r="A179" s="58" t="s">
        <v>19106</v>
      </c>
      <c r="B179" s="74" t="s">
        <v>7088</v>
      </c>
      <c r="C179" s="58" t="s">
        <v>243</v>
      </c>
      <c r="D179" s="96">
        <v>793.64</v>
      </c>
    </row>
    <row r="180" spans="1:4">
      <c r="A180" s="58" t="s">
        <v>19107</v>
      </c>
      <c r="B180" s="74" t="s">
        <v>7089</v>
      </c>
      <c r="C180" s="58" t="s">
        <v>243</v>
      </c>
      <c r="D180" s="96">
        <v>229.94</v>
      </c>
    </row>
    <row r="181" spans="1:4">
      <c r="A181" s="58" t="s">
        <v>19108</v>
      </c>
      <c r="B181" s="74" t="s">
        <v>20600</v>
      </c>
      <c r="C181" s="58" t="s">
        <v>28</v>
      </c>
      <c r="D181" s="96">
        <v>6.4</v>
      </c>
    </row>
    <row r="182" spans="1:4">
      <c r="A182" s="58" t="s">
        <v>19109</v>
      </c>
      <c r="B182" s="74" t="s">
        <v>20601</v>
      </c>
      <c r="C182" s="58" t="s">
        <v>28</v>
      </c>
      <c r="D182" s="96">
        <v>10.17</v>
      </c>
    </row>
    <row r="183" spans="1:4">
      <c r="A183" s="58" t="s">
        <v>19110</v>
      </c>
      <c r="B183" s="74" t="s">
        <v>8953</v>
      </c>
      <c r="C183" s="58" t="s">
        <v>28</v>
      </c>
      <c r="D183" s="96">
        <v>14.46</v>
      </c>
    </row>
    <row r="184" spans="1:4">
      <c r="A184" s="58" t="s">
        <v>19111</v>
      </c>
      <c r="B184" s="74" t="s">
        <v>8956</v>
      </c>
      <c r="C184" s="58" t="s">
        <v>28</v>
      </c>
      <c r="D184" s="96">
        <v>21.79</v>
      </c>
    </row>
    <row r="185" spans="1:4">
      <c r="A185" s="58" t="s">
        <v>19112</v>
      </c>
      <c r="B185" s="74" t="s">
        <v>20602</v>
      </c>
      <c r="C185" s="58" t="s">
        <v>28</v>
      </c>
      <c r="D185" s="96">
        <v>33.86</v>
      </c>
    </row>
    <row r="186" spans="1:4" ht="25.5">
      <c r="A186" s="58" t="s">
        <v>19113</v>
      </c>
      <c r="B186" s="74" t="s">
        <v>29622</v>
      </c>
      <c r="C186" s="58" t="s">
        <v>33</v>
      </c>
      <c r="D186" s="96">
        <v>6.86</v>
      </c>
    </row>
    <row r="187" spans="1:4" ht="25.5">
      <c r="A187" s="58" t="s">
        <v>19114</v>
      </c>
      <c r="B187" s="74" t="s">
        <v>29623</v>
      </c>
      <c r="C187" s="58" t="s">
        <v>33</v>
      </c>
      <c r="D187" s="96">
        <v>7.11</v>
      </c>
    </row>
    <row r="188" spans="1:4" ht="25.5">
      <c r="A188" s="58" t="s">
        <v>19115</v>
      </c>
      <c r="B188" s="74" t="s">
        <v>29624</v>
      </c>
      <c r="C188" s="58" t="s">
        <v>33</v>
      </c>
      <c r="D188" s="96">
        <v>7.17</v>
      </c>
    </row>
    <row r="189" spans="1:4">
      <c r="A189" s="58" t="s">
        <v>19116</v>
      </c>
      <c r="B189" s="74" t="s">
        <v>29625</v>
      </c>
      <c r="C189" s="58" t="s">
        <v>33</v>
      </c>
      <c r="D189" s="96">
        <v>9.4700000000000006</v>
      </c>
    </row>
    <row r="190" spans="1:4">
      <c r="A190" s="58" t="s">
        <v>19117</v>
      </c>
      <c r="B190" s="74" t="s">
        <v>29626</v>
      </c>
      <c r="C190" s="58" t="s">
        <v>33</v>
      </c>
      <c r="D190" s="96">
        <v>10.7</v>
      </c>
    </row>
    <row r="191" spans="1:4">
      <c r="A191" s="58" t="s">
        <v>19118</v>
      </c>
      <c r="B191" s="74" t="s">
        <v>29627</v>
      </c>
      <c r="C191" s="58" t="s">
        <v>33</v>
      </c>
      <c r="D191" s="96">
        <v>10.95</v>
      </c>
    </row>
    <row r="192" spans="1:4">
      <c r="A192" s="58" t="s">
        <v>19119</v>
      </c>
      <c r="B192" s="74" t="s">
        <v>58</v>
      </c>
      <c r="C192" s="58" t="s">
        <v>33</v>
      </c>
      <c r="D192" s="96">
        <v>11.84</v>
      </c>
    </row>
    <row r="193" spans="1:4">
      <c r="A193" s="58" t="s">
        <v>19120</v>
      </c>
      <c r="B193" s="74" t="s">
        <v>29628</v>
      </c>
      <c r="C193" s="58" t="s">
        <v>32</v>
      </c>
      <c r="D193" s="96">
        <v>0.56999999999999995</v>
      </c>
    </row>
    <row r="194" spans="1:4">
      <c r="A194" s="58" t="s">
        <v>19121</v>
      </c>
      <c r="B194" s="74" t="s">
        <v>20603</v>
      </c>
      <c r="C194" s="58" t="s">
        <v>33</v>
      </c>
      <c r="D194" s="96">
        <v>6.33</v>
      </c>
    </row>
    <row r="195" spans="1:4">
      <c r="A195" s="58" t="s">
        <v>19122</v>
      </c>
      <c r="B195" s="74" t="s">
        <v>29629</v>
      </c>
      <c r="C195" s="58" t="s">
        <v>33</v>
      </c>
      <c r="D195" s="96">
        <v>9.89</v>
      </c>
    </row>
    <row r="196" spans="1:4">
      <c r="A196" s="58" t="s">
        <v>19123</v>
      </c>
      <c r="B196" s="74" t="s">
        <v>25144</v>
      </c>
      <c r="C196" s="58" t="s">
        <v>32</v>
      </c>
      <c r="D196" s="96">
        <v>0.76</v>
      </c>
    </row>
    <row r="197" spans="1:4">
      <c r="A197" s="58" t="s">
        <v>19124</v>
      </c>
      <c r="B197" s="74" t="s">
        <v>8967</v>
      </c>
      <c r="C197" s="58" t="s">
        <v>32</v>
      </c>
      <c r="D197" s="96">
        <v>1.81</v>
      </c>
    </row>
    <row r="198" spans="1:4">
      <c r="A198" s="58" t="s">
        <v>19125</v>
      </c>
      <c r="B198" s="74" t="s">
        <v>5179</v>
      </c>
      <c r="C198" s="58" t="s">
        <v>21520</v>
      </c>
      <c r="D198" s="96">
        <v>77.58</v>
      </c>
    </row>
    <row r="199" spans="1:4">
      <c r="A199" s="58" t="s">
        <v>19126</v>
      </c>
      <c r="B199" s="74" t="s">
        <v>29630</v>
      </c>
      <c r="C199" s="58" t="s">
        <v>32</v>
      </c>
      <c r="D199" s="96">
        <v>58.37</v>
      </c>
    </row>
    <row r="200" spans="1:4">
      <c r="A200" s="58" t="s">
        <v>19127</v>
      </c>
      <c r="B200" s="74" t="s">
        <v>29631</v>
      </c>
      <c r="C200" s="58" t="s">
        <v>32</v>
      </c>
      <c r="D200" s="96">
        <v>86.85</v>
      </c>
    </row>
    <row r="201" spans="1:4">
      <c r="A201" s="58" t="s">
        <v>19128</v>
      </c>
      <c r="B201" s="74" t="s">
        <v>20604</v>
      </c>
      <c r="C201" s="58" t="s">
        <v>28</v>
      </c>
      <c r="D201" s="96">
        <v>6.43</v>
      </c>
    </row>
    <row r="202" spans="1:4">
      <c r="A202" s="58" t="s">
        <v>19129</v>
      </c>
      <c r="B202" s="74" t="s">
        <v>20605</v>
      </c>
      <c r="C202" s="58" t="s">
        <v>28</v>
      </c>
      <c r="D202" s="96">
        <v>3.84</v>
      </c>
    </row>
    <row r="203" spans="1:4">
      <c r="A203" s="58" t="s">
        <v>19130</v>
      </c>
      <c r="B203" s="74" t="s">
        <v>20606</v>
      </c>
      <c r="C203" s="58" t="s">
        <v>28</v>
      </c>
      <c r="D203" s="96">
        <v>4.29</v>
      </c>
    </row>
    <row r="204" spans="1:4">
      <c r="A204" s="58" t="s">
        <v>19131</v>
      </c>
      <c r="B204" s="74" t="s">
        <v>20607</v>
      </c>
      <c r="C204" s="58" t="s">
        <v>33</v>
      </c>
      <c r="D204" s="96">
        <v>0.32</v>
      </c>
    </row>
    <row r="205" spans="1:4">
      <c r="A205" s="58" t="s">
        <v>18903</v>
      </c>
      <c r="B205" s="74" t="s">
        <v>20608</v>
      </c>
      <c r="C205" s="58" t="s">
        <v>33</v>
      </c>
      <c r="D205" s="96">
        <v>2.5</v>
      </c>
    </row>
    <row r="206" spans="1:4">
      <c r="A206" s="58" t="s">
        <v>19132</v>
      </c>
      <c r="B206" s="74" t="s">
        <v>5323</v>
      </c>
      <c r="C206" s="58" t="s">
        <v>33</v>
      </c>
      <c r="D206" s="96">
        <v>0.4</v>
      </c>
    </row>
    <row r="207" spans="1:4">
      <c r="A207" s="58" t="s">
        <v>18904</v>
      </c>
      <c r="B207" s="74" t="s">
        <v>5324</v>
      </c>
      <c r="C207" s="58" t="s">
        <v>33</v>
      </c>
      <c r="D207" s="96">
        <v>0.8</v>
      </c>
    </row>
    <row r="208" spans="1:4">
      <c r="A208" s="58" t="s">
        <v>18905</v>
      </c>
      <c r="B208" s="74" t="s">
        <v>29632</v>
      </c>
      <c r="C208" s="58" t="s">
        <v>33</v>
      </c>
      <c r="D208" s="96">
        <v>2.29</v>
      </c>
    </row>
    <row r="209" spans="1:4">
      <c r="A209" s="58" t="s">
        <v>18906</v>
      </c>
      <c r="B209" s="74" t="s">
        <v>29633</v>
      </c>
      <c r="C209" s="58" t="s">
        <v>33</v>
      </c>
      <c r="D209" s="96">
        <v>0.73</v>
      </c>
    </row>
    <row r="210" spans="1:4">
      <c r="A210" s="58" t="s">
        <v>19133</v>
      </c>
      <c r="B210" s="74" t="s">
        <v>5914</v>
      </c>
      <c r="C210" s="58" t="s">
        <v>33</v>
      </c>
      <c r="D210" s="96">
        <v>1.06</v>
      </c>
    </row>
    <row r="211" spans="1:4">
      <c r="A211" s="58" t="s">
        <v>19134</v>
      </c>
      <c r="B211" s="74" t="s">
        <v>7031</v>
      </c>
      <c r="C211" s="58" t="s">
        <v>18900</v>
      </c>
      <c r="D211" s="96">
        <v>1.36</v>
      </c>
    </row>
    <row r="212" spans="1:4">
      <c r="A212" s="58" t="s">
        <v>18907</v>
      </c>
      <c r="B212" s="74" t="s">
        <v>20609</v>
      </c>
      <c r="C212" s="58" t="s">
        <v>33</v>
      </c>
      <c r="D212" s="96">
        <v>6.52</v>
      </c>
    </row>
    <row r="213" spans="1:4">
      <c r="A213" s="58" t="s">
        <v>19135</v>
      </c>
      <c r="B213" s="74" t="s">
        <v>7108</v>
      </c>
      <c r="C213" s="58" t="s">
        <v>33</v>
      </c>
      <c r="D213" s="96">
        <v>0.59</v>
      </c>
    </row>
    <row r="214" spans="1:4">
      <c r="A214" s="58" t="s">
        <v>19136</v>
      </c>
      <c r="B214" s="74" t="s">
        <v>20610</v>
      </c>
      <c r="C214" s="58" t="s">
        <v>33</v>
      </c>
      <c r="D214" s="96">
        <v>21.9</v>
      </c>
    </row>
    <row r="215" spans="1:4">
      <c r="A215" s="58" t="s">
        <v>19137</v>
      </c>
      <c r="B215" s="74" t="s">
        <v>20611</v>
      </c>
      <c r="C215" s="58" t="s">
        <v>29</v>
      </c>
      <c r="D215" s="96">
        <v>30</v>
      </c>
    </row>
    <row r="216" spans="1:4">
      <c r="A216" s="58" t="s">
        <v>18910</v>
      </c>
      <c r="B216" s="74" t="s">
        <v>29634</v>
      </c>
      <c r="C216" s="58" t="s">
        <v>29</v>
      </c>
      <c r="D216" s="96">
        <v>74.8</v>
      </c>
    </row>
    <row r="217" spans="1:4">
      <c r="A217" s="58" t="s">
        <v>29589</v>
      </c>
      <c r="B217" s="74" t="s">
        <v>20612</v>
      </c>
      <c r="C217" s="58" t="s">
        <v>29</v>
      </c>
      <c r="D217" s="96">
        <v>90.6</v>
      </c>
    </row>
    <row r="218" spans="1:4">
      <c r="A218" s="58" t="s">
        <v>19138</v>
      </c>
      <c r="B218" s="74" t="s">
        <v>20613</v>
      </c>
      <c r="C218" s="58" t="s">
        <v>29</v>
      </c>
      <c r="D218" s="96">
        <v>92.4</v>
      </c>
    </row>
    <row r="219" spans="1:4">
      <c r="A219" s="58" t="s">
        <v>19139</v>
      </c>
      <c r="B219" s="74" t="s">
        <v>20614</v>
      </c>
      <c r="C219" s="58" t="s">
        <v>29</v>
      </c>
      <c r="D219" s="96">
        <v>68.400000000000006</v>
      </c>
    </row>
    <row r="220" spans="1:4">
      <c r="A220" s="58" t="s">
        <v>29590</v>
      </c>
      <c r="B220" s="74" t="s">
        <v>29635</v>
      </c>
      <c r="C220" s="58" t="s">
        <v>29</v>
      </c>
      <c r="D220" s="96">
        <v>76</v>
      </c>
    </row>
    <row r="221" spans="1:4">
      <c r="A221" s="58" t="s">
        <v>19140</v>
      </c>
      <c r="B221" s="74" t="s">
        <v>20615</v>
      </c>
      <c r="C221" s="58" t="s">
        <v>29</v>
      </c>
      <c r="D221" s="96">
        <v>68.400000000000006</v>
      </c>
    </row>
    <row r="222" spans="1:4">
      <c r="A222" s="58" t="s">
        <v>29591</v>
      </c>
      <c r="B222" s="74" t="s">
        <v>29636</v>
      </c>
      <c r="C222" s="58" t="s">
        <v>29</v>
      </c>
      <c r="D222" s="96">
        <v>47.02</v>
      </c>
    </row>
    <row r="223" spans="1:4">
      <c r="A223" s="58" t="s">
        <v>19141</v>
      </c>
      <c r="B223" s="74" t="s">
        <v>29637</v>
      </c>
      <c r="C223" s="58" t="s">
        <v>29</v>
      </c>
      <c r="D223" s="96">
        <v>46.31</v>
      </c>
    </row>
    <row r="224" spans="1:4">
      <c r="A224" s="58" t="s">
        <v>29592</v>
      </c>
      <c r="B224" s="74" t="s">
        <v>29638</v>
      </c>
      <c r="C224" s="58" t="s">
        <v>29</v>
      </c>
      <c r="D224" s="96">
        <v>87.5</v>
      </c>
    </row>
    <row r="225" spans="1:4">
      <c r="A225" s="58" t="s">
        <v>19142</v>
      </c>
      <c r="B225" s="74" t="s">
        <v>20616</v>
      </c>
      <c r="C225" s="58" t="s">
        <v>3745</v>
      </c>
      <c r="D225" s="96">
        <v>42.8</v>
      </c>
    </row>
    <row r="226" spans="1:4">
      <c r="A226" s="58" t="s">
        <v>19143</v>
      </c>
      <c r="B226" s="74" t="s">
        <v>20617</v>
      </c>
      <c r="C226" s="58" t="s">
        <v>3745</v>
      </c>
      <c r="D226" s="96">
        <v>42.8</v>
      </c>
    </row>
    <row r="227" spans="1:4">
      <c r="A227" s="58" t="s">
        <v>19144</v>
      </c>
      <c r="B227" s="74" t="s">
        <v>20618</v>
      </c>
      <c r="C227" s="58" t="s">
        <v>29</v>
      </c>
      <c r="D227" s="96">
        <v>35.15</v>
      </c>
    </row>
    <row r="228" spans="1:4">
      <c r="A228" s="58" t="s">
        <v>19145</v>
      </c>
      <c r="B228" s="74" t="s">
        <v>20619</v>
      </c>
      <c r="C228" s="58" t="s">
        <v>29</v>
      </c>
      <c r="D228" s="96">
        <v>57.12</v>
      </c>
    </row>
    <row r="229" spans="1:4">
      <c r="A229" s="58" t="s">
        <v>19146</v>
      </c>
      <c r="B229" s="74" t="s">
        <v>20620</v>
      </c>
      <c r="C229" s="58" t="s">
        <v>29</v>
      </c>
      <c r="D229" s="96">
        <v>72.8</v>
      </c>
    </row>
    <row r="230" spans="1:4">
      <c r="A230" s="58" t="s">
        <v>18911</v>
      </c>
      <c r="B230" s="74" t="s">
        <v>20621</v>
      </c>
      <c r="C230" s="58" t="s">
        <v>243</v>
      </c>
      <c r="D230" s="96">
        <v>100</v>
      </c>
    </row>
    <row r="231" spans="1:4">
      <c r="A231" s="58" t="s">
        <v>19147</v>
      </c>
      <c r="B231" s="74" t="s">
        <v>20622</v>
      </c>
      <c r="C231" s="58" t="s">
        <v>243</v>
      </c>
      <c r="D231" s="96">
        <v>161.47</v>
      </c>
    </row>
    <row r="232" spans="1:4">
      <c r="A232" s="58" t="s">
        <v>19148</v>
      </c>
      <c r="B232" s="74" t="s">
        <v>20623</v>
      </c>
      <c r="C232" s="58" t="s">
        <v>243</v>
      </c>
      <c r="D232" s="96">
        <v>151.72999999999999</v>
      </c>
    </row>
    <row r="233" spans="1:4">
      <c r="A233" s="58" t="s">
        <v>19149</v>
      </c>
      <c r="B233" s="74" t="s">
        <v>20624</v>
      </c>
      <c r="C233" s="58" t="s">
        <v>243</v>
      </c>
      <c r="D233" s="96">
        <v>169.57</v>
      </c>
    </row>
    <row r="234" spans="1:4">
      <c r="A234" s="58" t="s">
        <v>19150</v>
      </c>
      <c r="B234" s="74" t="s">
        <v>20625</v>
      </c>
      <c r="C234" s="58" t="s">
        <v>243</v>
      </c>
      <c r="D234" s="96">
        <v>163.66</v>
      </c>
    </row>
    <row r="235" spans="1:4">
      <c r="A235" s="58" t="s">
        <v>19151</v>
      </c>
      <c r="B235" s="74" t="s">
        <v>20626</v>
      </c>
      <c r="C235" s="58" t="s">
        <v>243</v>
      </c>
      <c r="D235" s="96">
        <v>173.87</v>
      </c>
    </row>
    <row r="236" spans="1:4">
      <c r="A236" s="58" t="s">
        <v>19152</v>
      </c>
      <c r="B236" s="74" t="s">
        <v>20627</v>
      </c>
      <c r="C236" s="58" t="s">
        <v>243</v>
      </c>
      <c r="D236" s="96">
        <v>109</v>
      </c>
    </row>
    <row r="237" spans="1:4">
      <c r="A237" s="58" t="s">
        <v>19153</v>
      </c>
      <c r="B237" s="74" t="s">
        <v>20628</v>
      </c>
      <c r="C237" s="58" t="s">
        <v>243</v>
      </c>
      <c r="D237" s="96">
        <v>102</v>
      </c>
    </row>
    <row r="238" spans="1:4">
      <c r="A238" s="58" t="s">
        <v>19154</v>
      </c>
      <c r="B238" s="74" t="s">
        <v>18189</v>
      </c>
      <c r="C238" s="58" t="s">
        <v>28</v>
      </c>
      <c r="D238" s="96">
        <v>821.6</v>
      </c>
    </row>
    <row r="239" spans="1:4">
      <c r="A239" s="58" t="s">
        <v>19155</v>
      </c>
      <c r="B239" s="74" t="s">
        <v>20629</v>
      </c>
      <c r="C239" s="58" t="s">
        <v>243</v>
      </c>
      <c r="D239" s="96">
        <v>185</v>
      </c>
    </row>
    <row r="240" spans="1:4">
      <c r="A240" s="58" t="s">
        <v>19156</v>
      </c>
      <c r="B240" s="74" t="s">
        <v>20630</v>
      </c>
      <c r="C240" s="58" t="s">
        <v>243</v>
      </c>
      <c r="D240" s="96">
        <v>486</v>
      </c>
    </row>
    <row r="241" spans="1:4">
      <c r="A241" s="58" t="s">
        <v>19157</v>
      </c>
      <c r="B241" s="74" t="s">
        <v>16934</v>
      </c>
      <c r="C241" s="58" t="s">
        <v>28</v>
      </c>
      <c r="D241" s="96">
        <v>42</v>
      </c>
    </row>
    <row r="242" spans="1:4">
      <c r="A242" s="58" t="s">
        <v>19158</v>
      </c>
      <c r="B242" s="74" t="s">
        <v>20631</v>
      </c>
      <c r="C242" s="58" t="s">
        <v>243</v>
      </c>
      <c r="D242" s="96">
        <v>60</v>
      </c>
    </row>
    <row r="243" spans="1:4">
      <c r="A243" s="58" t="s">
        <v>19159</v>
      </c>
      <c r="B243" s="74" t="s">
        <v>20632</v>
      </c>
      <c r="C243" s="58" t="s">
        <v>30</v>
      </c>
      <c r="D243" s="96">
        <v>83.9</v>
      </c>
    </row>
    <row r="244" spans="1:4">
      <c r="A244" s="58" t="s">
        <v>19160</v>
      </c>
      <c r="B244" s="74" t="s">
        <v>20633</v>
      </c>
      <c r="C244" s="58" t="s">
        <v>30</v>
      </c>
      <c r="D244" s="96">
        <v>67.09</v>
      </c>
    </row>
    <row r="245" spans="1:4">
      <c r="A245" s="58" t="s">
        <v>19161</v>
      </c>
      <c r="B245" s="74" t="s">
        <v>20634</v>
      </c>
      <c r="C245" s="58" t="s">
        <v>30</v>
      </c>
      <c r="D245" s="96">
        <v>67.89</v>
      </c>
    </row>
    <row r="246" spans="1:4">
      <c r="A246" s="58" t="s">
        <v>19162</v>
      </c>
      <c r="B246" s="74" t="s">
        <v>20635</v>
      </c>
      <c r="C246" s="58" t="s">
        <v>30</v>
      </c>
      <c r="D246" s="96">
        <v>180.96</v>
      </c>
    </row>
    <row r="247" spans="1:4">
      <c r="A247" s="58" t="s">
        <v>19163</v>
      </c>
      <c r="B247" s="74" t="s">
        <v>20636</v>
      </c>
      <c r="C247" s="58" t="s">
        <v>30</v>
      </c>
      <c r="D247" s="96">
        <v>100.7</v>
      </c>
    </row>
    <row r="248" spans="1:4">
      <c r="A248" s="58" t="s">
        <v>19164</v>
      </c>
      <c r="B248" s="74" t="s">
        <v>20637</v>
      </c>
      <c r="C248" s="58" t="s">
        <v>30</v>
      </c>
      <c r="D248" s="96">
        <v>132.5</v>
      </c>
    </row>
    <row r="249" spans="1:4">
      <c r="A249" s="58" t="s">
        <v>19165</v>
      </c>
      <c r="B249" s="74" t="s">
        <v>8784</v>
      </c>
      <c r="C249" s="58" t="s">
        <v>243</v>
      </c>
      <c r="D249" s="96">
        <v>22.52</v>
      </c>
    </row>
    <row r="250" spans="1:4">
      <c r="A250" s="58" t="s">
        <v>19166</v>
      </c>
      <c r="B250" s="74" t="s">
        <v>20638</v>
      </c>
      <c r="C250" s="58" t="s">
        <v>243</v>
      </c>
      <c r="D250" s="96">
        <v>22.52</v>
      </c>
    </row>
    <row r="251" spans="1:4">
      <c r="A251" s="58" t="s">
        <v>19167</v>
      </c>
      <c r="B251" s="74" t="s">
        <v>20639</v>
      </c>
      <c r="C251" s="58" t="s">
        <v>243</v>
      </c>
      <c r="D251" s="96">
        <v>24.9</v>
      </c>
    </row>
    <row r="252" spans="1:4">
      <c r="A252" s="58" t="s">
        <v>19168</v>
      </c>
      <c r="B252" s="74" t="s">
        <v>20640</v>
      </c>
      <c r="C252" s="58" t="s">
        <v>243</v>
      </c>
      <c r="D252" s="96">
        <v>13.07</v>
      </c>
    </row>
    <row r="253" spans="1:4">
      <c r="A253" s="58" t="s">
        <v>19169</v>
      </c>
      <c r="B253" s="74" t="s">
        <v>20641</v>
      </c>
      <c r="C253" s="58" t="s">
        <v>243</v>
      </c>
      <c r="D253" s="96">
        <v>9.57</v>
      </c>
    </row>
    <row r="254" spans="1:4">
      <c r="A254" s="58" t="s">
        <v>19170</v>
      </c>
      <c r="B254" s="74" t="s">
        <v>6753</v>
      </c>
      <c r="C254" s="58" t="s">
        <v>243</v>
      </c>
      <c r="D254" s="96">
        <v>12.79</v>
      </c>
    </row>
    <row r="255" spans="1:4">
      <c r="A255" s="58" t="s">
        <v>19171</v>
      </c>
      <c r="B255" s="74" t="s">
        <v>20642</v>
      </c>
      <c r="C255" s="58" t="s">
        <v>243</v>
      </c>
      <c r="D255" s="96">
        <v>67.400000000000006</v>
      </c>
    </row>
    <row r="256" spans="1:4">
      <c r="A256" s="58" t="s">
        <v>19172</v>
      </c>
      <c r="B256" s="74" t="s">
        <v>20643</v>
      </c>
      <c r="C256" s="58" t="s">
        <v>243</v>
      </c>
      <c r="D256" s="96">
        <v>2.9</v>
      </c>
    </row>
    <row r="257" spans="1:4">
      <c r="A257" s="58" t="s">
        <v>19173</v>
      </c>
      <c r="B257" s="74" t="s">
        <v>20644</v>
      </c>
      <c r="C257" s="58" t="s">
        <v>243</v>
      </c>
      <c r="D257" s="96">
        <v>4.99</v>
      </c>
    </row>
    <row r="258" spans="1:4">
      <c r="A258" s="58" t="s">
        <v>19174</v>
      </c>
      <c r="B258" s="74" t="s">
        <v>20645</v>
      </c>
      <c r="C258" s="58" t="s">
        <v>243</v>
      </c>
      <c r="D258" s="96">
        <v>11.99</v>
      </c>
    </row>
    <row r="259" spans="1:4" ht="25.5">
      <c r="A259" s="58" t="s">
        <v>19175</v>
      </c>
      <c r="B259" s="74" t="s">
        <v>8445</v>
      </c>
      <c r="C259" s="58" t="s">
        <v>243</v>
      </c>
      <c r="D259" s="96">
        <v>9.85</v>
      </c>
    </row>
    <row r="260" spans="1:4" ht="25.5">
      <c r="A260" s="58" t="s">
        <v>19176</v>
      </c>
      <c r="B260" s="74" t="s">
        <v>8447</v>
      </c>
      <c r="C260" s="58" t="s">
        <v>243</v>
      </c>
      <c r="D260" s="96">
        <v>11.52</v>
      </c>
    </row>
    <row r="261" spans="1:4">
      <c r="A261" s="58" t="s">
        <v>19177</v>
      </c>
      <c r="B261" s="74" t="s">
        <v>20646</v>
      </c>
      <c r="C261" s="58" t="s">
        <v>243</v>
      </c>
      <c r="D261" s="96">
        <v>9.9</v>
      </c>
    </row>
    <row r="262" spans="1:4">
      <c r="A262" s="58" t="s">
        <v>19178</v>
      </c>
      <c r="B262" s="74" t="s">
        <v>6439</v>
      </c>
      <c r="C262" s="58" t="s">
        <v>243</v>
      </c>
      <c r="D262" s="96">
        <v>46.28</v>
      </c>
    </row>
    <row r="263" spans="1:4">
      <c r="A263" s="58" t="s">
        <v>19179</v>
      </c>
      <c r="B263" s="74" t="s">
        <v>20647</v>
      </c>
      <c r="C263" s="58" t="s">
        <v>243</v>
      </c>
      <c r="D263" s="96">
        <v>7.6</v>
      </c>
    </row>
    <row r="264" spans="1:4">
      <c r="A264" s="58" t="s">
        <v>19180</v>
      </c>
      <c r="B264" s="74" t="s">
        <v>20648</v>
      </c>
      <c r="C264" s="58" t="s">
        <v>243</v>
      </c>
      <c r="D264" s="96">
        <v>6.61</v>
      </c>
    </row>
    <row r="265" spans="1:4" ht="25.5">
      <c r="A265" s="58" t="s">
        <v>19181</v>
      </c>
      <c r="B265" s="74" t="s">
        <v>5822</v>
      </c>
      <c r="C265" s="58" t="s">
        <v>243</v>
      </c>
      <c r="D265" s="96">
        <v>14</v>
      </c>
    </row>
    <row r="266" spans="1:4">
      <c r="A266" s="58" t="s">
        <v>19182</v>
      </c>
      <c r="B266" s="74" t="s">
        <v>20649</v>
      </c>
      <c r="C266" s="58" t="s">
        <v>243</v>
      </c>
      <c r="D266" s="96">
        <v>26.5</v>
      </c>
    </row>
    <row r="267" spans="1:4">
      <c r="A267" s="58" t="s">
        <v>19183</v>
      </c>
      <c r="B267" s="74" t="s">
        <v>20650</v>
      </c>
      <c r="C267" s="58" t="s">
        <v>243</v>
      </c>
      <c r="D267" s="96">
        <v>7.02</v>
      </c>
    </row>
    <row r="268" spans="1:4">
      <c r="A268" s="58" t="s">
        <v>19184</v>
      </c>
      <c r="B268" s="74" t="s">
        <v>20651</v>
      </c>
      <c r="C268" s="58" t="s">
        <v>243</v>
      </c>
      <c r="D268" s="96">
        <v>30.71</v>
      </c>
    </row>
    <row r="269" spans="1:4">
      <c r="A269" s="58" t="s">
        <v>19185</v>
      </c>
      <c r="B269" s="74" t="s">
        <v>20652</v>
      </c>
      <c r="C269" s="58" t="s">
        <v>243</v>
      </c>
      <c r="D269" s="96">
        <v>42.31</v>
      </c>
    </row>
    <row r="270" spans="1:4">
      <c r="A270" s="58" t="s">
        <v>19186</v>
      </c>
      <c r="B270" s="74" t="s">
        <v>20653</v>
      </c>
      <c r="C270" s="58" t="s">
        <v>243</v>
      </c>
      <c r="D270" s="96">
        <v>41.33</v>
      </c>
    </row>
    <row r="271" spans="1:4">
      <c r="A271" s="58" t="s">
        <v>19187</v>
      </c>
      <c r="B271" s="74" t="s">
        <v>20654</v>
      </c>
      <c r="C271" s="58" t="s">
        <v>32</v>
      </c>
      <c r="D271" s="96">
        <v>15.61</v>
      </c>
    </row>
    <row r="272" spans="1:4" ht="25.5">
      <c r="A272" s="58" t="s">
        <v>18912</v>
      </c>
      <c r="B272" s="74" t="s">
        <v>22590</v>
      </c>
      <c r="C272" s="58" t="s">
        <v>18902</v>
      </c>
      <c r="D272" s="96">
        <v>3.99</v>
      </c>
    </row>
    <row r="273" spans="1:4">
      <c r="A273" s="58" t="s">
        <v>18913</v>
      </c>
      <c r="B273" s="74" t="s">
        <v>16563</v>
      </c>
      <c r="C273" s="58" t="s">
        <v>18897</v>
      </c>
      <c r="D273" s="96">
        <v>3.99</v>
      </c>
    </row>
    <row r="274" spans="1:4">
      <c r="A274" s="58" t="s">
        <v>19188</v>
      </c>
      <c r="B274" s="74" t="s">
        <v>6065</v>
      </c>
      <c r="C274" s="58" t="s">
        <v>33</v>
      </c>
      <c r="D274" s="96">
        <v>6.59</v>
      </c>
    </row>
    <row r="275" spans="1:4" ht="25.5">
      <c r="A275" s="58" t="s">
        <v>19189</v>
      </c>
      <c r="B275" s="74" t="s">
        <v>7525</v>
      </c>
      <c r="C275" s="58" t="s">
        <v>21521</v>
      </c>
      <c r="D275" s="96">
        <v>5.49</v>
      </c>
    </row>
    <row r="276" spans="1:4">
      <c r="A276" s="58" t="s">
        <v>19190</v>
      </c>
      <c r="B276" s="74" t="s">
        <v>6069</v>
      </c>
      <c r="C276" s="58" t="s">
        <v>33</v>
      </c>
      <c r="D276" s="96">
        <v>8.0500000000000007</v>
      </c>
    </row>
    <row r="277" spans="1:4">
      <c r="A277" s="58" t="s">
        <v>19191</v>
      </c>
      <c r="B277" s="74" t="s">
        <v>20655</v>
      </c>
      <c r="C277" s="58" t="s">
        <v>33</v>
      </c>
      <c r="D277" s="96">
        <v>8.56</v>
      </c>
    </row>
    <row r="278" spans="1:4">
      <c r="A278" s="58" t="s">
        <v>19192</v>
      </c>
      <c r="B278" s="74" t="s">
        <v>20656</v>
      </c>
      <c r="C278" s="58" t="s">
        <v>33</v>
      </c>
      <c r="D278" s="96">
        <v>2.4700000000000002</v>
      </c>
    </row>
    <row r="279" spans="1:4">
      <c r="A279" s="58" t="s">
        <v>19193</v>
      </c>
      <c r="B279" s="74" t="s">
        <v>20657</v>
      </c>
      <c r="C279" s="58" t="s">
        <v>33</v>
      </c>
      <c r="D279" s="96">
        <v>1.9</v>
      </c>
    </row>
    <row r="280" spans="1:4">
      <c r="A280" s="58" t="s">
        <v>19194</v>
      </c>
      <c r="B280" s="74" t="s">
        <v>20658</v>
      </c>
      <c r="C280" s="58" t="s">
        <v>33</v>
      </c>
      <c r="D280" s="96">
        <v>1.91</v>
      </c>
    </row>
    <row r="281" spans="1:4">
      <c r="A281" s="58" t="s">
        <v>19195</v>
      </c>
      <c r="B281" s="74" t="s">
        <v>8145</v>
      </c>
      <c r="C281" s="58" t="s">
        <v>33</v>
      </c>
      <c r="D281" s="96">
        <v>5.52</v>
      </c>
    </row>
    <row r="282" spans="1:4">
      <c r="A282" s="58" t="s">
        <v>19196</v>
      </c>
      <c r="B282" s="74" t="s">
        <v>8146</v>
      </c>
      <c r="C282" s="58" t="s">
        <v>33</v>
      </c>
      <c r="D282" s="96">
        <v>5.51</v>
      </c>
    </row>
    <row r="283" spans="1:4">
      <c r="A283" s="58" t="s">
        <v>18914</v>
      </c>
      <c r="B283" s="74" t="s">
        <v>8974</v>
      </c>
      <c r="C283" s="58" t="s">
        <v>243</v>
      </c>
      <c r="D283" s="96">
        <v>1.1599999999999999</v>
      </c>
    </row>
    <row r="284" spans="1:4">
      <c r="A284" s="58" t="s">
        <v>18915</v>
      </c>
      <c r="B284" s="74" t="s">
        <v>8975</v>
      </c>
      <c r="C284" s="58" t="s">
        <v>243</v>
      </c>
      <c r="D284" s="96">
        <v>0.69</v>
      </c>
    </row>
    <row r="285" spans="1:4">
      <c r="A285" s="58" t="s">
        <v>18916</v>
      </c>
      <c r="B285" s="74" t="s">
        <v>8976</v>
      </c>
      <c r="C285" s="58" t="s">
        <v>243</v>
      </c>
      <c r="D285" s="96">
        <v>0.65</v>
      </c>
    </row>
    <row r="286" spans="1:4">
      <c r="A286" s="58" t="s">
        <v>18917</v>
      </c>
      <c r="B286" s="74" t="s">
        <v>8993</v>
      </c>
      <c r="C286" s="58" t="s">
        <v>28</v>
      </c>
      <c r="D286" s="96">
        <v>9.41</v>
      </c>
    </row>
    <row r="287" spans="1:4">
      <c r="A287" s="58" t="s">
        <v>18918</v>
      </c>
      <c r="B287" s="74" t="s">
        <v>98</v>
      </c>
      <c r="C287" s="58" t="s">
        <v>28</v>
      </c>
      <c r="D287" s="96">
        <v>9.48</v>
      </c>
    </row>
    <row r="288" spans="1:4">
      <c r="A288" s="58" t="s">
        <v>18919</v>
      </c>
      <c r="B288" s="74" t="s">
        <v>20659</v>
      </c>
      <c r="C288" s="58" t="s">
        <v>28</v>
      </c>
      <c r="D288" s="96">
        <v>32.9</v>
      </c>
    </row>
    <row r="289" spans="1:4">
      <c r="A289" s="58" t="s">
        <v>18920</v>
      </c>
      <c r="B289" s="74" t="s">
        <v>8995</v>
      </c>
      <c r="C289" s="58" t="s">
        <v>28</v>
      </c>
      <c r="D289" s="96">
        <v>16.420000000000002</v>
      </c>
    </row>
    <row r="290" spans="1:4">
      <c r="A290" s="58" t="s">
        <v>18921</v>
      </c>
      <c r="B290" s="74" t="s">
        <v>20660</v>
      </c>
      <c r="C290" s="58" t="s">
        <v>28</v>
      </c>
      <c r="D290" s="96">
        <v>28.35</v>
      </c>
    </row>
    <row r="291" spans="1:4">
      <c r="A291" s="58" t="s">
        <v>19197</v>
      </c>
      <c r="B291" s="74" t="s">
        <v>20661</v>
      </c>
      <c r="C291" s="58" t="s">
        <v>28</v>
      </c>
      <c r="D291" s="96">
        <v>37.31</v>
      </c>
    </row>
    <row r="292" spans="1:4">
      <c r="A292" s="58" t="s">
        <v>19198</v>
      </c>
      <c r="B292" s="74" t="s">
        <v>54</v>
      </c>
      <c r="C292" s="58" t="s">
        <v>28</v>
      </c>
      <c r="D292" s="96">
        <v>26.98</v>
      </c>
    </row>
    <row r="293" spans="1:4">
      <c r="A293" s="58" t="s">
        <v>19199</v>
      </c>
      <c r="B293" s="74" t="s">
        <v>20662</v>
      </c>
      <c r="C293" s="58" t="s">
        <v>28</v>
      </c>
      <c r="D293" s="96">
        <v>41</v>
      </c>
    </row>
    <row r="294" spans="1:4">
      <c r="A294" s="58" t="s">
        <v>19200</v>
      </c>
      <c r="B294" s="74" t="s">
        <v>6463</v>
      </c>
      <c r="C294" s="58" t="s">
        <v>243</v>
      </c>
      <c r="D294" s="96">
        <v>1.88</v>
      </c>
    </row>
    <row r="295" spans="1:4">
      <c r="A295" s="58" t="s">
        <v>19201</v>
      </c>
      <c r="B295" s="74" t="s">
        <v>6466</v>
      </c>
      <c r="C295" s="58" t="s">
        <v>243</v>
      </c>
      <c r="D295" s="96">
        <v>23.24</v>
      </c>
    </row>
    <row r="296" spans="1:4">
      <c r="A296" s="58" t="s">
        <v>19202</v>
      </c>
      <c r="B296" s="74" t="s">
        <v>20663</v>
      </c>
      <c r="C296" s="58" t="s">
        <v>243</v>
      </c>
      <c r="D296" s="96">
        <v>44.9</v>
      </c>
    </row>
    <row r="297" spans="1:4">
      <c r="A297" s="58" t="s">
        <v>19203</v>
      </c>
      <c r="B297" s="74" t="s">
        <v>20664</v>
      </c>
      <c r="C297" s="58" t="s">
        <v>243</v>
      </c>
      <c r="D297" s="96">
        <v>28.97</v>
      </c>
    </row>
    <row r="298" spans="1:4">
      <c r="A298" s="58" t="s">
        <v>19204</v>
      </c>
      <c r="B298" s="74" t="s">
        <v>20665</v>
      </c>
      <c r="C298" s="58" t="s">
        <v>30</v>
      </c>
      <c r="D298" s="96">
        <v>2</v>
      </c>
    </row>
    <row r="299" spans="1:4">
      <c r="A299" s="58" t="s">
        <v>19205</v>
      </c>
      <c r="B299" s="74" t="s">
        <v>20666</v>
      </c>
      <c r="C299" s="58" t="s">
        <v>30</v>
      </c>
      <c r="D299" s="96">
        <v>9.73</v>
      </c>
    </row>
    <row r="300" spans="1:4">
      <c r="A300" s="58" t="s">
        <v>19206</v>
      </c>
      <c r="B300" s="74" t="s">
        <v>20667</v>
      </c>
      <c r="C300" s="58" t="s">
        <v>243</v>
      </c>
      <c r="D300" s="96">
        <v>0.3</v>
      </c>
    </row>
    <row r="301" spans="1:4">
      <c r="A301" s="58" t="s">
        <v>19207</v>
      </c>
      <c r="B301" s="74" t="s">
        <v>8099</v>
      </c>
      <c r="C301" s="58" t="s">
        <v>29807</v>
      </c>
      <c r="D301" s="96">
        <v>0.62</v>
      </c>
    </row>
    <row r="302" spans="1:4">
      <c r="A302" s="58" t="s">
        <v>19208</v>
      </c>
      <c r="B302" s="74" t="s">
        <v>8082</v>
      </c>
      <c r="C302" s="58" t="s">
        <v>29807</v>
      </c>
      <c r="D302" s="96">
        <v>0.81</v>
      </c>
    </row>
    <row r="303" spans="1:4">
      <c r="A303" s="58" t="s">
        <v>19209</v>
      </c>
      <c r="B303" s="74" t="s">
        <v>20668</v>
      </c>
      <c r="C303" s="58" t="s">
        <v>243</v>
      </c>
      <c r="D303" s="96">
        <v>0.1</v>
      </c>
    </row>
    <row r="304" spans="1:4">
      <c r="A304" s="58" t="s">
        <v>19210</v>
      </c>
      <c r="B304" s="74" t="s">
        <v>20669</v>
      </c>
      <c r="C304" s="58" t="s">
        <v>33</v>
      </c>
      <c r="D304" s="96">
        <v>23.66</v>
      </c>
    </row>
    <row r="305" spans="1:4">
      <c r="A305" s="58" t="s">
        <v>19211</v>
      </c>
      <c r="B305" s="74" t="s">
        <v>29639</v>
      </c>
      <c r="C305" s="58" t="s">
        <v>28</v>
      </c>
      <c r="D305" s="96">
        <v>26.78</v>
      </c>
    </row>
    <row r="306" spans="1:4">
      <c r="A306" s="58" t="s">
        <v>19212</v>
      </c>
      <c r="B306" s="74" t="s">
        <v>29640</v>
      </c>
      <c r="C306" s="58" t="s">
        <v>28</v>
      </c>
      <c r="D306" s="96">
        <v>45</v>
      </c>
    </row>
    <row r="307" spans="1:4">
      <c r="A307" s="58" t="s">
        <v>127</v>
      </c>
      <c r="B307" s="74" t="s">
        <v>128</v>
      </c>
      <c r="C307" s="58" t="s">
        <v>32</v>
      </c>
      <c r="D307" s="96">
        <v>50</v>
      </c>
    </row>
    <row r="308" spans="1:4">
      <c r="A308" s="58" t="s">
        <v>19213</v>
      </c>
      <c r="B308" s="74" t="s">
        <v>20670</v>
      </c>
      <c r="C308" s="58" t="s">
        <v>32</v>
      </c>
      <c r="D308" s="96">
        <v>58</v>
      </c>
    </row>
    <row r="309" spans="1:4">
      <c r="A309" s="58" t="s">
        <v>19214</v>
      </c>
      <c r="B309" s="74" t="s">
        <v>20671</v>
      </c>
      <c r="C309" s="58" t="s">
        <v>32</v>
      </c>
      <c r="D309" s="96">
        <v>48</v>
      </c>
    </row>
    <row r="310" spans="1:4">
      <c r="A310" s="58" t="s">
        <v>19215</v>
      </c>
      <c r="B310" s="74" t="s">
        <v>20672</v>
      </c>
      <c r="C310" s="58" t="s">
        <v>33</v>
      </c>
      <c r="D310" s="96">
        <v>65.16</v>
      </c>
    </row>
    <row r="311" spans="1:4">
      <c r="A311" s="58" t="s">
        <v>19216</v>
      </c>
      <c r="B311" s="74" t="s">
        <v>20673</v>
      </c>
      <c r="C311" s="58" t="s">
        <v>33</v>
      </c>
      <c r="D311" s="96">
        <v>96.3</v>
      </c>
    </row>
    <row r="312" spans="1:4">
      <c r="A312" s="58" t="s">
        <v>18922</v>
      </c>
      <c r="B312" s="74" t="s">
        <v>6929</v>
      </c>
      <c r="C312" s="58" t="s">
        <v>165</v>
      </c>
      <c r="D312" s="96">
        <v>3.14</v>
      </c>
    </row>
    <row r="313" spans="1:4">
      <c r="A313" s="58" t="s">
        <v>19217</v>
      </c>
      <c r="B313" s="74" t="s">
        <v>7098</v>
      </c>
      <c r="C313" s="58" t="s">
        <v>165</v>
      </c>
      <c r="D313" s="96">
        <v>4.5599999999999996</v>
      </c>
    </row>
    <row r="314" spans="1:4">
      <c r="A314" s="58" t="s">
        <v>19218</v>
      </c>
      <c r="B314" s="74" t="s">
        <v>29641</v>
      </c>
      <c r="C314" s="58" t="s">
        <v>165</v>
      </c>
      <c r="D314" s="96">
        <v>3.62</v>
      </c>
    </row>
    <row r="315" spans="1:4">
      <c r="A315" s="58" t="s">
        <v>19219</v>
      </c>
      <c r="B315" s="74" t="s">
        <v>20675</v>
      </c>
      <c r="C315" s="58" t="s">
        <v>165</v>
      </c>
      <c r="D315" s="96">
        <v>2.2400000000000002</v>
      </c>
    </row>
    <row r="316" spans="1:4">
      <c r="A316" s="58" t="s">
        <v>19220</v>
      </c>
      <c r="B316" s="74" t="s">
        <v>29642</v>
      </c>
      <c r="C316" s="58" t="s">
        <v>3745</v>
      </c>
      <c r="D316" s="96">
        <v>4760</v>
      </c>
    </row>
    <row r="317" spans="1:4">
      <c r="A317" s="58" t="s">
        <v>19221</v>
      </c>
      <c r="B317" s="74" t="s">
        <v>29643</v>
      </c>
      <c r="C317" s="58" t="s">
        <v>3745</v>
      </c>
      <c r="D317" s="96">
        <v>3034.52</v>
      </c>
    </row>
    <row r="318" spans="1:4" ht="25.5">
      <c r="A318" s="58" t="s">
        <v>29593</v>
      </c>
      <c r="B318" s="74" t="s">
        <v>29644</v>
      </c>
      <c r="C318" s="58" t="s">
        <v>29</v>
      </c>
      <c r="D318" s="96">
        <v>1016.72</v>
      </c>
    </row>
    <row r="319" spans="1:4" ht="25.5">
      <c r="A319" s="58" t="s">
        <v>29594</v>
      </c>
      <c r="B319" s="74" t="s">
        <v>29645</v>
      </c>
      <c r="C319" s="58" t="s">
        <v>29</v>
      </c>
      <c r="D319" s="96">
        <v>951.79</v>
      </c>
    </row>
    <row r="320" spans="1:4" ht="25.5">
      <c r="A320" s="58" t="s">
        <v>29595</v>
      </c>
      <c r="B320" s="74" t="s">
        <v>29646</v>
      </c>
      <c r="C320" s="58" t="s">
        <v>29</v>
      </c>
      <c r="D320" s="96">
        <v>984.84</v>
      </c>
    </row>
    <row r="321" spans="1:4" ht="25.5">
      <c r="A321" s="58" t="s">
        <v>29596</v>
      </c>
      <c r="B321" s="74" t="s">
        <v>29647</v>
      </c>
      <c r="C321" s="58" t="s">
        <v>29</v>
      </c>
      <c r="D321" s="96">
        <v>928.81</v>
      </c>
    </row>
    <row r="322" spans="1:4" ht="25.5">
      <c r="A322" s="58" t="s">
        <v>29597</v>
      </c>
      <c r="B322" s="74" t="s">
        <v>29648</v>
      </c>
      <c r="C322" s="58" t="s">
        <v>29</v>
      </c>
      <c r="D322" s="96">
        <v>965.09</v>
      </c>
    </row>
    <row r="323" spans="1:4" ht="25.5">
      <c r="A323" s="58" t="s">
        <v>29598</v>
      </c>
      <c r="B323" s="74" t="s">
        <v>29649</v>
      </c>
      <c r="C323" s="58" t="s">
        <v>29</v>
      </c>
      <c r="D323" s="96">
        <v>914.57</v>
      </c>
    </row>
    <row r="324" spans="1:4" ht="25.5">
      <c r="A324" s="58" t="s">
        <v>29599</v>
      </c>
      <c r="B324" s="74" t="s">
        <v>29650</v>
      </c>
      <c r="C324" s="58" t="s">
        <v>29</v>
      </c>
      <c r="D324" s="96">
        <v>952.89</v>
      </c>
    </row>
    <row r="325" spans="1:4" ht="25.5">
      <c r="A325" s="58" t="s">
        <v>29600</v>
      </c>
      <c r="B325" s="74" t="s">
        <v>29651</v>
      </c>
      <c r="C325" s="58" t="s">
        <v>29</v>
      </c>
      <c r="D325" s="96">
        <v>905.79</v>
      </c>
    </row>
    <row r="326" spans="1:4" ht="25.5">
      <c r="A326" s="58" t="s">
        <v>29601</v>
      </c>
      <c r="B326" s="74" t="s">
        <v>29652</v>
      </c>
      <c r="C326" s="58" t="s">
        <v>29</v>
      </c>
      <c r="D326" s="96">
        <v>944.22</v>
      </c>
    </row>
    <row r="327" spans="1:4" ht="25.5">
      <c r="A327" s="58" t="s">
        <v>29602</v>
      </c>
      <c r="B327" s="74" t="s">
        <v>29653</v>
      </c>
      <c r="C327" s="58" t="s">
        <v>29</v>
      </c>
      <c r="D327" s="96">
        <v>899.54</v>
      </c>
    </row>
    <row r="328" spans="1:4">
      <c r="A328" s="58" t="s">
        <v>19222</v>
      </c>
      <c r="B328" s="74" t="s">
        <v>29654</v>
      </c>
      <c r="C328" s="58" t="s">
        <v>3745</v>
      </c>
      <c r="D328" s="96">
        <v>2224.0100000000002</v>
      </c>
    </row>
    <row r="329" spans="1:4">
      <c r="A329" s="58" t="s">
        <v>19223</v>
      </c>
      <c r="B329" s="74" t="s">
        <v>29655</v>
      </c>
      <c r="C329" s="58" t="s">
        <v>3745</v>
      </c>
      <c r="D329" s="96">
        <v>2040</v>
      </c>
    </row>
    <row r="330" spans="1:4">
      <c r="A330" s="58" t="s">
        <v>19224</v>
      </c>
      <c r="B330" s="74" t="s">
        <v>8732</v>
      </c>
      <c r="C330" s="58" t="s">
        <v>28</v>
      </c>
      <c r="D330" s="96">
        <v>20.22</v>
      </c>
    </row>
    <row r="331" spans="1:4">
      <c r="A331" s="58" t="s">
        <v>19225</v>
      </c>
      <c r="B331" s="74" t="s">
        <v>20676</v>
      </c>
      <c r="C331" s="58" t="s">
        <v>28</v>
      </c>
      <c r="D331" s="96">
        <v>15.55</v>
      </c>
    </row>
    <row r="332" spans="1:4">
      <c r="A332" s="58" t="s">
        <v>19226</v>
      </c>
      <c r="B332" s="74" t="s">
        <v>20677</v>
      </c>
      <c r="C332" s="58" t="s">
        <v>29</v>
      </c>
      <c r="D332" s="96">
        <v>2945</v>
      </c>
    </row>
    <row r="333" spans="1:4">
      <c r="A333" s="58" t="s">
        <v>19227</v>
      </c>
      <c r="B333" s="74" t="s">
        <v>20678</v>
      </c>
      <c r="C333" s="58" t="s">
        <v>32</v>
      </c>
      <c r="D333" s="96">
        <v>21.5</v>
      </c>
    </row>
    <row r="334" spans="1:4">
      <c r="A334" s="58" t="s">
        <v>19228</v>
      </c>
      <c r="B334" s="74" t="s">
        <v>20679</v>
      </c>
      <c r="C334" s="58" t="s">
        <v>32</v>
      </c>
      <c r="D334" s="96">
        <v>16.5</v>
      </c>
    </row>
    <row r="335" spans="1:4">
      <c r="A335" s="58" t="s">
        <v>19229</v>
      </c>
      <c r="B335" s="74" t="s">
        <v>20680</v>
      </c>
      <c r="C335" s="58" t="s">
        <v>32</v>
      </c>
      <c r="D335" s="96">
        <v>9.9</v>
      </c>
    </row>
    <row r="336" spans="1:4">
      <c r="A336" s="58" t="s">
        <v>19230</v>
      </c>
      <c r="B336" s="74" t="s">
        <v>20681</v>
      </c>
      <c r="C336" s="58" t="s">
        <v>32</v>
      </c>
      <c r="D336" s="96">
        <v>6.05</v>
      </c>
    </row>
    <row r="337" spans="1:4">
      <c r="A337" s="58" t="s">
        <v>19231</v>
      </c>
      <c r="B337" s="74" t="s">
        <v>29656</v>
      </c>
      <c r="C337" s="58" t="s">
        <v>32</v>
      </c>
      <c r="D337" s="96">
        <v>2.38</v>
      </c>
    </row>
    <row r="338" spans="1:4">
      <c r="A338" s="58" t="s">
        <v>19232</v>
      </c>
      <c r="B338" s="74" t="s">
        <v>20682</v>
      </c>
      <c r="C338" s="58" t="s">
        <v>32</v>
      </c>
      <c r="D338" s="96">
        <v>1.72</v>
      </c>
    </row>
    <row r="339" spans="1:4">
      <c r="A339" s="58" t="s">
        <v>19233</v>
      </c>
      <c r="B339" s="74" t="s">
        <v>29657</v>
      </c>
      <c r="C339" s="58" t="s">
        <v>28</v>
      </c>
      <c r="D339" s="96">
        <v>11.99</v>
      </c>
    </row>
    <row r="340" spans="1:4">
      <c r="A340" s="58" t="s">
        <v>19234</v>
      </c>
      <c r="B340" s="74" t="s">
        <v>29658</v>
      </c>
      <c r="C340" s="58" t="s">
        <v>28</v>
      </c>
      <c r="D340" s="96">
        <v>15.28</v>
      </c>
    </row>
    <row r="341" spans="1:4">
      <c r="A341" s="58" t="s">
        <v>19235</v>
      </c>
      <c r="B341" s="74" t="s">
        <v>29659</v>
      </c>
      <c r="C341" s="58" t="s">
        <v>28</v>
      </c>
      <c r="D341" s="96">
        <v>23.6</v>
      </c>
    </row>
    <row r="342" spans="1:4">
      <c r="A342" s="58" t="s">
        <v>19236</v>
      </c>
      <c r="B342" s="74" t="s">
        <v>29660</v>
      </c>
      <c r="C342" s="58" t="s">
        <v>28</v>
      </c>
      <c r="D342" s="96">
        <v>20.66</v>
      </c>
    </row>
    <row r="343" spans="1:4">
      <c r="A343" s="58" t="s">
        <v>19237</v>
      </c>
      <c r="B343" s="74" t="s">
        <v>20683</v>
      </c>
      <c r="C343" s="58" t="s">
        <v>28</v>
      </c>
      <c r="D343" s="96">
        <v>35.36</v>
      </c>
    </row>
    <row r="344" spans="1:4">
      <c r="A344" s="58" t="s">
        <v>19238</v>
      </c>
      <c r="B344" s="74" t="s">
        <v>20684</v>
      </c>
      <c r="C344" s="58" t="s">
        <v>32</v>
      </c>
      <c r="D344" s="96">
        <v>1.8</v>
      </c>
    </row>
    <row r="345" spans="1:4">
      <c r="A345" s="58" t="s">
        <v>19239</v>
      </c>
      <c r="B345" s="74" t="s">
        <v>20685</v>
      </c>
      <c r="C345" s="58" t="s">
        <v>32</v>
      </c>
      <c r="D345" s="96">
        <v>2.5</v>
      </c>
    </row>
    <row r="346" spans="1:4">
      <c r="A346" s="58" t="s">
        <v>19240</v>
      </c>
      <c r="B346" s="74" t="s">
        <v>20686</v>
      </c>
      <c r="C346" s="58" t="s">
        <v>28</v>
      </c>
      <c r="D346" s="96">
        <v>49</v>
      </c>
    </row>
    <row r="347" spans="1:4">
      <c r="A347" s="58" t="s">
        <v>19241</v>
      </c>
      <c r="B347" s="74" t="s">
        <v>7057</v>
      </c>
      <c r="C347" s="58" t="s">
        <v>28</v>
      </c>
      <c r="D347" s="96">
        <v>16.8</v>
      </c>
    </row>
    <row r="348" spans="1:4">
      <c r="A348" s="58" t="s">
        <v>19242</v>
      </c>
      <c r="B348" s="74" t="s">
        <v>20687</v>
      </c>
      <c r="C348" s="58" t="s">
        <v>243</v>
      </c>
      <c r="D348" s="96">
        <v>249</v>
      </c>
    </row>
    <row r="349" spans="1:4">
      <c r="A349" s="58" t="s">
        <v>19243</v>
      </c>
      <c r="B349" s="74" t="s">
        <v>20688</v>
      </c>
      <c r="C349" s="58" t="s">
        <v>32</v>
      </c>
      <c r="D349" s="96" t="s">
        <v>25724</v>
      </c>
    </row>
    <row r="350" spans="1:4">
      <c r="A350" s="58" t="s">
        <v>19244</v>
      </c>
      <c r="B350" s="74" t="s">
        <v>20689</v>
      </c>
      <c r="C350" s="58" t="s">
        <v>32</v>
      </c>
      <c r="D350" s="96" t="s">
        <v>24559</v>
      </c>
    </row>
    <row r="351" spans="1:4">
      <c r="A351" s="58" t="s">
        <v>19245</v>
      </c>
      <c r="B351" s="74" t="s">
        <v>20690</v>
      </c>
      <c r="C351" s="58" t="s">
        <v>32</v>
      </c>
      <c r="D351" s="96" t="s">
        <v>23886</v>
      </c>
    </row>
    <row r="352" spans="1:4">
      <c r="A352" s="58" t="s">
        <v>19246</v>
      </c>
      <c r="B352" s="74" t="s">
        <v>20691</v>
      </c>
      <c r="C352" s="58" t="s">
        <v>32</v>
      </c>
      <c r="D352" s="96" t="s">
        <v>29808</v>
      </c>
    </row>
    <row r="353" spans="1:4">
      <c r="A353" s="58" t="s">
        <v>19247</v>
      </c>
      <c r="B353" s="74" t="s">
        <v>20692</v>
      </c>
      <c r="C353" s="58" t="s">
        <v>32</v>
      </c>
      <c r="D353" s="96" t="s">
        <v>29809</v>
      </c>
    </row>
    <row r="354" spans="1:4">
      <c r="A354" s="58" t="s">
        <v>19248</v>
      </c>
      <c r="B354" s="74" t="s">
        <v>20693</v>
      </c>
      <c r="C354" s="58" t="s">
        <v>32</v>
      </c>
      <c r="D354" s="96" t="s">
        <v>29810</v>
      </c>
    </row>
    <row r="355" spans="1:4">
      <c r="A355" s="58" t="s">
        <v>19249</v>
      </c>
      <c r="B355" s="74" t="s">
        <v>20694</v>
      </c>
      <c r="C355" s="58" t="s">
        <v>32</v>
      </c>
      <c r="D355" s="96" t="s">
        <v>29811</v>
      </c>
    </row>
    <row r="356" spans="1:4">
      <c r="A356" s="58" t="s">
        <v>19250</v>
      </c>
      <c r="B356" s="74" t="s">
        <v>20695</v>
      </c>
      <c r="C356" s="58" t="s">
        <v>32</v>
      </c>
      <c r="D356" s="96" t="s">
        <v>24329</v>
      </c>
    </row>
    <row r="357" spans="1:4">
      <c r="A357" s="58" t="s">
        <v>19251</v>
      </c>
      <c r="B357" s="74" t="s">
        <v>20696</v>
      </c>
      <c r="C357" s="58" t="s">
        <v>32</v>
      </c>
      <c r="D357" s="96" t="s">
        <v>29812</v>
      </c>
    </row>
    <row r="358" spans="1:4">
      <c r="A358" s="58" t="s">
        <v>19252</v>
      </c>
      <c r="B358" s="74" t="s">
        <v>20697</v>
      </c>
      <c r="C358" s="58" t="s">
        <v>32</v>
      </c>
      <c r="D358" s="96" t="s">
        <v>24512</v>
      </c>
    </row>
    <row r="359" spans="1:4">
      <c r="A359" s="58" t="s">
        <v>19253</v>
      </c>
      <c r="B359" s="74" t="s">
        <v>20698</v>
      </c>
      <c r="C359" s="58" t="s">
        <v>32</v>
      </c>
      <c r="D359" s="96" t="s">
        <v>26005</v>
      </c>
    </row>
    <row r="360" spans="1:4">
      <c r="A360" s="58" t="s">
        <v>19254</v>
      </c>
      <c r="B360" s="74" t="s">
        <v>20699</v>
      </c>
      <c r="C360" s="58" t="s">
        <v>32</v>
      </c>
      <c r="D360" s="96" t="s">
        <v>26259</v>
      </c>
    </row>
    <row r="361" spans="1:4">
      <c r="A361" s="58" t="s">
        <v>19255</v>
      </c>
      <c r="B361" s="74" t="s">
        <v>20700</v>
      </c>
      <c r="C361" s="58" t="s">
        <v>32</v>
      </c>
      <c r="D361" s="96" t="s">
        <v>24786</v>
      </c>
    </row>
    <row r="362" spans="1:4">
      <c r="A362" s="58" t="s">
        <v>19256</v>
      </c>
      <c r="B362" s="74" t="s">
        <v>20701</v>
      </c>
      <c r="C362" s="58" t="s">
        <v>32</v>
      </c>
      <c r="D362" s="96" t="s">
        <v>29813</v>
      </c>
    </row>
    <row r="363" spans="1:4">
      <c r="A363" s="58" t="s">
        <v>19257</v>
      </c>
      <c r="B363" s="74" t="s">
        <v>20702</v>
      </c>
      <c r="C363" s="58" t="s">
        <v>32</v>
      </c>
      <c r="D363" s="96" t="s">
        <v>24330</v>
      </c>
    </row>
    <row r="364" spans="1:4">
      <c r="A364" s="58" t="s">
        <v>19258</v>
      </c>
      <c r="B364" s="74" t="s">
        <v>20703</v>
      </c>
      <c r="C364" s="58" t="s">
        <v>32</v>
      </c>
      <c r="D364" s="96" t="s">
        <v>29814</v>
      </c>
    </row>
    <row r="365" spans="1:4">
      <c r="A365" s="58" t="s">
        <v>19259</v>
      </c>
      <c r="B365" s="74" t="s">
        <v>20704</v>
      </c>
      <c r="C365" s="58" t="s">
        <v>32</v>
      </c>
      <c r="D365" s="96" t="s">
        <v>29815</v>
      </c>
    </row>
    <row r="366" spans="1:4">
      <c r="A366" s="58" t="s">
        <v>19260</v>
      </c>
      <c r="B366" s="74" t="s">
        <v>20705</v>
      </c>
      <c r="C366" s="58" t="s">
        <v>32</v>
      </c>
      <c r="D366" s="96" t="s">
        <v>29816</v>
      </c>
    </row>
    <row r="367" spans="1:4">
      <c r="A367" s="58" t="s">
        <v>19261</v>
      </c>
      <c r="B367" s="74" t="s">
        <v>20706</v>
      </c>
      <c r="C367" s="58" t="s">
        <v>32</v>
      </c>
      <c r="D367" s="96">
        <v>29.48</v>
      </c>
    </row>
    <row r="368" spans="1:4">
      <c r="A368" s="58" t="s">
        <v>19262</v>
      </c>
      <c r="B368" s="74" t="s">
        <v>20707</v>
      </c>
      <c r="C368" s="58" t="s">
        <v>32</v>
      </c>
      <c r="D368" s="96" t="s">
        <v>24687</v>
      </c>
    </row>
    <row r="369" spans="1:4">
      <c r="A369" s="58" t="s">
        <v>19263</v>
      </c>
      <c r="B369" s="74" t="s">
        <v>20708</v>
      </c>
      <c r="C369" s="58" t="s">
        <v>32</v>
      </c>
      <c r="D369" s="96">
        <v>20.48</v>
      </c>
    </row>
    <row r="370" spans="1:4">
      <c r="A370" s="58" t="s">
        <v>19264</v>
      </c>
      <c r="B370" s="74" t="s">
        <v>20709</v>
      </c>
      <c r="C370" s="58" t="s">
        <v>32</v>
      </c>
      <c r="D370" s="96" t="s">
        <v>24580</v>
      </c>
    </row>
    <row r="371" spans="1:4">
      <c r="A371" s="58" t="s">
        <v>19265</v>
      </c>
      <c r="B371" s="74" t="s">
        <v>20710</v>
      </c>
      <c r="C371" s="58" t="s">
        <v>243</v>
      </c>
      <c r="D371" s="96" t="s">
        <v>29817</v>
      </c>
    </row>
    <row r="372" spans="1:4">
      <c r="A372" s="58" t="s">
        <v>19266</v>
      </c>
      <c r="B372" s="74" t="s">
        <v>20711</v>
      </c>
      <c r="C372" s="58" t="s">
        <v>243</v>
      </c>
      <c r="D372" s="96" t="s">
        <v>24347</v>
      </c>
    </row>
    <row r="373" spans="1:4">
      <c r="A373" s="58" t="s">
        <v>19267</v>
      </c>
      <c r="B373" s="74" t="s">
        <v>20712</v>
      </c>
      <c r="C373" s="58" t="s">
        <v>243</v>
      </c>
      <c r="D373" s="96" t="s">
        <v>29818</v>
      </c>
    </row>
    <row r="374" spans="1:4">
      <c r="A374" s="58" t="s">
        <v>19268</v>
      </c>
      <c r="B374" s="74" t="s">
        <v>20713</v>
      </c>
      <c r="C374" s="58" t="s">
        <v>243</v>
      </c>
      <c r="D374" s="96" t="s">
        <v>24670</v>
      </c>
    </row>
    <row r="375" spans="1:4">
      <c r="A375" s="58" t="s">
        <v>19269</v>
      </c>
      <c r="B375" s="74" t="s">
        <v>20714</v>
      </c>
      <c r="C375" s="58" t="s">
        <v>243</v>
      </c>
      <c r="D375" s="96" t="s">
        <v>24231</v>
      </c>
    </row>
    <row r="376" spans="1:4">
      <c r="A376" s="58" t="s">
        <v>19270</v>
      </c>
      <c r="B376" s="74" t="s">
        <v>20715</v>
      </c>
      <c r="C376" s="58" t="s">
        <v>243</v>
      </c>
      <c r="D376" s="96" t="s">
        <v>29819</v>
      </c>
    </row>
    <row r="377" spans="1:4">
      <c r="A377" s="58" t="s">
        <v>19271</v>
      </c>
      <c r="B377" s="74" t="s">
        <v>20716</v>
      </c>
      <c r="C377" s="58" t="s">
        <v>243</v>
      </c>
      <c r="D377" s="96" t="s">
        <v>24320</v>
      </c>
    </row>
    <row r="378" spans="1:4">
      <c r="A378" s="58" t="s">
        <v>19272</v>
      </c>
      <c r="B378" s="74" t="s">
        <v>20717</v>
      </c>
      <c r="C378" s="58" t="s">
        <v>243</v>
      </c>
      <c r="D378" s="96" t="s">
        <v>27733</v>
      </c>
    </row>
    <row r="379" spans="1:4">
      <c r="A379" s="58" t="s">
        <v>19273</v>
      </c>
      <c r="B379" s="74" t="s">
        <v>20718</v>
      </c>
      <c r="C379" s="58" t="s">
        <v>32</v>
      </c>
      <c r="D379" s="96" t="s">
        <v>24986</v>
      </c>
    </row>
    <row r="380" spans="1:4">
      <c r="A380" s="58" t="s">
        <v>19274</v>
      </c>
      <c r="B380" s="74" t="s">
        <v>20719</v>
      </c>
      <c r="C380" s="58" t="s">
        <v>32</v>
      </c>
      <c r="D380" s="96" t="s">
        <v>28021</v>
      </c>
    </row>
    <row r="381" spans="1:4">
      <c r="A381" s="58" t="s">
        <v>19275</v>
      </c>
      <c r="B381" s="74" t="s">
        <v>20720</v>
      </c>
      <c r="C381" s="58" t="s">
        <v>32</v>
      </c>
      <c r="D381" s="96" t="s">
        <v>29820</v>
      </c>
    </row>
    <row r="382" spans="1:4">
      <c r="A382" s="58" t="s">
        <v>19276</v>
      </c>
      <c r="B382" s="74" t="s">
        <v>20721</v>
      </c>
      <c r="C382" s="58" t="s">
        <v>32</v>
      </c>
      <c r="D382" s="96" t="s">
        <v>24953</v>
      </c>
    </row>
    <row r="383" spans="1:4">
      <c r="A383" s="58" t="s">
        <v>19277</v>
      </c>
      <c r="B383" s="74" t="s">
        <v>20722</v>
      </c>
      <c r="C383" s="58" t="s">
        <v>32</v>
      </c>
      <c r="D383" s="96" t="s">
        <v>25049</v>
      </c>
    </row>
    <row r="384" spans="1:4">
      <c r="A384" s="58" t="s">
        <v>19278</v>
      </c>
      <c r="B384" s="74" t="s">
        <v>20723</v>
      </c>
      <c r="C384" s="58" t="s">
        <v>32</v>
      </c>
      <c r="D384" s="96" t="s">
        <v>24825</v>
      </c>
    </row>
    <row r="385" spans="1:4">
      <c r="A385" s="58" t="s">
        <v>19279</v>
      </c>
      <c r="B385" s="74" t="s">
        <v>20724</v>
      </c>
      <c r="C385" s="58" t="s">
        <v>32</v>
      </c>
      <c r="D385" s="96" t="s">
        <v>25045</v>
      </c>
    </row>
    <row r="386" spans="1:4">
      <c r="A386" s="58" t="s">
        <v>19280</v>
      </c>
      <c r="B386" s="74" t="s">
        <v>20725</v>
      </c>
      <c r="C386" s="58" t="s">
        <v>32</v>
      </c>
      <c r="D386" s="96" t="s">
        <v>29821</v>
      </c>
    </row>
    <row r="387" spans="1:4">
      <c r="A387" s="58" t="s">
        <v>19281</v>
      </c>
      <c r="B387" s="74" t="s">
        <v>20726</v>
      </c>
      <c r="C387" s="58" t="s">
        <v>32</v>
      </c>
      <c r="D387" s="96" t="s">
        <v>27917</v>
      </c>
    </row>
    <row r="388" spans="1:4">
      <c r="A388" s="58" t="s">
        <v>19282</v>
      </c>
      <c r="B388" s="74" t="s">
        <v>20727</v>
      </c>
      <c r="C388" s="58" t="s">
        <v>32</v>
      </c>
      <c r="D388" s="96" t="s">
        <v>27913</v>
      </c>
    </row>
    <row r="389" spans="1:4">
      <c r="A389" s="58" t="s">
        <v>19283</v>
      </c>
      <c r="B389" s="74" t="s">
        <v>20728</v>
      </c>
      <c r="C389" s="58" t="s">
        <v>32</v>
      </c>
      <c r="D389" s="96" t="s">
        <v>27918</v>
      </c>
    </row>
    <row r="390" spans="1:4">
      <c r="A390" s="58" t="s">
        <v>19284</v>
      </c>
      <c r="B390" s="74" t="s">
        <v>20729</v>
      </c>
      <c r="C390" s="58" t="s">
        <v>32</v>
      </c>
      <c r="D390" s="96" t="s">
        <v>27914</v>
      </c>
    </row>
    <row r="391" spans="1:4">
      <c r="A391" s="58" t="s">
        <v>19285</v>
      </c>
      <c r="B391" s="74" t="s">
        <v>20730</v>
      </c>
      <c r="C391" s="58" t="s">
        <v>32</v>
      </c>
      <c r="D391" s="96" t="s">
        <v>27915</v>
      </c>
    </row>
    <row r="392" spans="1:4">
      <c r="A392" s="58" t="s">
        <v>19286</v>
      </c>
      <c r="B392" s="74" t="s">
        <v>20731</v>
      </c>
      <c r="C392" s="58" t="s">
        <v>243</v>
      </c>
      <c r="D392" s="96">
        <v>52.679999999999993</v>
      </c>
    </row>
    <row r="393" spans="1:4">
      <c r="A393" s="58" t="s">
        <v>19287</v>
      </c>
      <c r="B393" s="74" t="s">
        <v>20732</v>
      </c>
      <c r="C393" s="58" t="s">
        <v>243</v>
      </c>
      <c r="D393" s="96">
        <v>69.06</v>
      </c>
    </row>
    <row r="394" spans="1:4">
      <c r="A394" s="58" t="s">
        <v>19288</v>
      </c>
      <c r="B394" s="74" t="s">
        <v>20733</v>
      </c>
      <c r="C394" s="58" t="s">
        <v>243</v>
      </c>
      <c r="D394" s="96">
        <v>64.900000000000006</v>
      </c>
    </row>
    <row r="395" spans="1:4">
      <c r="A395" s="58" t="s">
        <v>19289</v>
      </c>
      <c r="B395" s="74" t="s">
        <v>20734</v>
      </c>
      <c r="C395" s="58" t="s">
        <v>243</v>
      </c>
      <c r="D395" s="96">
        <v>133.9</v>
      </c>
    </row>
    <row r="396" spans="1:4">
      <c r="A396" s="58" t="s">
        <v>198</v>
      </c>
      <c r="B396" s="74" t="s">
        <v>20735</v>
      </c>
      <c r="C396" s="58" t="s">
        <v>243</v>
      </c>
      <c r="D396" s="96">
        <v>223.5</v>
      </c>
    </row>
    <row r="397" spans="1:4">
      <c r="A397" s="58" t="s">
        <v>19290</v>
      </c>
      <c r="B397" s="74" t="s">
        <v>20736</v>
      </c>
      <c r="C397" s="58" t="s">
        <v>243</v>
      </c>
      <c r="D397" s="96">
        <v>264.78000000000003</v>
      </c>
    </row>
    <row r="398" spans="1:4">
      <c r="A398" s="58" t="s">
        <v>19291</v>
      </c>
      <c r="B398" s="74" t="s">
        <v>20737</v>
      </c>
      <c r="C398" s="58" t="s">
        <v>243</v>
      </c>
      <c r="D398" s="96">
        <v>42.24</v>
      </c>
    </row>
    <row r="399" spans="1:4">
      <c r="A399" s="58" t="s">
        <v>19292</v>
      </c>
      <c r="B399" s="74" t="s">
        <v>20738</v>
      </c>
      <c r="C399" s="58" t="s">
        <v>243</v>
      </c>
      <c r="D399" s="96">
        <v>94.64</v>
      </c>
    </row>
    <row r="400" spans="1:4">
      <c r="A400" s="58" t="s">
        <v>19293</v>
      </c>
      <c r="B400" s="74" t="s">
        <v>20739</v>
      </c>
      <c r="C400" s="58" t="s">
        <v>243</v>
      </c>
      <c r="D400" s="96">
        <v>174.22</v>
      </c>
    </row>
    <row r="401" spans="1:4">
      <c r="A401" s="58" t="s">
        <v>19294</v>
      </c>
      <c r="B401" s="74" t="s">
        <v>20740</v>
      </c>
      <c r="C401" s="58" t="s">
        <v>243</v>
      </c>
      <c r="D401" s="96">
        <v>278.89999999999998</v>
      </c>
    </row>
    <row r="402" spans="1:4">
      <c r="A402" s="58" t="s">
        <v>19295</v>
      </c>
      <c r="B402" s="74" t="s">
        <v>20741</v>
      </c>
      <c r="C402" s="58" t="s">
        <v>243</v>
      </c>
      <c r="D402" s="96">
        <v>30.06</v>
      </c>
    </row>
    <row r="403" spans="1:4">
      <c r="A403" s="58" t="s">
        <v>19296</v>
      </c>
      <c r="B403" s="74" t="s">
        <v>20742</v>
      </c>
      <c r="C403" s="58" t="s">
        <v>243</v>
      </c>
      <c r="D403" s="96">
        <v>43.44</v>
      </c>
    </row>
    <row r="404" spans="1:4">
      <c r="A404" s="58" t="s">
        <v>19297</v>
      </c>
      <c r="B404" s="74" t="s">
        <v>20743</v>
      </c>
      <c r="C404" s="58" t="s">
        <v>243</v>
      </c>
      <c r="D404" s="96">
        <v>49.019999999999996</v>
      </c>
    </row>
    <row r="405" spans="1:4">
      <c r="A405" s="58" t="s">
        <v>19298</v>
      </c>
      <c r="B405" s="74" t="s">
        <v>20744</v>
      </c>
      <c r="C405" s="58" t="s">
        <v>243</v>
      </c>
      <c r="D405" s="96">
        <v>85.320000000000007</v>
      </c>
    </row>
    <row r="406" spans="1:4">
      <c r="A406" s="58" t="s">
        <v>19299</v>
      </c>
      <c r="B406" s="74" t="s">
        <v>20745</v>
      </c>
      <c r="C406" s="58" t="s">
        <v>243</v>
      </c>
      <c r="D406" s="96">
        <v>183.96</v>
      </c>
    </row>
    <row r="407" spans="1:4">
      <c r="A407" s="58" t="s">
        <v>19300</v>
      </c>
      <c r="B407" s="74" t="s">
        <v>20746</v>
      </c>
      <c r="C407" s="58" t="s">
        <v>243</v>
      </c>
      <c r="D407" s="96">
        <v>276.18</v>
      </c>
    </row>
    <row r="408" spans="1:4">
      <c r="A408" s="58" t="s">
        <v>19301</v>
      </c>
      <c r="B408" s="74" t="s">
        <v>20747</v>
      </c>
      <c r="C408" s="58" t="s">
        <v>243</v>
      </c>
      <c r="D408" s="96">
        <v>470.93999999999994</v>
      </c>
    </row>
    <row r="409" spans="1:4">
      <c r="A409" s="58" t="s">
        <v>19302</v>
      </c>
      <c r="B409" s="74" t="s">
        <v>20748</v>
      </c>
      <c r="C409" s="58" t="s">
        <v>243</v>
      </c>
      <c r="D409" s="96">
        <v>760.68000000000006</v>
      </c>
    </row>
    <row r="410" spans="1:4">
      <c r="A410" s="58" t="s">
        <v>19303</v>
      </c>
      <c r="B410" s="74" t="s">
        <v>20749</v>
      </c>
      <c r="C410" s="58" t="s">
        <v>243</v>
      </c>
      <c r="D410" s="96">
        <v>1220.28</v>
      </c>
    </row>
    <row r="411" spans="1:4">
      <c r="A411" s="58" t="s">
        <v>19304</v>
      </c>
      <c r="B411" s="74" t="s">
        <v>20750</v>
      </c>
      <c r="C411" s="58" t="s">
        <v>243</v>
      </c>
      <c r="D411" s="96" t="s">
        <v>24235</v>
      </c>
    </row>
    <row r="412" spans="1:4">
      <c r="A412" s="58" t="s">
        <v>19305</v>
      </c>
      <c r="B412" s="74" t="s">
        <v>20751</v>
      </c>
      <c r="C412" s="58" t="s">
        <v>243</v>
      </c>
      <c r="D412" s="96" t="s">
        <v>25072</v>
      </c>
    </row>
    <row r="413" spans="1:4">
      <c r="A413" s="58" t="s">
        <v>19306</v>
      </c>
      <c r="B413" s="74" t="s">
        <v>20752</v>
      </c>
      <c r="C413" s="58" t="s">
        <v>243</v>
      </c>
      <c r="D413" s="96" t="s">
        <v>24138</v>
      </c>
    </row>
    <row r="414" spans="1:4">
      <c r="A414" s="58" t="s">
        <v>19307</v>
      </c>
      <c r="B414" s="74" t="s">
        <v>20753</v>
      </c>
      <c r="C414" s="58" t="s">
        <v>243</v>
      </c>
      <c r="D414" s="96" t="s">
        <v>24368</v>
      </c>
    </row>
    <row r="415" spans="1:4">
      <c r="A415" s="58" t="s">
        <v>200</v>
      </c>
      <c r="B415" s="74" t="s">
        <v>201</v>
      </c>
      <c r="C415" s="58" t="s">
        <v>243</v>
      </c>
      <c r="D415" s="96" t="s">
        <v>24647</v>
      </c>
    </row>
    <row r="416" spans="1:4">
      <c r="A416" s="58" t="s">
        <v>19308</v>
      </c>
      <c r="B416" s="74" t="s">
        <v>20754</v>
      </c>
      <c r="C416" s="58" t="s">
        <v>243</v>
      </c>
      <c r="D416" s="96" t="s">
        <v>29822</v>
      </c>
    </row>
    <row r="417" spans="1:4">
      <c r="A417" s="58" t="s">
        <v>19309</v>
      </c>
      <c r="B417" s="74" t="s">
        <v>20755</v>
      </c>
      <c r="C417" s="58" t="s">
        <v>243</v>
      </c>
      <c r="D417" s="96">
        <v>189.9</v>
      </c>
    </row>
    <row r="418" spans="1:4">
      <c r="A418" s="58" t="s">
        <v>19310</v>
      </c>
      <c r="B418" s="74" t="s">
        <v>20756</v>
      </c>
      <c r="C418" s="58" t="s">
        <v>243</v>
      </c>
      <c r="D418" s="96" t="s">
        <v>29823</v>
      </c>
    </row>
    <row r="419" spans="1:4">
      <c r="A419" s="58" t="s">
        <v>19311</v>
      </c>
      <c r="B419" s="74" t="s">
        <v>20757</v>
      </c>
      <c r="C419" s="58" t="s">
        <v>243</v>
      </c>
      <c r="D419" s="96" t="s">
        <v>29824</v>
      </c>
    </row>
    <row r="420" spans="1:4">
      <c r="A420" s="58" t="s">
        <v>19312</v>
      </c>
      <c r="B420" s="74" t="s">
        <v>20758</v>
      </c>
      <c r="C420" s="58" t="s">
        <v>243</v>
      </c>
      <c r="D420" s="96" t="s">
        <v>25902</v>
      </c>
    </row>
    <row r="421" spans="1:4">
      <c r="A421" s="58" t="s">
        <v>19313</v>
      </c>
      <c r="B421" s="74" t="s">
        <v>20759</v>
      </c>
      <c r="C421" s="58" t="s">
        <v>243</v>
      </c>
      <c r="D421" s="96" t="s">
        <v>23910</v>
      </c>
    </row>
    <row r="422" spans="1:4">
      <c r="A422" s="58" t="s">
        <v>19314</v>
      </c>
      <c r="B422" s="74" t="s">
        <v>20760</v>
      </c>
      <c r="C422" s="58" t="s">
        <v>243</v>
      </c>
      <c r="D422" s="96" t="s">
        <v>25457</v>
      </c>
    </row>
    <row r="423" spans="1:4">
      <c r="A423" s="58" t="s">
        <v>19315</v>
      </c>
      <c r="B423" s="74" t="s">
        <v>20761</v>
      </c>
      <c r="C423" s="58" t="s">
        <v>243</v>
      </c>
      <c r="D423" s="96">
        <v>164.41</v>
      </c>
    </row>
    <row r="424" spans="1:4">
      <c r="A424" s="58" t="s">
        <v>19316</v>
      </c>
      <c r="B424" s="74" t="s">
        <v>20762</v>
      </c>
      <c r="C424" s="58" t="s">
        <v>243</v>
      </c>
      <c r="D424" s="96" t="s">
        <v>26082</v>
      </c>
    </row>
    <row r="425" spans="1:4">
      <c r="A425" s="58" t="s">
        <v>19317</v>
      </c>
      <c r="B425" s="74" t="s">
        <v>20763</v>
      </c>
      <c r="C425" s="58" t="s">
        <v>243</v>
      </c>
      <c r="D425" s="96" t="s">
        <v>26083</v>
      </c>
    </row>
    <row r="426" spans="1:4">
      <c r="A426" s="58" t="s">
        <v>19318</v>
      </c>
      <c r="B426" s="74" t="s">
        <v>20764</v>
      </c>
      <c r="C426" s="58" t="s">
        <v>243</v>
      </c>
      <c r="D426" s="96" t="s">
        <v>26848</v>
      </c>
    </row>
    <row r="427" spans="1:4">
      <c r="A427" s="58" t="s">
        <v>19319</v>
      </c>
      <c r="B427" s="74" t="s">
        <v>20765</v>
      </c>
      <c r="C427" s="58" t="s">
        <v>243</v>
      </c>
      <c r="D427" s="96" t="s">
        <v>24278</v>
      </c>
    </row>
    <row r="428" spans="1:4">
      <c r="A428" s="58" t="s">
        <v>19320</v>
      </c>
      <c r="B428" s="74" t="s">
        <v>20766</v>
      </c>
      <c r="C428" s="58" t="s">
        <v>243</v>
      </c>
      <c r="D428" s="96" t="s">
        <v>29825</v>
      </c>
    </row>
    <row r="429" spans="1:4">
      <c r="A429" s="58" t="s">
        <v>19321</v>
      </c>
      <c r="B429" s="74" t="s">
        <v>20767</v>
      </c>
      <c r="C429" s="58" t="s">
        <v>243</v>
      </c>
      <c r="D429" s="96" t="s">
        <v>27635</v>
      </c>
    </row>
    <row r="430" spans="1:4">
      <c r="A430" s="58" t="s">
        <v>19322</v>
      </c>
      <c r="B430" s="74" t="s">
        <v>20768</v>
      </c>
      <c r="C430" s="58" t="s">
        <v>243</v>
      </c>
      <c r="D430" s="96" t="s">
        <v>25646</v>
      </c>
    </row>
    <row r="431" spans="1:4">
      <c r="A431" s="58" t="s">
        <v>19323</v>
      </c>
      <c r="B431" s="74" t="s">
        <v>17129</v>
      </c>
      <c r="C431" s="58" t="s">
        <v>243</v>
      </c>
      <c r="D431" s="96" t="s">
        <v>25646</v>
      </c>
    </row>
    <row r="432" spans="1:4">
      <c r="A432" s="58" t="s">
        <v>167</v>
      </c>
      <c r="B432" s="74" t="s">
        <v>168</v>
      </c>
      <c r="C432" s="58" t="s">
        <v>243</v>
      </c>
      <c r="D432" s="96">
        <v>24.21</v>
      </c>
    </row>
    <row r="433" spans="1:4">
      <c r="A433" s="58" t="s">
        <v>19324</v>
      </c>
      <c r="B433" s="74" t="s">
        <v>17131</v>
      </c>
      <c r="C433" s="58" t="s">
        <v>243</v>
      </c>
      <c r="D433" s="96">
        <v>21.9</v>
      </c>
    </row>
    <row r="434" spans="1:4">
      <c r="A434" s="58" t="s">
        <v>19325</v>
      </c>
      <c r="B434" s="74" t="s">
        <v>20769</v>
      </c>
      <c r="C434" s="58" t="s">
        <v>243</v>
      </c>
      <c r="D434" s="96" t="s">
        <v>24137</v>
      </c>
    </row>
    <row r="435" spans="1:4">
      <c r="A435" s="58" t="s">
        <v>19326</v>
      </c>
      <c r="B435" s="74" t="s">
        <v>20770</v>
      </c>
      <c r="C435" s="58" t="s">
        <v>243</v>
      </c>
      <c r="D435" s="96">
        <v>25.57</v>
      </c>
    </row>
    <row r="436" spans="1:4">
      <c r="A436" s="58" t="s">
        <v>19327</v>
      </c>
      <c r="B436" s="74" t="s">
        <v>20771</v>
      </c>
      <c r="C436" s="58" t="s">
        <v>243</v>
      </c>
      <c r="D436" s="96">
        <v>14.27</v>
      </c>
    </row>
    <row r="437" spans="1:4">
      <c r="A437" s="58" t="s">
        <v>19328</v>
      </c>
      <c r="B437" s="74" t="s">
        <v>20772</v>
      </c>
      <c r="C437" s="58" t="s">
        <v>243</v>
      </c>
      <c r="D437" s="96">
        <v>44.5</v>
      </c>
    </row>
    <row r="438" spans="1:4">
      <c r="A438" s="58" t="s">
        <v>19329</v>
      </c>
      <c r="B438" s="74" t="s">
        <v>20773</v>
      </c>
      <c r="C438" s="58" t="s">
        <v>243</v>
      </c>
      <c r="D438" s="96">
        <v>74.69</v>
      </c>
    </row>
    <row r="439" spans="1:4">
      <c r="A439" s="58" t="s">
        <v>19330</v>
      </c>
      <c r="B439" s="74" t="s">
        <v>20774</v>
      </c>
      <c r="C439" s="58" t="s">
        <v>243</v>
      </c>
      <c r="D439" s="96">
        <v>22.6</v>
      </c>
    </row>
    <row r="440" spans="1:4">
      <c r="A440" s="58" t="s">
        <v>19331</v>
      </c>
      <c r="B440" s="74" t="s">
        <v>20775</v>
      </c>
      <c r="C440" s="58" t="s">
        <v>243</v>
      </c>
      <c r="D440" s="96" t="s">
        <v>29826</v>
      </c>
    </row>
    <row r="441" spans="1:4">
      <c r="A441" s="58" t="s">
        <v>19332</v>
      </c>
      <c r="B441" s="74" t="s">
        <v>20776</v>
      </c>
      <c r="C441" s="58" t="s">
        <v>243</v>
      </c>
      <c r="D441" s="96" t="s">
        <v>29827</v>
      </c>
    </row>
    <row r="442" spans="1:4">
      <c r="A442" s="58" t="s">
        <v>19333</v>
      </c>
      <c r="B442" s="74" t="s">
        <v>20777</v>
      </c>
      <c r="C442" s="58" t="s">
        <v>243</v>
      </c>
      <c r="D442" s="96" t="s">
        <v>27715</v>
      </c>
    </row>
    <row r="443" spans="1:4">
      <c r="A443" s="58" t="s">
        <v>19334</v>
      </c>
      <c r="B443" s="74" t="s">
        <v>20778</v>
      </c>
      <c r="C443" s="58" t="s">
        <v>243</v>
      </c>
      <c r="D443" s="96" t="s">
        <v>24008</v>
      </c>
    </row>
    <row r="444" spans="1:4">
      <c r="A444" s="58" t="s">
        <v>19335</v>
      </c>
      <c r="B444" s="74" t="s">
        <v>20779</v>
      </c>
      <c r="C444" s="58" t="s">
        <v>243</v>
      </c>
      <c r="D444" s="96" t="s">
        <v>23913</v>
      </c>
    </row>
    <row r="445" spans="1:4">
      <c r="A445" s="58" t="s">
        <v>19336</v>
      </c>
      <c r="B445" s="74" t="s">
        <v>20780</v>
      </c>
      <c r="C445" s="58" t="s">
        <v>243</v>
      </c>
      <c r="D445" s="96" t="s">
        <v>24020</v>
      </c>
    </row>
    <row r="446" spans="1:4">
      <c r="A446" s="58" t="s">
        <v>19337</v>
      </c>
      <c r="B446" s="74" t="s">
        <v>20781</v>
      </c>
      <c r="C446" s="58" t="s">
        <v>243</v>
      </c>
      <c r="D446" s="96" t="s">
        <v>29828</v>
      </c>
    </row>
    <row r="447" spans="1:4">
      <c r="A447" s="58" t="s">
        <v>19338</v>
      </c>
      <c r="B447" s="74" t="s">
        <v>20782</v>
      </c>
      <c r="C447" s="58" t="s">
        <v>243</v>
      </c>
      <c r="D447" s="96" t="s">
        <v>29829</v>
      </c>
    </row>
    <row r="448" spans="1:4">
      <c r="A448" s="58" t="s">
        <v>19339</v>
      </c>
      <c r="B448" s="74" t="s">
        <v>20783</v>
      </c>
      <c r="C448" s="58" t="s">
        <v>243</v>
      </c>
      <c r="D448" s="96" t="s">
        <v>29830</v>
      </c>
    </row>
    <row r="449" spans="1:4">
      <c r="A449" s="58" t="s">
        <v>19340</v>
      </c>
      <c r="B449" s="74" t="s">
        <v>20784</v>
      </c>
      <c r="C449" s="58" t="s">
        <v>243</v>
      </c>
      <c r="D449" s="96" t="s">
        <v>29831</v>
      </c>
    </row>
    <row r="450" spans="1:4">
      <c r="A450" s="58" t="s">
        <v>19341</v>
      </c>
      <c r="B450" s="74" t="s">
        <v>20785</v>
      </c>
      <c r="C450" s="58" t="s">
        <v>243</v>
      </c>
      <c r="D450" s="96" t="s">
        <v>29832</v>
      </c>
    </row>
    <row r="451" spans="1:4">
      <c r="A451" s="58" t="s">
        <v>19342</v>
      </c>
      <c r="B451" s="74" t="s">
        <v>20786</v>
      </c>
      <c r="C451" s="58" t="s">
        <v>243</v>
      </c>
      <c r="D451" s="96" t="s">
        <v>29833</v>
      </c>
    </row>
    <row r="452" spans="1:4">
      <c r="A452" s="58" t="s">
        <v>19343</v>
      </c>
      <c r="B452" s="74" t="s">
        <v>20787</v>
      </c>
      <c r="C452" s="58" t="s">
        <v>243</v>
      </c>
      <c r="D452" s="96" t="s">
        <v>24296</v>
      </c>
    </row>
    <row r="453" spans="1:4">
      <c r="A453" s="58" t="s">
        <v>19344</v>
      </c>
      <c r="B453" s="74" t="s">
        <v>20788</v>
      </c>
      <c r="C453" s="58" t="s">
        <v>243</v>
      </c>
      <c r="D453" s="96" t="s">
        <v>29834</v>
      </c>
    </row>
    <row r="454" spans="1:4">
      <c r="A454" s="58" t="s">
        <v>19345</v>
      </c>
      <c r="B454" s="74" t="s">
        <v>20789</v>
      </c>
      <c r="C454" s="58" t="s">
        <v>243</v>
      </c>
      <c r="D454" s="96" t="s">
        <v>29835</v>
      </c>
    </row>
    <row r="455" spans="1:4">
      <c r="A455" s="58" t="s">
        <v>19346</v>
      </c>
      <c r="B455" s="74" t="s">
        <v>20790</v>
      </c>
      <c r="C455" s="58" t="s">
        <v>243</v>
      </c>
      <c r="D455" s="96" t="s">
        <v>29836</v>
      </c>
    </row>
    <row r="456" spans="1:4">
      <c r="A456" s="58" t="s">
        <v>19347</v>
      </c>
      <c r="B456" s="74" t="s">
        <v>20791</v>
      </c>
      <c r="C456" s="58" t="s">
        <v>243</v>
      </c>
      <c r="D456" s="96">
        <v>82.21</v>
      </c>
    </row>
    <row r="457" spans="1:4">
      <c r="A457" s="58" t="s">
        <v>19348</v>
      </c>
      <c r="B457" s="74" t="s">
        <v>20792</v>
      </c>
      <c r="C457" s="58" t="s">
        <v>243</v>
      </c>
      <c r="D457" s="96" t="s">
        <v>24483</v>
      </c>
    </row>
    <row r="458" spans="1:4">
      <c r="A458" s="58" t="s">
        <v>19349</v>
      </c>
      <c r="B458" s="74" t="s">
        <v>20793</v>
      </c>
      <c r="C458" s="58" t="s">
        <v>243</v>
      </c>
      <c r="D458" s="96" t="s">
        <v>29837</v>
      </c>
    </row>
    <row r="459" spans="1:4">
      <c r="A459" s="58" t="s">
        <v>19350</v>
      </c>
      <c r="B459" s="74" t="s">
        <v>20794</v>
      </c>
      <c r="C459" s="58" t="s">
        <v>243</v>
      </c>
      <c r="D459" s="96" t="s">
        <v>24272</v>
      </c>
    </row>
    <row r="460" spans="1:4">
      <c r="A460" s="58" t="s">
        <v>19351</v>
      </c>
      <c r="B460" s="74" t="s">
        <v>20795</v>
      </c>
      <c r="C460" s="58" t="s">
        <v>243</v>
      </c>
      <c r="D460" s="96">
        <v>129.77000000000001</v>
      </c>
    </row>
    <row r="461" spans="1:4">
      <c r="A461" s="58" t="s">
        <v>19352</v>
      </c>
      <c r="B461" s="74" t="s">
        <v>20796</v>
      </c>
      <c r="C461" s="58" t="s">
        <v>243</v>
      </c>
      <c r="D461" s="96" t="s">
        <v>29838</v>
      </c>
    </row>
    <row r="462" spans="1:4">
      <c r="A462" s="58" t="s">
        <v>19353</v>
      </c>
      <c r="B462" s="74" t="s">
        <v>20797</v>
      </c>
      <c r="C462" s="58" t="s">
        <v>243</v>
      </c>
      <c r="D462" s="96" t="s">
        <v>27595</v>
      </c>
    </row>
    <row r="463" spans="1:4">
      <c r="A463" s="58" t="s">
        <v>19354</v>
      </c>
      <c r="B463" s="74" t="s">
        <v>20798</v>
      </c>
      <c r="C463" s="58" t="s">
        <v>243</v>
      </c>
      <c r="D463" s="96" t="s">
        <v>29839</v>
      </c>
    </row>
    <row r="464" spans="1:4">
      <c r="A464" s="58" t="s">
        <v>19355</v>
      </c>
      <c r="B464" s="74" t="s">
        <v>20799</v>
      </c>
      <c r="C464" s="58" t="s">
        <v>243</v>
      </c>
      <c r="D464" s="96" t="s">
        <v>27595</v>
      </c>
    </row>
    <row r="465" spans="1:4">
      <c r="A465" s="58" t="s">
        <v>19356</v>
      </c>
      <c r="B465" s="74" t="s">
        <v>20800</v>
      </c>
      <c r="C465" s="58" t="s">
        <v>243</v>
      </c>
      <c r="D465" s="96" t="s">
        <v>29840</v>
      </c>
    </row>
    <row r="466" spans="1:4">
      <c r="A466" s="58" t="s">
        <v>19357</v>
      </c>
      <c r="B466" s="74" t="s">
        <v>20801</v>
      </c>
      <c r="C466" s="58" t="s">
        <v>243</v>
      </c>
      <c r="D466" s="96">
        <v>57.52</v>
      </c>
    </row>
    <row r="467" spans="1:4">
      <c r="A467" s="58" t="s">
        <v>19358</v>
      </c>
      <c r="B467" s="74" t="s">
        <v>20802</v>
      </c>
      <c r="C467" s="58" t="s">
        <v>243</v>
      </c>
      <c r="D467" s="96" t="s">
        <v>29841</v>
      </c>
    </row>
    <row r="468" spans="1:4">
      <c r="A468" s="58" t="s">
        <v>19359</v>
      </c>
      <c r="B468" s="74" t="s">
        <v>20803</v>
      </c>
      <c r="C468" s="58" t="s">
        <v>243</v>
      </c>
      <c r="D468" s="96">
        <v>578.53</v>
      </c>
    </row>
    <row r="469" spans="1:4">
      <c r="A469" s="58" t="s">
        <v>19360</v>
      </c>
      <c r="B469" s="74" t="s">
        <v>20804</v>
      </c>
      <c r="C469" s="58" t="s">
        <v>243</v>
      </c>
      <c r="D469" s="96" t="s">
        <v>29842</v>
      </c>
    </row>
    <row r="470" spans="1:4">
      <c r="A470" s="58" t="s">
        <v>19361</v>
      </c>
      <c r="B470" s="74" t="s">
        <v>20805</v>
      </c>
      <c r="C470" s="58" t="s">
        <v>243</v>
      </c>
      <c r="D470" s="96" t="s">
        <v>29840</v>
      </c>
    </row>
    <row r="471" spans="1:4">
      <c r="A471" s="58" t="s">
        <v>19362</v>
      </c>
      <c r="B471" s="74" t="s">
        <v>20806</v>
      </c>
      <c r="C471" s="58" t="s">
        <v>243</v>
      </c>
      <c r="D471" s="96" t="s">
        <v>29843</v>
      </c>
    </row>
    <row r="472" spans="1:4">
      <c r="A472" s="58" t="s">
        <v>19363</v>
      </c>
      <c r="B472" s="74" t="s">
        <v>20807</v>
      </c>
      <c r="C472" s="58" t="s">
        <v>243</v>
      </c>
      <c r="D472" s="96" t="s">
        <v>29844</v>
      </c>
    </row>
    <row r="473" spans="1:4">
      <c r="A473" s="58" t="s">
        <v>19364</v>
      </c>
      <c r="B473" s="74" t="s">
        <v>20808</v>
      </c>
      <c r="C473" s="58" t="s">
        <v>243</v>
      </c>
      <c r="D473" s="96" t="s">
        <v>29845</v>
      </c>
    </row>
    <row r="474" spans="1:4">
      <c r="A474" s="58" t="s">
        <v>19365</v>
      </c>
      <c r="B474" s="74" t="s">
        <v>20809</v>
      </c>
      <c r="C474" s="58" t="s">
        <v>243</v>
      </c>
      <c r="D474" s="96">
        <v>82.19</v>
      </c>
    </row>
    <row r="475" spans="1:4">
      <c r="A475" s="58" t="s">
        <v>19366</v>
      </c>
      <c r="B475" s="74" t="s">
        <v>20810</v>
      </c>
      <c r="C475" s="58" t="s">
        <v>243</v>
      </c>
      <c r="D475" s="96" t="s">
        <v>26532</v>
      </c>
    </row>
    <row r="476" spans="1:4">
      <c r="A476" s="58" t="s">
        <v>19367</v>
      </c>
      <c r="B476" s="74" t="s">
        <v>20811</v>
      </c>
      <c r="C476" s="58" t="s">
        <v>243</v>
      </c>
      <c r="D476" s="96">
        <v>291.52</v>
      </c>
    </row>
    <row r="477" spans="1:4">
      <c r="A477" s="58" t="s">
        <v>19368</v>
      </c>
      <c r="B477" s="74" t="s">
        <v>20812</v>
      </c>
      <c r="C477" s="58" t="s">
        <v>243</v>
      </c>
      <c r="D477" s="96" t="s">
        <v>24156</v>
      </c>
    </row>
    <row r="478" spans="1:4">
      <c r="A478" s="58" t="s">
        <v>19369</v>
      </c>
      <c r="B478" s="74" t="s">
        <v>20813</v>
      </c>
      <c r="C478" s="58" t="s">
        <v>243</v>
      </c>
      <c r="D478" s="96" t="s">
        <v>24508</v>
      </c>
    </row>
    <row r="479" spans="1:4">
      <c r="A479" s="58" t="s">
        <v>19370</v>
      </c>
      <c r="B479" s="74" t="s">
        <v>20814</v>
      </c>
      <c r="C479" s="58" t="s">
        <v>243</v>
      </c>
      <c r="D479" s="96" t="s">
        <v>24671</v>
      </c>
    </row>
    <row r="480" spans="1:4">
      <c r="A480" s="58" t="s">
        <v>19371</v>
      </c>
      <c r="B480" s="74" t="s">
        <v>20815</v>
      </c>
      <c r="C480" s="58" t="s">
        <v>243</v>
      </c>
      <c r="D480" s="96" t="s">
        <v>29846</v>
      </c>
    </row>
    <row r="481" spans="1:4">
      <c r="A481" s="58" t="s">
        <v>19372</v>
      </c>
      <c r="B481" s="74" t="s">
        <v>20816</v>
      </c>
      <c r="C481" s="58" t="s">
        <v>243</v>
      </c>
      <c r="D481" s="96" t="s">
        <v>29846</v>
      </c>
    </row>
    <row r="482" spans="1:4">
      <c r="A482" s="58" t="s">
        <v>19373</v>
      </c>
      <c r="B482" s="74" t="s">
        <v>20817</v>
      </c>
      <c r="C482" s="58" t="s">
        <v>243</v>
      </c>
      <c r="D482" s="96">
        <v>39.78</v>
      </c>
    </row>
    <row r="483" spans="1:4">
      <c r="A483" s="58" t="s">
        <v>19374</v>
      </c>
      <c r="B483" s="74" t="s">
        <v>20818</v>
      </c>
      <c r="C483" s="58" t="s">
        <v>243</v>
      </c>
      <c r="D483" s="96" t="s">
        <v>24685</v>
      </c>
    </row>
    <row r="484" spans="1:4">
      <c r="A484" s="58" t="s">
        <v>19375</v>
      </c>
      <c r="B484" s="74" t="s">
        <v>20819</v>
      </c>
      <c r="C484" s="58" t="s">
        <v>243</v>
      </c>
      <c r="D484" s="96">
        <v>39</v>
      </c>
    </row>
    <row r="485" spans="1:4">
      <c r="A485" s="58" t="s">
        <v>19376</v>
      </c>
      <c r="B485" s="74" t="s">
        <v>20820</v>
      </c>
      <c r="C485" s="58" t="s">
        <v>243</v>
      </c>
      <c r="D485" s="96">
        <v>114.9</v>
      </c>
    </row>
    <row r="486" spans="1:4">
      <c r="A486" s="58" t="s">
        <v>19377</v>
      </c>
      <c r="B486" s="74" t="s">
        <v>20821</v>
      </c>
      <c r="C486" s="58" t="s">
        <v>243</v>
      </c>
      <c r="D486" s="96">
        <v>74.08</v>
      </c>
    </row>
    <row r="487" spans="1:4">
      <c r="A487" s="58" t="s">
        <v>19378</v>
      </c>
      <c r="B487" s="74" t="s">
        <v>20822</v>
      </c>
      <c r="C487" s="58" t="s">
        <v>243</v>
      </c>
      <c r="D487" s="96">
        <v>186.9</v>
      </c>
    </row>
    <row r="488" spans="1:4">
      <c r="A488" s="58" t="s">
        <v>19379</v>
      </c>
      <c r="B488" s="74" t="s">
        <v>20823</v>
      </c>
      <c r="C488" s="58" t="s">
        <v>243</v>
      </c>
      <c r="D488" s="96">
        <v>193.89</v>
      </c>
    </row>
    <row r="489" spans="1:4">
      <c r="A489" s="58" t="s">
        <v>19380</v>
      </c>
      <c r="B489" s="74" t="s">
        <v>20824</v>
      </c>
      <c r="C489" s="58" t="s">
        <v>243</v>
      </c>
      <c r="D489" s="96" t="s">
        <v>27719</v>
      </c>
    </row>
    <row r="490" spans="1:4">
      <c r="A490" s="58" t="s">
        <v>19381</v>
      </c>
      <c r="B490" s="74" t="s">
        <v>20825</v>
      </c>
      <c r="C490" s="58" t="s">
        <v>243</v>
      </c>
      <c r="D490" s="96" t="s">
        <v>26988</v>
      </c>
    </row>
    <row r="491" spans="1:4">
      <c r="A491" s="58" t="s">
        <v>19382</v>
      </c>
      <c r="B491" s="74" t="s">
        <v>20826</v>
      </c>
      <c r="C491" s="58" t="s">
        <v>243</v>
      </c>
      <c r="D491" s="96" t="s">
        <v>26457</v>
      </c>
    </row>
    <row r="492" spans="1:4">
      <c r="A492" s="58" t="s">
        <v>19383</v>
      </c>
      <c r="B492" s="74" t="s">
        <v>20827</v>
      </c>
      <c r="C492" s="58" t="s">
        <v>243</v>
      </c>
      <c r="D492" s="96">
        <v>48.9</v>
      </c>
    </row>
    <row r="493" spans="1:4">
      <c r="A493" s="58" t="s">
        <v>19384</v>
      </c>
      <c r="B493" s="74" t="s">
        <v>20828</v>
      </c>
      <c r="C493" s="58" t="s">
        <v>243</v>
      </c>
      <c r="D493" s="96" t="s">
        <v>28069</v>
      </c>
    </row>
    <row r="494" spans="1:4">
      <c r="A494" s="58" t="s">
        <v>19385</v>
      </c>
      <c r="B494" s="74" t="s">
        <v>20829</v>
      </c>
      <c r="C494" s="58" t="s">
        <v>243</v>
      </c>
      <c r="D494" s="96" t="s">
        <v>28079</v>
      </c>
    </row>
    <row r="495" spans="1:4">
      <c r="A495" s="58" t="s">
        <v>19386</v>
      </c>
      <c r="B495" s="74" t="s">
        <v>20830</v>
      </c>
      <c r="C495" s="58" t="s">
        <v>243</v>
      </c>
      <c r="D495" s="96" t="s">
        <v>28076</v>
      </c>
    </row>
    <row r="496" spans="1:4">
      <c r="A496" s="58" t="s">
        <v>19387</v>
      </c>
      <c r="B496" s="74" t="s">
        <v>20831</v>
      </c>
      <c r="C496" s="58" t="s">
        <v>243</v>
      </c>
      <c r="D496" s="96" t="s">
        <v>28074</v>
      </c>
    </row>
    <row r="497" spans="1:4">
      <c r="A497" s="58" t="s">
        <v>19388</v>
      </c>
      <c r="B497" s="74" t="s">
        <v>20832</v>
      </c>
      <c r="C497" s="58" t="s">
        <v>243</v>
      </c>
      <c r="D497" s="96" t="s">
        <v>28078</v>
      </c>
    </row>
    <row r="498" spans="1:4">
      <c r="A498" s="58" t="s">
        <v>19389</v>
      </c>
      <c r="B498" s="74" t="s">
        <v>20833</v>
      </c>
      <c r="C498" s="58" t="s">
        <v>243</v>
      </c>
      <c r="D498" s="96" t="s">
        <v>28079</v>
      </c>
    </row>
    <row r="499" spans="1:4">
      <c r="A499" s="58" t="s">
        <v>19390</v>
      </c>
      <c r="B499" s="74" t="s">
        <v>20834</v>
      </c>
      <c r="C499" s="58" t="s">
        <v>243</v>
      </c>
      <c r="D499" s="96" t="s">
        <v>28076</v>
      </c>
    </row>
    <row r="500" spans="1:4">
      <c r="A500" s="58" t="s">
        <v>19391</v>
      </c>
      <c r="B500" s="74" t="s">
        <v>20835</v>
      </c>
      <c r="C500" s="58" t="s">
        <v>243</v>
      </c>
      <c r="D500" s="96" t="s">
        <v>28074</v>
      </c>
    </row>
    <row r="501" spans="1:4">
      <c r="A501" s="58" t="s">
        <v>19392</v>
      </c>
      <c r="B501" s="74" t="s">
        <v>20836</v>
      </c>
      <c r="C501" s="58" t="s">
        <v>243</v>
      </c>
      <c r="D501" s="96" t="s">
        <v>28078</v>
      </c>
    </row>
    <row r="502" spans="1:4">
      <c r="A502" s="58" t="s">
        <v>19393</v>
      </c>
      <c r="B502" s="74" t="s">
        <v>20837</v>
      </c>
      <c r="C502" s="58" t="s">
        <v>243</v>
      </c>
      <c r="D502" s="96" t="s">
        <v>28070</v>
      </c>
    </row>
    <row r="503" spans="1:4">
      <c r="A503" s="58" t="s">
        <v>19394</v>
      </c>
      <c r="B503" s="74" t="s">
        <v>20838</v>
      </c>
      <c r="C503" s="58" t="s">
        <v>243</v>
      </c>
      <c r="D503" s="96" t="s">
        <v>25635</v>
      </c>
    </row>
    <row r="504" spans="1:4">
      <c r="A504" s="58" t="s">
        <v>19395</v>
      </c>
      <c r="B504" s="74" t="s">
        <v>20839</v>
      </c>
      <c r="C504" s="58" t="s">
        <v>243</v>
      </c>
      <c r="D504" s="96" t="s">
        <v>28083</v>
      </c>
    </row>
    <row r="505" spans="1:4">
      <c r="A505" s="58" t="s">
        <v>19396</v>
      </c>
      <c r="B505" s="74" t="s">
        <v>20840</v>
      </c>
      <c r="C505" s="58" t="s">
        <v>243</v>
      </c>
      <c r="D505" s="96">
        <v>462.92</v>
      </c>
    </row>
    <row r="506" spans="1:4">
      <c r="A506" s="58" t="s">
        <v>19397</v>
      </c>
      <c r="B506" s="74" t="s">
        <v>20841</v>
      </c>
      <c r="C506" s="58" t="s">
        <v>243</v>
      </c>
      <c r="D506" s="96" t="s">
        <v>28070</v>
      </c>
    </row>
    <row r="507" spans="1:4">
      <c r="A507" s="58" t="s">
        <v>19398</v>
      </c>
      <c r="B507" s="74" t="s">
        <v>20842</v>
      </c>
      <c r="C507" s="58" t="s">
        <v>243</v>
      </c>
      <c r="D507" s="96" t="s">
        <v>28085</v>
      </c>
    </row>
    <row r="508" spans="1:4">
      <c r="A508" s="58" t="s">
        <v>19399</v>
      </c>
      <c r="B508" s="74" t="s">
        <v>20843</v>
      </c>
      <c r="C508" s="58" t="s">
        <v>243</v>
      </c>
      <c r="D508" s="96" t="s">
        <v>26988</v>
      </c>
    </row>
    <row r="509" spans="1:4">
      <c r="A509" s="58" t="s">
        <v>19400</v>
      </c>
      <c r="B509" s="74" t="s">
        <v>20844</v>
      </c>
      <c r="C509" s="58" t="s">
        <v>243</v>
      </c>
      <c r="D509" s="96">
        <v>93.99</v>
      </c>
    </row>
    <row r="510" spans="1:4">
      <c r="A510" s="58" t="s">
        <v>19401</v>
      </c>
      <c r="B510" s="74" t="s">
        <v>20845</v>
      </c>
      <c r="C510" s="58" t="s">
        <v>243</v>
      </c>
      <c r="D510" s="96">
        <v>19</v>
      </c>
    </row>
    <row r="511" spans="1:4">
      <c r="A511" s="58" t="s">
        <v>19402</v>
      </c>
      <c r="B511" s="74" t="s">
        <v>20846</v>
      </c>
      <c r="C511" s="58" t="s">
        <v>243</v>
      </c>
      <c r="D511" s="96">
        <v>89.98</v>
      </c>
    </row>
    <row r="512" spans="1:4">
      <c r="A512" s="58" t="s">
        <v>19403</v>
      </c>
      <c r="B512" s="74" t="s">
        <v>20847</v>
      </c>
      <c r="C512" s="58" t="s">
        <v>243</v>
      </c>
      <c r="D512" s="96">
        <v>152</v>
      </c>
    </row>
    <row r="513" spans="1:4">
      <c r="A513" s="58" t="s">
        <v>19404</v>
      </c>
      <c r="B513" s="74" t="s">
        <v>20848</v>
      </c>
      <c r="C513" s="58" t="s">
        <v>243</v>
      </c>
      <c r="D513" s="96">
        <v>360</v>
      </c>
    </row>
    <row r="514" spans="1:4">
      <c r="A514" s="58" t="s">
        <v>19405</v>
      </c>
      <c r="B514" s="74" t="s">
        <v>20849</v>
      </c>
      <c r="C514" s="58" t="s">
        <v>243</v>
      </c>
      <c r="D514" s="96" t="s">
        <v>29847</v>
      </c>
    </row>
    <row r="515" spans="1:4">
      <c r="A515" s="58" t="s">
        <v>19406</v>
      </c>
      <c r="B515" s="74" t="s">
        <v>20850</v>
      </c>
      <c r="C515" s="58" t="s">
        <v>243</v>
      </c>
      <c r="D515" s="96" t="s">
        <v>29848</v>
      </c>
    </row>
    <row r="516" spans="1:4">
      <c r="A516" s="58" t="s">
        <v>19407</v>
      </c>
      <c r="B516" s="74" t="s">
        <v>20851</v>
      </c>
      <c r="C516" s="58" t="s">
        <v>243</v>
      </c>
      <c r="D516" s="96" t="s">
        <v>29849</v>
      </c>
    </row>
    <row r="517" spans="1:4">
      <c r="A517" s="58" t="s">
        <v>19408</v>
      </c>
      <c r="B517" s="74" t="s">
        <v>20852</v>
      </c>
      <c r="C517" s="58" t="s">
        <v>243</v>
      </c>
      <c r="D517" s="96" t="s">
        <v>25482</v>
      </c>
    </row>
    <row r="518" spans="1:4">
      <c r="A518" s="58" t="s">
        <v>19409</v>
      </c>
      <c r="B518" s="74" t="s">
        <v>20853</v>
      </c>
      <c r="C518" s="58" t="s">
        <v>243</v>
      </c>
      <c r="D518" s="96" t="s">
        <v>24857</v>
      </c>
    </row>
    <row r="519" spans="1:4">
      <c r="A519" s="58" t="s">
        <v>19410</v>
      </c>
      <c r="B519" s="74" t="s">
        <v>20854</v>
      </c>
      <c r="C519" s="58" t="s">
        <v>243</v>
      </c>
      <c r="D519" s="96" t="s">
        <v>24395</v>
      </c>
    </row>
    <row r="520" spans="1:4">
      <c r="A520" s="58" t="s">
        <v>19411</v>
      </c>
      <c r="B520" s="74" t="s">
        <v>17349</v>
      </c>
      <c r="C520" s="58" t="s">
        <v>243</v>
      </c>
      <c r="D520" s="96" t="s">
        <v>25911</v>
      </c>
    </row>
    <row r="521" spans="1:4">
      <c r="A521" s="58" t="s">
        <v>19412</v>
      </c>
      <c r="B521" s="74" t="s">
        <v>17348</v>
      </c>
      <c r="C521" s="58" t="s">
        <v>243</v>
      </c>
      <c r="D521" s="96" t="s">
        <v>25910</v>
      </c>
    </row>
    <row r="522" spans="1:4">
      <c r="A522" s="58" t="s">
        <v>19413</v>
      </c>
      <c r="B522" s="74" t="s">
        <v>20855</v>
      </c>
      <c r="C522" s="58" t="s">
        <v>243</v>
      </c>
      <c r="D522" s="96">
        <v>110</v>
      </c>
    </row>
    <row r="523" spans="1:4">
      <c r="A523" s="58" t="s">
        <v>19414</v>
      </c>
      <c r="B523" s="74" t="s">
        <v>20856</v>
      </c>
      <c r="C523" s="58" t="s">
        <v>243</v>
      </c>
      <c r="D523" s="96">
        <v>338.39</v>
      </c>
    </row>
    <row r="524" spans="1:4">
      <c r="A524" s="58" t="s">
        <v>19415</v>
      </c>
      <c r="B524" s="74" t="s">
        <v>20857</v>
      </c>
      <c r="C524" s="58" t="s">
        <v>243</v>
      </c>
      <c r="D524" s="96">
        <v>213.12</v>
      </c>
    </row>
    <row r="525" spans="1:4">
      <c r="A525" s="58" t="s">
        <v>193</v>
      </c>
      <c r="B525" s="74" t="s">
        <v>192</v>
      </c>
      <c r="C525" s="58" t="s">
        <v>243</v>
      </c>
      <c r="D525" s="96" t="s">
        <v>29850</v>
      </c>
    </row>
    <row r="526" spans="1:4">
      <c r="A526" s="58" t="s">
        <v>19416</v>
      </c>
      <c r="B526" s="74" t="s">
        <v>20858</v>
      </c>
      <c r="C526" s="58" t="s">
        <v>243</v>
      </c>
      <c r="D526" s="96" t="s">
        <v>27032</v>
      </c>
    </row>
    <row r="527" spans="1:4">
      <c r="A527" s="58" t="s">
        <v>19417</v>
      </c>
      <c r="B527" s="74" t="s">
        <v>17340</v>
      </c>
      <c r="C527" s="58" t="s">
        <v>243</v>
      </c>
      <c r="D527" s="96">
        <v>90</v>
      </c>
    </row>
    <row r="528" spans="1:4">
      <c r="A528" s="58" t="s">
        <v>19418</v>
      </c>
      <c r="B528" s="74" t="s">
        <v>17357</v>
      </c>
      <c r="C528" s="58" t="s">
        <v>243</v>
      </c>
      <c r="D528" s="96">
        <v>241</v>
      </c>
    </row>
    <row r="529" spans="1:4">
      <c r="A529" s="58" t="s">
        <v>19419</v>
      </c>
      <c r="B529" s="74" t="s">
        <v>17603</v>
      </c>
      <c r="C529" s="58" t="s">
        <v>243</v>
      </c>
      <c r="D529" s="96">
        <v>229.54</v>
      </c>
    </row>
    <row r="530" spans="1:4">
      <c r="A530" s="58" t="s">
        <v>19420</v>
      </c>
      <c r="B530" s="74" t="s">
        <v>20859</v>
      </c>
      <c r="C530" s="58" t="s">
        <v>243</v>
      </c>
      <c r="D530" s="96" t="s">
        <v>29851</v>
      </c>
    </row>
    <row r="531" spans="1:4">
      <c r="A531" s="58" t="s">
        <v>19421</v>
      </c>
      <c r="B531" s="74" t="s">
        <v>20860</v>
      </c>
      <c r="C531" s="58" t="s">
        <v>243</v>
      </c>
      <c r="D531" s="96" t="s">
        <v>29852</v>
      </c>
    </row>
    <row r="532" spans="1:4">
      <c r="A532" s="58" t="s">
        <v>19422</v>
      </c>
      <c r="B532" s="74" t="s">
        <v>17365</v>
      </c>
      <c r="C532" s="58" t="s">
        <v>243</v>
      </c>
      <c r="D532" s="96">
        <v>49</v>
      </c>
    </row>
    <row r="533" spans="1:4">
      <c r="A533" s="58" t="s">
        <v>19423</v>
      </c>
      <c r="B533" s="74" t="s">
        <v>20861</v>
      </c>
      <c r="C533" s="58" t="s">
        <v>243</v>
      </c>
      <c r="D533" s="96">
        <v>315</v>
      </c>
    </row>
    <row r="534" spans="1:4">
      <c r="A534" s="58" t="s">
        <v>19424</v>
      </c>
      <c r="B534" s="74" t="s">
        <v>20862</v>
      </c>
      <c r="C534" s="58" t="s">
        <v>243</v>
      </c>
      <c r="D534" s="96">
        <v>64.62</v>
      </c>
    </row>
    <row r="535" spans="1:4">
      <c r="A535" s="58" t="s">
        <v>19425</v>
      </c>
      <c r="B535" s="74" t="s">
        <v>20863</v>
      </c>
      <c r="C535" s="58" t="s">
        <v>243</v>
      </c>
      <c r="D535" s="96">
        <v>8</v>
      </c>
    </row>
    <row r="536" spans="1:4">
      <c r="A536" s="58" t="s">
        <v>19426</v>
      </c>
      <c r="B536" s="74" t="s">
        <v>20864</v>
      </c>
      <c r="C536" s="58" t="s">
        <v>243</v>
      </c>
      <c r="D536" s="96">
        <v>89</v>
      </c>
    </row>
    <row r="537" spans="1:4">
      <c r="A537" s="58" t="s">
        <v>19427</v>
      </c>
      <c r="B537" s="74" t="s">
        <v>20865</v>
      </c>
      <c r="C537" s="58" t="s">
        <v>243</v>
      </c>
      <c r="D537" s="96" t="s">
        <v>29853</v>
      </c>
    </row>
    <row r="538" spans="1:4">
      <c r="A538" s="58" t="s">
        <v>19428</v>
      </c>
      <c r="B538" s="74" t="s">
        <v>20866</v>
      </c>
      <c r="C538" s="58" t="s">
        <v>243</v>
      </c>
      <c r="D538" s="96" t="s">
        <v>24045</v>
      </c>
    </row>
    <row r="539" spans="1:4">
      <c r="A539" s="58" t="s">
        <v>19429</v>
      </c>
      <c r="B539" s="74" t="s">
        <v>20867</v>
      </c>
      <c r="C539" s="58" t="s">
        <v>243</v>
      </c>
      <c r="D539" s="96" t="s">
        <v>24346</v>
      </c>
    </row>
    <row r="540" spans="1:4">
      <c r="A540" s="58" t="s">
        <v>19430</v>
      </c>
      <c r="B540" s="74" t="s">
        <v>17149</v>
      </c>
      <c r="C540" s="58" t="s">
        <v>243</v>
      </c>
      <c r="D540" s="96">
        <v>12.81</v>
      </c>
    </row>
    <row r="541" spans="1:4">
      <c r="A541" s="58" t="s">
        <v>19431</v>
      </c>
      <c r="B541" s="74" t="s">
        <v>20868</v>
      </c>
      <c r="C541" s="58" t="s">
        <v>243</v>
      </c>
      <c r="D541" s="96" t="s">
        <v>29854</v>
      </c>
    </row>
    <row r="542" spans="1:4">
      <c r="A542" s="58" t="s">
        <v>19432</v>
      </c>
      <c r="B542" s="74" t="s">
        <v>20869</v>
      </c>
      <c r="C542" s="58" t="s">
        <v>243</v>
      </c>
      <c r="D542" s="96">
        <v>34.6</v>
      </c>
    </row>
    <row r="543" spans="1:4">
      <c r="A543" s="58" t="s">
        <v>19433</v>
      </c>
      <c r="B543" s="74" t="s">
        <v>20870</v>
      </c>
      <c r="C543" s="58" t="s">
        <v>243</v>
      </c>
      <c r="D543" s="96" t="s">
        <v>25503</v>
      </c>
    </row>
    <row r="544" spans="1:4">
      <c r="A544" s="58" t="s">
        <v>19434</v>
      </c>
      <c r="B544" s="74" t="s">
        <v>20871</v>
      </c>
      <c r="C544" s="58" t="s">
        <v>243</v>
      </c>
      <c r="D544" s="96" t="s">
        <v>23854</v>
      </c>
    </row>
    <row r="545" spans="1:4">
      <c r="A545" s="58" t="s">
        <v>19435</v>
      </c>
      <c r="B545" s="74" t="s">
        <v>20872</v>
      </c>
      <c r="C545" s="58" t="s">
        <v>243</v>
      </c>
      <c r="D545" s="96">
        <v>6.79</v>
      </c>
    </row>
    <row r="546" spans="1:4">
      <c r="A546" s="58" t="s">
        <v>19436</v>
      </c>
      <c r="B546" s="74" t="s">
        <v>20873</v>
      </c>
      <c r="C546" s="58" t="s">
        <v>243</v>
      </c>
      <c r="D546" s="96" t="s">
        <v>27445</v>
      </c>
    </row>
    <row r="547" spans="1:4">
      <c r="A547" s="58" t="s">
        <v>19437</v>
      </c>
      <c r="B547" s="74" t="s">
        <v>20874</v>
      </c>
      <c r="C547" s="58" t="s">
        <v>243</v>
      </c>
      <c r="D547" s="96" t="s">
        <v>24690</v>
      </c>
    </row>
    <row r="548" spans="1:4">
      <c r="A548" s="58" t="s">
        <v>19438</v>
      </c>
      <c r="B548" s="74" t="s">
        <v>20875</v>
      </c>
      <c r="C548" s="58" t="s">
        <v>243</v>
      </c>
      <c r="D548" s="96" t="s">
        <v>26458</v>
      </c>
    </row>
    <row r="549" spans="1:4">
      <c r="A549" s="58" t="s">
        <v>19439</v>
      </c>
      <c r="B549" s="74" t="s">
        <v>17221</v>
      </c>
      <c r="C549" s="58" t="s">
        <v>243</v>
      </c>
      <c r="D549" s="96" t="s">
        <v>26483</v>
      </c>
    </row>
    <row r="550" spans="1:4">
      <c r="A550" s="58" t="s">
        <v>19440</v>
      </c>
      <c r="B550" s="74" t="s">
        <v>20876</v>
      </c>
      <c r="C550" s="58" t="s">
        <v>243</v>
      </c>
      <c r="D550" s="96">
        <v>29.24</v>
      </c>
    </row>
    <row r="551" spans="1:4">
      <c r="A551" s="58" t="s">
        <v>19441</v>
      </c>
      <c r="B551" s="74" t="s">
        <v>20877</v>
      </c>
      <c r="C551" s="58" t="s">
        <v>243</v>
      </c>
      <c r="D551" s="96">
        <v>802</v>
      </c>
    </row>
    <row r="552" spans="1:4">
      <c r="A552" s="58" t="s">
        <v>19442</v>
      </c>
      <c r="B552" s="74" t="s">
        <v>20878</v>
      </c>
      <c r="C552" s="58" t="s">
        <v>243</v>
      </c>
      <c r="D552" s="96" t="s">
        <v>25745</v>
      </c>
    </row>
    <row r="553" spans="1:4">
      <c r="A553" s="58" t="s">
        <v>19443</v>
      </c>
      <c r="B553" s="74" t="s">
        <v>20879</v>
      </c>
      <c r="C553" s="58" t="s">
        <v>243</v>
      </c>
      <c r="D553" s="96" t="s">
        <v>25739</v>
      </c>
    </row>
    <row r="554" spans="1:4">
      <c r="A554" s="58" t="s">
        <v>19444</v>
      </c>
      <c r="B554" s="74" t="s">
        <v>20880</v>
      </c>
      <c r="C554" s="58" t="s">
        <v>243</v>
      </c>
      <c r="D554" s="96" t="s">
        <v>25749</v>
      </c>
    </row>
    <row r="555" spans="1:4">
      <c r="A555" s="58" t="s">
        <v>19445</v>
      </c>
      <c r="B555" s="74" t="s">
        <v>20881</v>
      </c>
      <c r="C555" s="58" t="s">
        <v>243</v>
      </c>
      <c r="D555" s="96" t="s">
        <v>29855</v>
      </c>
    </row>
    <row r="556" spans="1:4">
      <c r="A556" s="58" t="s">
        <v>19446</v>
      </c>
      <c r="B556" s="74" t="s">
        <v>20882</v>
      </c>
      <c r="C556" s="58" t="s">
        <v>243</v>
      </c>
      <c r="D556" s="96">
        <v>53.27</v>
      </c>
    </row>
    <row r="557" spans="1:4">
      <c r="A557" s="58" t="s">
        <v>19447</v>
      </c>
      <c r="B557" s="74" t="s">
        <v>20883</v>
      </c>
      <c r="C557" s="58" t="s">
        <v>243</v>
      </c>
      <c r="D557" s="96">
        <v>66.989999999999995</v>
      </c>
    </row>
    <row r="558" spans="1:4">
      <c r="A558" s="58" t="s">
        <v>19448</v>
      </c>
      <c r="B558" s="74" t="s">
        <v>20884</v>
      </c>
      <c r="C558" s="58" t="s">
        <v>243</v>
      </c>
      <c r="D558" s="96">
        <v>60.82</v>
      </c>
    </row>
    <row r="559" spans="1:4">
      <c r="A559" s="58" t="s">
        <v>19449</v>
      </c>
      <c r="B559" s="74" t="s">
        <v>20885</v>
      </c>
      <c r="C559" s="58" t="s">
        <v>243</v>
      </c>
      <c r="D559" s="96">
        <v>50.68</v>
      </c>
    </row>
    <row r="560" spans="1:4">
      <c r="A560" s="58" t="s">
        <v>19450</v>
      </c>
      <c r="B560" s="74" t="s">
        <v>20886</v>
      </c>
      <c r="C560" s="58" t="s">
        <v>243</v>
      </c>
      <c r="D560" s="96" t="s">
        <v>29856</v>
      </c>
    </row>
    <row r="561" spans="1:4">
      <c r="A561" s="58" t="s">
        <v>19451</v>
      </c>
      <c r="B561" s="74" t="s">
        <v>20887</v>
      </c>
      <c r="C561" s="58" t="s">
        <v>243</v>
      </c>
      <c r="D561" s="96">
        <v>81.81</v>
      </c>
    </row>
    <row r="562" spans="1:4">
      <c r="A562" s="58" t="s">
        <v>19452</v>
      </c>
      <c r="B562" s="74" t="s">
        <v>20888</v>
      </c>
      <c r="C562" s="58" t="s">
        <v>243</v>
      </c>
      <c r="D562" s="96">
        <v>112.41</v>
      </c>
    </row>
    <row r="563" spans="1:4">
      <c r="A563" s="58" t="s">
        <v>19453</v>
      </c>
      <c r="B563" s="74" t="s">
        <v>20889</v>
      </c>
      <c r="C563" s="58" t="s">
        <v>243</v>
      </c>
      <c r="D563" s="96">
        <v>268.42</v>
      </c>
    </row>
    <row r="564" spans="1:4">
      <c r="A564" s="58" t="s">
        <v>19454</v>
      </c>
      <c r="B564" s="74" t="s">
        <v>20890</v>
      </c>
      <c r="C564" s="58" t="s">
        <v>243</v>
      </c>
      <c r="D564" s="96">
        <v>184.41</v>
      </c>
    </row>
    <row r="565" spans="1:4">
      <c r="A565" s="58" t="s">
        <v>19455</v>
      </c>
      <c r="B565" s="74" t="s">
        <v>20891</v>
      </c>
      <c r="C565" s="58" t="s">
        <v>243</v>
      </c>
      <c r="D565" s="96">
        <v>134.91</v>
      </c>
    </row>
    <row r="566" spans="1:4">
      <c r="A566" s="58" t="s">
        <v>19456</v>
      </c>
      <c r="B566" s="74" t="s">
        <v>20892</v>
      </c>
      <c r="C566" s="58" t="s">
        <v>243</v>
      </c>
      <c r="D566" s="96">
        <v>179.91</v>
      </c>
    </row>
    <row r="567" spans="1:4">
      <c r="A567" s="58" t="s">
        <v>19457</v>
      </c>
      <c r="B567" s="74" t="s">
        <v>20893</v>
      </c>
      <c r="C567" s="58" t="s">
        <v>243</v>
      </c>
      <c r="D567" s="96">
        <v>719.9</v>
      </c>
    </row>
    <row r="568" spans="1:4">
      <c r="A568" s="58" t="s">
        <v>19458</v>
      </c>
      <c r="B568" s="74" t="s">
        <v>20894</v>
      </c>
      <c r="C568" s="58" t="s">
        <v>243</v>
      </c>
      <c r="D568" s="96" t="s">
        <v>29857</v>
      </c>
    </row>
    <row r="569" spans="1:4">
      <c r="A569" s="58" t="s">
        <v>19459</v>
      </c>
      <c r="B569" s="74" t="s">
        <v>20895</v>
      </c>
      <c r="C569" s="58" t="s">
        <v>243</v>
      </c>
      <c r="D569" s="96" t="s">
        <v>29858</v>
      </c>
    </row>
    <row r="570" spans="1:4">
      <c r="A570" s="58" t="s">
        <v>19460</v>
      </c>
      <c r="B570" s="74" t="s">
        <v>20896</v>
      </c>
      <c r="C570" s="58" t="s">
        <v>243</v>
      </c>
      <c r="D570" s="96" t="s">
        <v>29859</v>
      </c>
    </row>
    <row r="571" spans="1:4">
      <c r="A571" s="58" t="s">
        <v>19461</v>
      </c>
      <c r="B571" s="74" t="s">
        <v>20897</v>
      </c>
      <c r="C571" s="58" t="s">
        <v>243</v>
      </c>
      <c r="D571" s="96">
        <v>476.91</v>
      </c>
    </row>
    <row r="572" spans="1:4">
      <c r="A572" s="58" t="s">
        <v>19462</v>
      </c>
      <c r="B572" s="74" t="s">
        <v>20898</v>
      </c>
      <c r="C572" s="58" t="s">
        <v>243</v>
      </c>
      <c r="D572" s="96">
        <v>103.41</v>
      </c>
    </row>
    <row r="573" spans="1:4">
      <c r="A573" s="58" t="s">
        <v>19463</v>
      </c>
      <c r="B573" s="74" t="s">
        <v>20899</v>
      </c>
      <c r="C573" s="58" t="s">
        <v>243</v>
      </c>
      <c r="D573" s="96" t="s">
        <v>29860</v>
      </c>
    </row>
    <row r="574" spans="1:4">
      <c r="A574" s="58" t="s">
        <v>19464</v>
      </c>
      <c r="B574" s="74" t="s">
        <v>20900</v>
      </c>
      <c r="C574" s="58" t="s">
        <v>32</v>
      </c>
      <c r="D574" s="96" t="s">
        <v>29861</v>
      </c>
    </row>
    <row r="575" spans="1:4">
      <c r="A575" s="58" t="s">
        <v>19465</v>
      </c>
      <c r="B575" s="74" t="s">
        <v>20901</v>
      </c>
      <c r="C575" s="58" t="s">
        <v>243</v>
      </c>
      <c r="D575" s="96">
        <v>742.57</v>
      </c>
    </row>
    <row r="576" spans="1:4">
      <c r="A576" s="58" t="s">
        <v>19466</v>
      </c>
      <c r="B576" s="74" t="s">
        <v>20902</v>
      </c>
      <c r="C576" s="58" t="s">
        <v>243</v>
      </c>
      <c r="D576" s="96" t="s">
        <v>29862</v>
      </c>
    </row>
    <row r="577" spans="1:4">
      <c r="A577" s="58" t="s">
        <v>19467</v>
      </c>
      <c r="B577" s="74" t="s">
        <v>20903</v>
      </c>
      <c r="C577" s="58" t="s">
        <v>243</v>
      </c>
      <c r="D577" s="96" t="s">
        <v>29863</v>
      </c>
    </row>
    <row r="578" spans="1:4">
      <c r="A578" s="58" t="s">
        <v>19468</v>
      </c>
      <c r="B578" s="74" t="s">
        <v>20904</v>
      </c>
      <c r="C578" s="58" t="s">
        <v>243</v>
      </c>
      <c r="D578" s="96">
        <v>323.91000000000003</v>
      </c>
    </row>
    <row r="579" spans="1:4">
      <c r="A579" s="58" t="s">
        <v>19469</v>
      </c>
      <c r="B579" s="74" t="s">
        <v>20905</v>
      </c>
      <c r="C579" s="58" t="s">
        <v>243</v>
      </c>
      <c r="D579" s="96">
        <v>71.91</v>
      </c>
    </row>
    <row r="580" spans="1:4">
      <c r="A580" s="58" t="s">
        <v>19470</v>
      </c>
      <c r="B580" s="74" t="s">
        <v>20906</v>
      </c>
      <c r="C580" s="58" t="s">
        <v>243</v>
      </c>
      <c r="D580" s="96">
        <v>443.75</v>
      </c>
    </row>
    <row r="581" spans="1:4">
      <c r="A581" s="58" t="s">
        <v>19471</v>
      </c>
      <c r="B581" s="74" t="s">
        <v>20907</v>
      </c>
      <c r="C581" s="58" t="s">
        <v>243</v>
      </c>
      <c r="D581" s="96">
        <v>660</v>
      </c>
    </row>
    <row r="582" spans="1:4">
      <c r="A582" s="58" t="s">
        <v>19472</v>
      </c>
      <c r="B582" s="74" t="s">
        <v>20908</v>
      </c>
      <c r="C582" s="58" t="s">
        <v>243</v>
      </c>
      <c r="D582" s="96">
        <v>759</v>
      </c>
    </row>
    <row r="583" spans="1:4">
      <c r="A583" s="58" t="s">
        <v>19473</v>
      </c>
      <c r="B583" s="74" t="s">
        <v>17201</v>
      </c>
      <c r="C583" s="58" t="s">
        <v>243</v>
      </c>
      <c r="D583" s="96">
        <v>1485</v>
      </c>
    </row>
    <row r="584" spans="1:4">
      <c r="A584" s="58" t="s">
        <v>19474</v>
      </c>
      <c r="B584" s="74" t="s">
        <v>20909</v>
      </c>
      <c r="C584" s="58" t="s">
        <v>243</v>
      </c>
      <c r="D584" s="96">
        <v>128</v>
      </c>
    </row>
    <row r="585" spans="1:4">
      <c r="A585" s="58" t="s">
        <v>19475</v>
      </c>
      <c r="B585" s="74" t="s">
        <v>20910</v>
      </c>
      <c r="C585" s="58" t="s">
        <v>243</v>
      </c>
      <c r="D585" s="96">
        <v>2145</v>
      </c>
    </row>
    <row r="586" spans="1:4">
      <c r="A586" s="58" t="s">
        <v>19476</v>
      </c>
      <c r="B586" s="74" t="s">
        <v>20911</v>
      </c>
      <c r="C586" s="58" t="s">
        <v>243</v>
      </c>
      <c r="D586" s="96">
        <v>34</v>
      </c>
    </row>
    <row r="587" spans="1:4">
      <c r="A587" s="58" t="s">
        <v>19477</v>
      </c>
      <c r="B587" s="74" t="s">
        <v>20912</v>
      </c>
      <c r="C587" s="58" t="s">
        <v>243</v>
      </c>
      <c r="D587" s="96">
        <v>97.76</v>
      </c>
    </row>
    <row r="588" spans="1:4">
      <c r="A588" s="58" t="s">
        <v>19478</v>
      </c>
      <c r="B588" s="74" t="s">
        <v>20913</v>
      </c>
      <c r="C588" s="58" t="s">
        <v>243</v>
      </c>
      <c r="D588" s="96">
        <v>29.91</v>
      </c>
    </row>
    <row r="589" spans="1:4">
      <c r="A589" s="58" t="s">
        <v>19479</v>
      </c>
      <c r="B589" s="74" t="s">
        <v>20914</v>
      </c>
      <c r="C589" s="58" t="s">
        <v>243</v>
      </c>
      <c r="D589" s="96">
        <v>32.31</v>
      </c>
    </row>
    <row r="590" spans="1:4">
      <c r="A590" s="58" t="s">
        <v>19480</v>
      </c>
      <c r="B590" s="74" t="s">
        <v>17211</v>
      </c>
      <c r="C590" s="58" t="s">
        <v>243</v>
      </c>
      <c r="D590" s="96" t="s">
        <v>24699</v>
      </c>
    </row>
    <row r="591" spans="1:4">
      <c r="A591" s="58" t="s">
        <v>19481</v>
      </c>
      <c r="B591" s="74" t="s">
        <v>20915</v>
      </c>
      <c r="C591" s="58" t="s">
        <v>243</v>
      </c>
      <c r="D591" s="96" t="s">
        <v>25809</v>
      </c>
    </row>
    <row r="592" spans="1:4">
      <c r="A592" s="58" t="s">
        <v>19482</v>
      </c>
      <c r="B592" s="74" t="s">
        <v>20916</v>
      </c>
      <c r="C592" s="58" t="s">
        <v>243</v>
      </c>
      <c r="D592" s="96" t="s">
        <v>26213</v>
      </c>
    </row>
    <row r="593" spans="1:4">
      <c r="A593" s="58" t="s">
        <v>19483</v>
      </c>
      <c r="B593" s="74" t="s">
        <v>20917</v>
      </c>
      <c r="C593" s="58" t="s">
        <v>243</v>
      </c>
      <c r="D593" s="96" t="s">
        <v>25809</v>
      </c>
    </row>
    <row r="594" spans="1:4">
      <c r="A594" s="58" t="s">
        <v>19484</v>
      </c>
      <c r="B594" s="74" t="s">
        <v>17208</v>
      </c>
      <c r="C594" s="58" t="s">
        <v>243</v>
      </c>
      <c r="D594" s="96" t="s">
        <v>24804</v>
      </c>
    </row>
    <row r="595" spans="1:4">
      <c r="A595" s="58" t="s">
        <v>19485</v>
      </c>
      <c r="B595" s="74" t="s">
        <v>20918</v>
      </c>
      <c r="C595" s="58" t="s">
        <v>243</v>
      </c>
      <c r="D595" s="96" t="s">
        <v>26213</v>
      </c>
    </row>
    <row r="596" spans="1:4">
      <c r="A596" s="58" t="s">
        <v>19486</v>
      </c>
      <c r="B596" s="74" t="s">
        <v>20919</v>
      </c>
      <c r="C596" s="58" t="s">
        <v>243</v>
      </c>
      <c r="D596" s="96">
        <v>445.57</v>
      </c>
    </row>
    <row r="597" spans="1:4">
      <c r="A597" s="58" t="s">
        <v>19487</v>
      </c>
      <c r="B597" s="74" t="s">
        <v>20920</v>
      </c>
      <c r="C597" s="58" t="s">
        <v>243</v>
      </c>
      <c r="D597" s="96">
        <v>506.26</v>
      </c>
    </row>
    <row r="598" spans="1:4">
      <c r="A598" s="58" t="s">
        <v>19488</v>
      </c>
      <c r="B598" s="74" t="s">
        <v>20921</v>
      </c>
      <c r="C598" s="58" t="s">
        <v>165</v>
      </c>
      <c r="D598" s="96" t="s">
        <v>24280</v>
      </c>
    </row>
    <row r="599" spans="1:4">
      <c r="A599" s="58" t="s">
        <v>19489</v>
      </c>
      <c r="B599" s="74" t="s">
        <v>20922</v>
      </c>
      <c r="C599" s="58" t="s">
        <v>243</v>
      </c>
      <c r="D599" s="96" t="s">
        <v>29864</v>
      </c>
    </row>
    <row r="600" spans="1:4">
      <c r="A600" s="58" t="s">
        <v>19490</v>
      </c>
      <c r="B600" s="74" t="s">
        <v>20923</v>
      </c>
      <c r="C600" s="58" t="s">
        <v>165</v>
      </c>
      <c r="D600" s="96" t="s">
        <v>29865</v>
      </c>
    </row>
    <row r="601" spans="1:4">
      <c r="A601" s="58" t="s">
        <v>19491</v>
      </c>
      <c r="B601" s="74" t="s">
        <v>20924</v>
      </c>
      <c r="C601" s="58" t="s">
        <v>165</v>
      </c>
      <c r="D601" s="96" t="s">
        <v>29866</v>
      </c>
    </row>
    <row r="602" spans="1:4">
      <c r="A602" s="58" t="s">
        <v>19492</v>
      </c>
      <c r="B602" s="74" t="s">
        <v>20925</v>
      </c>
      <c r="C602" s="58" t="s">
        <v>21522</v>
      </c>
      <c r="D602" s="96">
        <v>39.1</v>
      </c>
    </row>
    <row r="603" spans="1:4">
      <c r="A603" s="58" t="s">
        <v>19493</v>
      </c>
      <c r="B603" s="74" t="s">
        <v>20926</v>
      </c>
      <c r="C603" s="58" t="s">
        <v>243</v>
      </c>
      <c r="D603" s="96" t="s">
        <v>29867</v>
      </c>
    </row>
    <row r="604" spans="1:4">
      <c r="A604" s="58" t="s">
        <v>19494</v>
      </c>
      <c r="B604" s="74" t="s">
        <v>20927</v>
      </c>
      <c r="C604" s="58" t="s">
        <v>32</v>
      </c>
      <c r="D604" s="96">
        <v>18</v>
      </c>
    </row>
    <row r="605" spans="1:4">
      <c r="A605" s="58" t="s">
        <v>19495</v>
      </c>
      <c r="B605" s="74" t="s">
        <v>20928</v>
      </c>
      <c r="C605" s="58" t="s">
        <v>32</v>
      </c>
      <c r="D605" s="96">
        <v>36</v>
      </c>
    </row>
    <row r="606" spans="1:4">
      <c r="A606" s="58" t="s">
        <v>19496</v>
      </c>
      <c r="B606" s="74" t="s">
        <v>20929</v>
      </c>
      <c r="C606" s="58" t="s">
        <v>243</v>
      </c>
      <c r="D606" s="96" t="s">
        <v>24501</v>
      </c>
    </row>
    <row r="607" spans="1:4">
      <c r="A607" s="58" t="s">
        <v>19497</v>
      </c>
      <c r="B607" s="74" t="s">
        <v>6789</v>
      </c>
      <c r="C607" s="58" t="s">
        <v>32</v>
      </c>
      <c r="D607" s="96" t="s">
        <v>25535</v>
      </c>
    </row>
    <row r="608" spans="1:4">
      <c r="A608" s="58" t="s">
        <v>19498</v>
      </c>
      <c r="B608" s="74" t="s">
        <v>6793</v>
      </c>
      <c r="C608" s="58" t="s">
        <v>32</v>
      </c>
      <c r="D608" s="96" t="s">
        <v>24062</v>
      </c>
    </row>
    <row r="609" spans="1:4">
      <c r="A609" s="58" t="s">
        <v>19499</v>
      </c>
      <c r="B609" s="74" t="s">
        <v>6786</v>
      </c>
      <c r="C609" s="58" t="s">
        <v>32</v>
      </c>
      <c r="D609" s="96" t="s">
        <v>24561</v>
      </c>
    </row>
    <row r="610" spans="1:4">
      <c r="A610" s="58" t="s">
        <v>19500</v>
      </c>
      <c r="B610" s="74" t="s">
        <v>6788</v>
      </c>
      <c r="C610" s="58" t="s">
        <v>32</v>
      </c>
      <c r="D610" s="96" t="s">
        <v>24756</v>
      </c>
    </row>
    <row r="611" spans="1:4">
      <c r="A611" s="58" t="s">
        <v>19501</v>
      </c>
      <c r="B611" s="74" t="s">
        <v>6787</v>
      </c>
      <c r="C611" s="58" t="s">
        <v>32</v>
      </c>
      <c r="D611" s="96" t="s">
        <v>24022</v>
      </c>
    </row>
    <row r="612" spans="1:4">
      <c r="A612" s="58" t="s">
        <v>19502</v>
      </c>
      <c r="B612" s="74" t="s">
        <v>6790</v>
      </c>
      <c r="C612" s="58" t="s">
        <v>32</v>
      </c>
      <c r="D612" s="96" t="s">
        <v>24148</v>
      </c>
    </row>
    <row r="613" spans="1:4">
      <c r="A613" s="58" t="s">
        <v>19503</v>
      </c>
      <c r="B613" s="74" t="s">
        <v>6791</v>
      </c>
      <c r="C613" s="58" t="s">
        <v>32</v>
      </c>
      <c r="D613" s="96" t="s">
        <v>27773</v>
      </c>
    </row>
    <row r="614" spans="1:4">
      <c r="A614" s="58" t="s">
        <v>19504</v>
      </c>
      <c r="B614" s="74" t="s">
        <v>6792</v>
      </c>
      <c r="C614" s="58" t="s">
        <v>32</v>
      </c>
      <c r="D614" s="96" t="s">
        <v>29868</v>
      </c>
    </row>
    <row r="615" spans="1:4">
      <c r="A615" s="58" t="s">
        <v>19505</v>
      </c>
      <c r="B615" s="74" t="s">
        <v>6794</v>
      </c>
      <c r="C615" s="58" t="s">
        <v>32</v>
      </c>
      <c r="D615" s="96" t="s">
        <v>29869</v>
      </c>
    </row>
    <row r="616" spans="1:4">
      <c r="A616" s="58" t="s">
        <v>19506</v>
      </c>
      <c r="B616" s="74" t="s">
        <v>6817</v>
      </c>
      <c r="C616" s="58" t="s">
        <v>32</v>
      </c>
      <c r="D616" s="96" t="s">
        <v>23990</v>
      </c>
    </row>
    <row r="617" spans="1:4">
      <c r="A617" s="58" t="s">
        <v>19507</v>
      </c>
      <c r="B617" s="74" t="s">
        <v>6818</v>
      </c>
      <c r="C617" s="58" t="s">
        <v>32</v>
      </c>
      <c r="D617" s="96" t="s">
        <v>27651</v>
      </c>
    </row>
    <row r="618" spans="1:4">
      <c r="A618" s="58" t="s">
        <v>19508</v>
      </c>
      <c r="B618" s="74" t="s">
        <v>29661</v>
      </c>
      <c r="C618" s="58" t="s">
        <v>32</v>
      </c>
      <c r="D618" s="96">
        <v>5.95</v>
      </c>
    </row>
    <row r="619" spans="1:4">
      <c r="A619" s="58" t="s">
        <v>19509</v>
      </c>
      <c r="B619" s="74" t="s">
        <v>29662</v>
      </c>
      <c r="C619" s="58" t="s">
        <v>32</v>
      </c>
      <c r="D619" s="96">
        <v>8.9499999999999993</v>
      </c>
    </row>
    <row r="620" spans="1:4">
      <c r="A620" s="58" t="s">
        <v>19510</v>
      </c>
      <c r="B620" s="74" t="s">
        <v>29663</v>
      </c>
      <c r="C620" s="58" t="s">
        <v>32</v>
      </c>
      <c r="D620" s="96">
        <v>12.81</v>
      </c>
    </row>
    <row r="621" spans="1:4">
      <c r="A621" s="58" t="s">
        <v>19511</v>
      </c>
      <c r="B621" s="74" t="s">
        <v>20930</v>
      </c>
      <c r="C621" s="58" t="s">
        <v>32</v>
      </c>
      <c r="D621" s="96">
        <v>15.56</v>
      </c>
    </row>
    <row r="622" spans="1:4">
      <c r="A622" s="58" t="s">
        <v>19512</v>
      </c>
      <c r="B622" s="74" t="s">
        <v>20931</v>
      </c>
      <c r="C622" s="58" t="s">
        <v>32</v>
      </c>
      <c r="D622" s="96">
        <v>28.35</v>
      </c>
    </row>
    <row r="623" spans="1:4">
      <c r="A623" s="58" t="s">
        <v>19513</v>
      </c>
      <c r="B623" s="74" t="s">
        <v>20932</v>
      </c>
      <c r="C623" s="58" t="s">
        <v>32</v>
      </c>
      <c r="D623" s="96">
        <v>36.53</v>
      </c>
    </row>
    <row r="624" spans="1:4">
      <c r="A624" s="58" t="s">
        <v>19514</v>
      </c>
      <c r="B624" s="74" t="s">
        <v>20933</v>
      </c>
      <c r="C624" s="58" t="s">
        <v>32</v>
      </c>
      <c r="D624" s="96">
        <v>41.83</v>
      </c>
    </row>
    <row r="625" spans="1:4">
      <c r="A625" s="58" t="s">
        <v>19515</v>
      </c>
      <c r="B625" s="74" t="s">
        <v>20934</v>
      </c>
      <c r="C625" s="58" t="s">
        <v>32</v>
      </c>
      <c r="D625" s="96">
        <v>53.35</v>
      </c>
    </row>
    <row r="626" spans="1:4">
      <c r="A626" s="58" t="s">
        <v>19516</v>
      </c>
      <c r="B626" s="74" t="s">
        <v>20935</v>
      </c>
      <c r="C626" s="58" t="s">
        <v>32</v>
      </c>
      <c r="D626" s="96">
        <v>58.95</v>
      </c>
    </row>
    <row r="627" spans="1:4">
      <c r="A627" s="58" t="s">
        <v>19517</v>
      </c>
      <c r="B627" s="74" t="s">
        <v>20936</v>
      </c>
      <c r="C627" s="58" t="s">
        <v>32</v>
      </c>
      <c r="D627" s="96">
        <v>74.3</v>
      </c>
    </row>
    <row r="628" spans="1:4">
      <c r="A628" s="58" t="s">
        <v>19518</v>
      </c>
      <c r="B628" s="74" t="s">
        <v>20937</v>
      </c>
      <c r="C628" s="58" t="s">
        <v>32</v>
      </c>
      <c r="D628" s="96">
        <v>11.24</v>
      </c>
    </row>
    <row r="629" spans="1:4">
      <c r="A629" s="58" t="s">
        <v>19519</v>
      </c>
      <c r="B629" s="74" t="s">
        <v>20938</v>
      </c>
      <c r="C629" s="58" t="s">
        <v>32</v>
      </c>
      <c r="D629" s="96">
        <v>14.120000000000001</v>
      </c>
    </row>
    <row r="630" spans="1:4">
      <c r="A630" s="58" t="s">
        <v>19520</v>
      </c>
      <c r="B630" s="74" t="s">
        <v>20939</v>
      </c>
      <c r="C630" s="58" t="s">
        <v>32</v>
      </c>
      <c r="D630" s="96">
        <v>17.97</v>
      </c>
    </row>
    <row r="631" spans="1:4">
      <c r="A631" s="58" t="s">
        <v>19521</v>
      </c>
      <c r="B631" s="74" t="s">
        <v>20940</v>
      </c>
      <c r="C631" s="58" t="s">
        <v>32</v>
      </c>
      <c r="D631" s="96">
        <v>13.98</v>
      </c>
    </row>
    <row r="632" spans="1:4">
      <c r="A632" s="58" t="s">
        <v>19522</v>
      </c>
      <c r="B632" s="74" t="s">
        <v>20941</v>
      </c>
      <c r="C632" s="58" t="s">
        <v>32</v>
      </c>
      <c r="D632" s="96">
        <v>23.97</v>
      </c>
    </row>
    <row r="633" spans="1:4">
      <c r="A633" s="58" t="s">
        <v>19523</v>
      </c>
      <c r="B633" s="74" t="s">
        <v>20942</v>
      </c>
      <c r="C633" s="58" t="s">
        <v>32</v>
      </c>
      <c r="D633" s="96">
        <v>36.75</v>
      </c>
    </row>
    <row r="634" spans="1:4">
      <c r="A634" s="58" t="s">
        <v>19524</v>
      </c>
      <c r="B634" s="74" t="s">
        <v>20943</v>
      </c>
      <c r="C634" s="58" t="s">
        <v>32</v>
      </c>
      <c r="D634" s="96">
        <v>6.97</v>
      </c>
    </row>
    <row r="635" spans="1:4">
      <c r="A635" s="58" t="s">
        <v>19525</v>
      </c>
      <c r="B635" s="74" t="s">
        <v>20944</v>
      </c>
      <c r="C635" s="58" t="s">
        <v>32</v>
      </c>
      <c r="D635" s="96">
        <v>8.35</v>
      </c>
    </row>
    <row r="636" spans="1:4">
      <c r="A636" s="58" t="s">
        <v>19526</v>
      </c>
      <c r="B636" s="74" t="s">
        <v>20945</v>
      </c>
      <c r="C636" s="58" t="s">
        <v>32</v>
      </c>
      <c r="D636" s="96">
        <v>8.35</v>
      </c>
    </row>
    <row r="637" spans="1:4">
      <c r="A637" s="58" t="s">
        <v>19527</v>
      </c>
      <c r="B637" s="74" t="s">
        <v>20946</v>
      </c>
      <c r="C637" s="58" t="s">
        <v>32</v>
      </c>
      <c r="D637" s="96">
        <v>8.35</v>
      </c>
    </row>
    <row r="638" spans="1:4">
      <c r="A638" s="58" t="s">
        <v>19528</v>
      </c>
      <c r="B638" s="74" t="s">
        <v>20947</v>
      </c>
      <c r="C638" s="58" t="s">
        <v>32</v>
      </c>
      <c r="D638" s="96">
        <v>9.17</v>
      </c>
    </row>
    <row r="639" spans="1:4">
      <c r="A639" s="58" t="s">
        <v>19529</v>
      </c>
      <c r="B639" s="74" t="s">
        <v>20948</v>
      </c>
      <c r="C639" s="58" t="s">
        <v>32</v>
      </c>
      <c r="D639" s="96">
        <v>10.629999999999999</v>
      </c>
    </row>
    <row r="640" spans="1:4">
      <c r="A640" s="58" t="s">
        <v>19530</v>
      </c>
      <c r="B640" s="74" t="s">
        <v>20949</v>
      </c>
      <c r="C640" s="58" t="s">
        <v>32</v>
      </c>
      <c r="D640" s="96">
        <v>19.61</v>
      </c>
    </row>
    <row r="641" spans="1:4">
      <c r="A641" s="58" t="s">
        <v>19531</v>
      </c>
      <c r="B641" s="74" t="s">
        <v>20950</v>
      </c>
      <c r="C641" s="58" t="s">
        <v>32</v>
      </c>
      <c r="D641" s="96">
        <v>5.3166666666666664</v>
      </c>
    </row>
    <row r="642" spans="1:4">
      <c r="A642" s="58" t="s">
        <v>19532</v>
      </c>
      <c r="B642" s="74" t="s">
        <v>20951</v>
      </c>
      <c r="C642" s="58" t="s">
        <v>243</v>
      </c>
      <c r="D642" s="96">
        <v>6.37</v>
      </c>
    </row>
    <row r="643" spans="1:4">
      <c r="A643" s="58" t="s">
        <v>19533</v>
      </c>
      <c r="B643" s="74" t="s">
        <v>20952</v>
      </c>
      <c r="C643" s="58" t="s">
        <v>243</v>
      </c>
      <c r="D643" s="96">
        <v>6.37</v>
      </c>
    </row>
    <row r="644" spans="1:4">
      <c r="A644" s="58" t="s">
        <v>19534</v>
      </c>
      <c r="B644" s="74" t="s">
        <v>20953</v>
      </c>
      <c r="C644" s="58" t="s">
        <v>243</v>
      </c>
      <c r="D644" s="96">
        <v>6.37</v>
      </c>
    </row>
    <row r="645" spans="1:4">
      <c r="A645" s="58" t="s">
        <v>19535</v>
      </c>
      <c r="B645" s="74" t="s">
        <v>20954</v>
      </c>
      <c r="C645" s="58" t="s">
        <v>243</v>
      </c>
      <c r="D645" s="96">
        <v>9.73</v>
      </c>
    </row>
    <row r="646" spans="1:4">
      <c r="A646" s="58" t="s">
        <v>19536</v>
      </c>
      <c r="B646" s="74" t="s">
        <v>20955</v>
      </c>
      <c r="C646" s="58" t="s">
        <v>243</v>
      </c>
      <c r="D646" s="96">
        <v>12.24</v>
      </c>
    </row>
    <row r="647" spans="1:4">
      <c r="A647" s="58" t="s">
        <v>19537</v>
      </c>
      <c r="B647" s="74" t="s">
        <v>20956</v>
      </c>
      <c r="C647" s="58" t="s">
        <v>243</v>
      </c>
      <c r="D647" s="96">
        <v>24.77</v>
      </c>
    </row>
    <row r="648" spans="1:4">
      <c r="A648" s="58" t="s">
        <v>19538</v>
      </c>
      <c r="B648" s="74" t="s">
        <v>20957</v>
      </c>
      <c r="C648" s="58" t="s">
        <v>243</v>
      </c>
      <c r="D648" s="96">
        <v>4.63</v>
      </c>
    </row>
    <row r="649" spans="1:4">
      <c r="A649" s="58" t="s">
        <v>19539</v>
      </c>
      <c r="B649" s="74" t="s">
        <v>20958</v>
      </c>
      <c r="C649" s="58" t="s">
        <v>243</v>
      </c>
      <c r="D649" s="96">
        <v>4.63</v>
      </c>
    </row>
    <row r="650" spans="1:4">
      <c r="A650" s="58" t="s">
        <v>19540</v>
      </c>
      <c r="B650" s="74" t="s">
        <v>20959</v>
      </c>
      <c r="C650" s="58" t="s">
        <v>243</v>
      </c>
      <c r="D650" s="96">
        <v>4.63</v>
      </c>
    </row>
    <row r="651" spans="1:4">
      <c r="A651" s="58" t="s">
        <v>19541</v>
      </c>
      <c r="B651" s="74" t="s">
        <v>20960</v>
      </c>
      <c r="C651" s="58" t="s">
        <v>243</v>
      </c>
      <c r="D651" s="96">
        <v>6.99</v>
      </c>
    </row>
    <row r="652" spans="1:4">
      <c r="A652" s="58" t="s">
        <v>19542</v>
      </c>
      <c r="B652" s="74" t="s">
        <v>20961</v>
      </c>
      <c r="C652" s="58" t="s">
        <v>243</v>
      </c>
      <c r="D652" s="96">
        <v>9.370000000000001</v>
      </c>
    </row>
    <row r="653" spans="1:4">
      <c r="A653" s="58" t="s">
        <v>19543</v>
      </c>
      <c r="B653" s="74" t="s">
        <v>20962</v>
      </c>
      <c r="C653" s="58" t="s">
        <v>243</v>
      </c>
      <c r="D653" s="96">
        <v>17.420000000000002</v>
      </c>
    </row>
    <row r="654" spans="1:4">
      <c r="A654" s="58" t="s">
        <v>19544</v>
      </c>
      <c r="B654" s="74" t="s">
        <v>20963</v>
      </c>
      <c r="C654" s="58" t="s">
        <v>243</v>
      </c>
      <c r="D654" s="96">
        <v>9.6199999999999992</v>
      </c>
    </row>
    <row r="655" spans="1:4">
      <c r="A655" s="58" t="s">
        <v>19545</v>
      </c>
      <c r="B655" s="74" t="s">
        <v>20964</v>
      </c>
      <c r="C655" s="58" t="s">
        <v>243</v>
      </c>
      <c r="D655" s="96">
        <v>9.6199999999999992</v>
      </c>
    </row>
    <row r="656" spans="1:4">
      <c r="A656" s="58" t="s">
        <v>19546</v>
      </c>
      <c r="B656" s="74" t="s">
        <v>20965</v>
      </c>
      <c r="C656" s="58" t="s">
        <v>243</v>
      </c>
      <c r="D656" s="96">
        <v>9.6199999999999992</v>
      </c>
    </row>
    <row r="657" spans="1:4">
      <c r="A657" s="58" t="s">
        <v>19547</v>
      </c>
      <c r="B657" s="74" t="s">
        <v>20966</v>
      </c>
      <c r="C657" s="58" t="s">
        <v>243</v>
      </c>
      <c r="D657" s="96">
        <v>13.100000000000001</v>
      </c>
    </row>
    <row r="658" spans="1:4">
      <c r="A658" s="58" t="s">
        <v>19548</v>
      </c>
      <c r="B658" s="74" t="s">
        <v>20967</v>
      </c>
      <c r="C658" s="58" t="s">
        <v>243</v>
      </c>
      <c r="D658" s="96">
        <v>15.98</v>
      </c>
    </row>
    <row r="659" spans="1:4">
      <c r="A659" s="58" t="s">
        <v>19549</v>
      </c>
      <c r="B659" s="74" t="s">
        <v>20968</v>
      </c>
      <c r="C659" s="58" t="s">
        <v>243</v>
      </c>
      <c r="D659" s="96">
        <v>30.1</v>
      </c>
    </row>
    <row r="660" spans="1:4">
      <c r="A660" s="58" t="s">
        <v>19550</v>
      </c>
      <c r="B660" s="74" t="s">
        <v>20969</v>
      </c>
      <c r="C660" s="58" t="s">
        <v>243</v>
      </c>
      <c r="D660" s="96">
        <v>6.6</v>
      </c>
    </row>
    <row r="661" spans="1:4">
      <c r="A661" s="58" t="s">
        <v>19551</v>
      </c>
      <c r="B661" s="74" t="s">
        <v>20970</v>
      </c>
      <c r="C661" s="58" t="s">
        <v>243</v>
      </c>
      <c r="D661" s="96">
        <v>12.97</v>
      </c>
    </row>
    <row r="662" spans="1:4">
      <c r="A662" s="58" t="s">
        <v>19552</v>
      </c>
      <c r="B662" s="74" t="s">
        <v>20971</v>
      </c>
      <c r="C662" s="58" t="s">
        <v>243</v>
      </c>
      <c r="D662" s="96">
        <v>2.2200000000000002</v>
      </c>
    </row>
    <row r="663" spans="1:4">
      <c r="A663" s="58" t="s">
        <v>19553</v>
      </c>
      <c r="B663" s="74" t="s">
        <v>17393</v>
      </c>
      <c r="C663" s="58" t="s">
        <v>243</v>
      </c>
      <c r="D663" s="96">
        <v>2.89</v>
      </c>
    </row>
    <row r="664" spans="1:4">
      <c r="A664" s="58" t="s">
        <v>19554</v>
      </c>
      <c r="B664" s="74" t="s">
        <v>20972</v>
      </c>
      <c r="C664" s="58" t="s">
        <v>243</v>
      </c>
      <c r="D664" s="96">
        <v>3.88</v>
      </c>
    </row>
    <row r="665" spans="1:4">
      <c r="A665" s="58" t="s">
        <v>19555</v>
      </c>
      <c r="B665" s="74" t="s">
        <v>17394</v>
      </c>
      <c r="C665" s="58" t="s">
        <v>243</v>
      </c>
      <c r="D665" s="96">
        <v>3.74</v>
      </c>
    </row>
    <row r="666" spans="1:4">
      <c r="A666" s="58" t="s">
        <v>19556</v>
      </c>
      <c r="B666" s="74" t="s">
        <v>17395</v>
      </c>
      <c r="C666" s="58" t="s">
        <v>243</v>
      </c>
      <c r="D666" s="96">
        <v>4.84</v>
      </c>
    </row>
    <row r="667" spans="1:4">
      <c r="A667" s="58" t="s">
        <v>19557</v>
      </c>
      <c r="B667" s="74" t="s">
        <v>20973</v>
      </c>
      <c r="C667" s="58" t="s">
        <v>243</v>
      </c>
      <c r="D667" s="96">
        <v>9.02</v>
      </c>
    </row>
    <row r="668" spans="1:4">
      <c r="A668" s="58" t="s">
        <v>19558</v>
      </c>
      <c r="B668" s="74" t="s">
        <v>20974</v>
      </c>
      <c r="C668" s="58" t="s">
        <v>243</v>
      </c>
      <c r="D668" s="96">
        <v>11.01</v>
      </c>
    </row>
    <row r="669" spans="1:4">
      <c r="A669" s="58" t="s">
        <v>19559</v>
      </c>
      <c r="B669" s="74" t="s">
        <v>20975</v>
      </c>
      <c r="C669" s="58" t="s">
        <v>243</v>
      </c>
      <c r="D669" s="96">
        <v>13.02</v>
      </c>
    </row>
    <row r="670" spans="1:4">
      <c r="A670" s="58" t="s">
        <v>19560</v>
      </c>
      <c r="B670" s="74" t="s">
        <v>20976</v>
      </c>
      <c r="C670" s="58" t="s">
        <v>243</v>
      </c>
      <c r="D670" s="96">
        <v>13.05</v>
      </c>
    </row>
    <row r="671" spans="1:4">
      <c r="A671" s="58" t="s">
        <v>19561</v>
      </c>
      <c r="B671" s="74" t="s">
        <v>20977</v>
      </c>
      <c r="C671" s="58" t="s">
        <v>243</v>
      </c>
      <c r="D671" s="96">
        <v>22.04</v>
      </c>
    </row>
    <row r="672" spans="1:4">
      <c r="A672" s="58" t="s">
        <v>19562</v>
      </c>
      <c r="B672" s="74" t="s">
        <v>20978</v>
      </c>
      <c r="C672" s="58" t="s">
        <v>243</v>
      </c>
      <c r="D672" s="96">
        <v>58.4</v>
      </c>
    </row>
    <row r="673" spans="1:4">
      <c r="A673" s="58" t="s">
        <v>19563</v>
      </c>
      <c r="B673" s="74" t="s">
        <v>20979</v>
      </c>
      <c r="C673" s="58" t="s">
        <v>243</v>
      </c>
      <c r="D673" s="96">
        <v>11.530000000000001</v>
      </c>
    </row>
    <row r="674" spans="1:4">
      <c r="A674" s="58" t="s">
        <v>19564</v>
      </c>
      <c r="B674" s="74" t="s">
        <v>20980</v>
      </c>
      <c r="C674" s="58" t="s">
        <v>243</v>
      </c>
      <c r="D674" s="96">
        <v>13.49</v>
      </c>
    </row>
    <row r="675" spans="1:4">
      <c r="A675" s="58" t="s">
        <v>19565</v>
      </c>
      <c r="B675" s="74" t="s">
        <v>20981</v>
      </c>
      <c r="C675" s="58" t="s">
        <v>243</v>
      </c>
      <c r="D675" s="96">
        <v>21.689999999999998</v>
      </c>
    </row>
    <row r="676" spans="1:4">
      <c r="A676" s="58" t="s">
        <v>19566</v>
      </c>
      <c r="B676" s="74" t="s">
        <v>20982</v>
      </c>
      <c r="C676" s="58" t="s">
        <v>243</v>
      </c>
      <c r="D676" s="96">
        <v>17.41</v>
      </c>
    </row>
    <row r="677" spans="1:4">
      <c r="A677" s="58" t="s">
        <v>19567</v>
      </c>
      <c r="B677" s="74" t="s">
        <v>20983</v>
      </c>
      <c r="C677" s="58" t="s">
        <v>243</v>
      </c>
      <c r="D677" s="96">
        <v>24.97</v>
      </c>
    </row>
    <row r="678" spans="1:4">
      <c r="A678" s="58" t="s">
        <v>19568</v>
      </c>
      <c r="B678" s="74" t="s">
        <v>20984</v>
      </c>
      <c r="C678" s="58" t="s">
        <v>243</v>
      </c>
      <c r="D678" s="96">
        <v>89.42</v>
      </c>
    </row>
    <row r="679" spans="1:4">
      <c r="A679" s="58" t="s">
        <v>19569</v>
      </c>
      <c r="B679" s="74" t="s">
        <v>20985</v>
      </c>
      <c r="C679" s="58" t="s">
        <v>243</v>
      </c>
      <c r="D679" s="96">
        <v>15.86</v>
      </c>
    </row>
    <row r="680" spans="1:4">
      <c r="A680" s="58" t="s">
        <v>19570</v>
      </c>
      <c r="B680" s="74" t="s">
        <v>20986</v>
      </c>
      <c r="C680" s="58" t="s">
        <v>243</v>
      </c>
      <c r="D680" s="96">
        <v>17.239999999999998</v>
      </c>
    </row>
    <row r="681" spans="1:4">
      <c r="A681" s="58" t="s">
        <v>19571</v>
      </c>
      <c r="B681" s="74" t="s">
        <v>20987</v>
      </c>
      <c r="C681" s="58" t="s">
        <v>243</v>
      </c>
      <c r="D681" s="96">
        <v>20.529999999999998</v>
      </c>
    </row>
    <row r="682" spans="1:4">
      <c r="A682" s="58" t="s">
        <v>19572</v>
      </c>
      <c r="B682" s="74" t="s">
        <v>20988</v>
      </c>
      <c r="C682" s="58" t="s">
        <v>243</v>
      </c>
      <c r="D682" s="96">
        <v>17.8</v>
      </c>
    </row>
    <row r="683" spans="1:4">
      <c r="A683" s="58" t="s">
        <v>19573</v>
      </c>
      <c r="B683" s="74" t="s">
        <v>20989</v>
      </c>
      <c r="C683" s="58" t="s">
        <v>243</v>
      </c>
      <c r="D683" s="96">
        <v>28.689999999999998</v>
      </c>
    </row>
    <row r="684" spans="1:4">
      <c r="A684" s="58" t="s">
        <v>19574</v>
      </c>
      <c r="B684" s="74" t="s">
        <v>20990</v>
      </c>
      <c r="C684" s="58" t="s">
        <v>243</v>
      </c>
      <c r="D684" s="96">
        <v>56.3</v>
      </c>
    </row>
    <row r="685" spans="1:4">
      <c r="A685" s="58" t="s">
        <v>19575</v>
      </c>
      <c r="B685" s="74" t="s">
        <v>20991</v>
      </c>
      <c r="C685" s="58" t="s">
        <v>243</v>
      </c>
      <c r="D685" s="96">
        <v>2.73</v>
      </c>
    </row>
    <row r="686" spans="1:4">
      <c r="A686" s="58" t="s">
        <v>19576</v>
      </c>
      <c r="B686" s="74" t="s">
        <v>20992</v>
      </c>
      <c r="C686" s="58" t="s">
        <v>243</v>
      </c>
      <c r="D686" s="96">
        <v>2.93</v>
      </c>
    </row>
    <row r="687" spans="1:4">
      <c r="A687" s="58" t="s">
        <v>19577</v>
      </c>
      <c r="B687" s="74" t="s">
        <v>20993</v>
      </c>
      <c r="C687" s="58" t="s">
        <v>243</v>
      </c>
      <c r="D687" s="96">
        <v>3.8899999999999997</v>
      </c>
    </row>
    <row r="688" spans="1:4">
      <c r="A688" s="58" t="s">
        <v>19578</v>
      </c>
      <c r="B688" s="74" t="s">
        <v>20994</v>
      </c>
      <c r="C688" s="58" t="s">
        <v>243</v>
      </c>
      <c r="D688" s="96">
        <v>2.93</v>
      </c>
    </row>
    <row r="689" spans="1:4">
      <c r="A689" s="58" t="s">
        <v>19579</v>
      </c>
      <c r="B689" s="74" t="s">
        <v>20995</v>
      </c>
      <c r="C689" s="58" t="s">
        <v>243</v>
      </c>
      <c r="D689" s="96">
        <v>5.0199999999999996</v>
      </c>
    </row>
    <row r="690" spans="1:4">
      <c r="A690" s="58" t="s">
        <v>19580</v>
      </c>
      <c r="B690" s="74" t="s">
        <v>20996</v>
      </c>
      <c r="C690" s="58" t="s">
        <v>243</v>
      </c>
      <c r="D690" s="96">
        <v>9.42</v>
      </c>
    </row>
    <row r="691" spans="1:4">
      <c r="A691" s="58" t="s">
        <v>19581</v>
      </c>
      <c r="B691" s="74" t="s">
        <v>20997</v>
      </c>
      <c r="C691" s="58" t="s">
        <v>243</v>
      </c>
      <c r="D691" s="96">
        <v>1.52</v>
      </c>
    </row>
    <row r="692" spans="1:4">
      <c r="A692" s="58" t="s">
        <v>19582</v>
      </c>
      <c r="B692" s="74" t="s">
        <v>20998</v>
      </c>
      <c r="C692" s="58" t="s">
        <v>243</v>
      </c>
      <c r="D692" s="96">
        <v>1.89</v>
      </c>
    </row>
    <row r="693" spans="1:4">
      <c r="A693" s="58" t="s">
        <v>19583</v>
      </c>
      <c r="B693" s="74" t="s">
        <v>20999</v>
      </c>
      <c r="C693" s="58" t="s">
        <v>243</v>
      </c>
      <c r="D693" s="96">
        <v>2.4500000000000002</v>
      </c>
    </row>
    <row r="694" spans="1:4">
      <c r="A694" s="58" t="s">
        <v>19584</v>
      </c>
      <c r="B694" s="74" t="s">
        <v>21000</v>
      </c>
      <c r="C694" s="58" t="s">
        <v>243</v>
      </c>
      <c r="D694" s="96">
        <v>2.2000000000000002</v>
      </c>
    </row>
    <row r="695" spans="1:4">
      <c r="A695" s="58" t="s">
        <v>19585</v>
      </c>
      <c r="B695" s="74" t="s">
        <v>21001</v>
      </c>
      <c r="C695" s="58" t="s">
        <v>243</v>
      </c>
      <c r="D695" s="96">
        <v>3.57</v>
      </c>
    </row>
    <row r="696" spans="1:4">
      <c r="A696" s="58" t="s">
        <v>19586</v>
      </c>
      <c r="B696" s="74" t="s">
        <v>21002</v>
      </c>
      <c r="C696" s="58" t="s">
        <v>243</v>
      </c>
      <c r="D696" s="96">
        <v>6.54</v>
      </c>
    </row>
    <row r="697" spans="1:4">
      <c r="A697" s="58" t="s">
        <v>19587</v>
      </c>
      <c r="B697" s="74" t="s">
        <v>21003</v>
      </c>
      <c r="C697" s="58" t="s">
        <v>243</v>
      </c>
      <c r="D697" s="96">
        <v>0.9</v>
      </c>
    </row>
    <row r="698" spans="1:4">
      <c r="A698" s="58" t="s">
        <v>19588</v>
      </c>
      <c r="B698" s="74" t="s">
        <v>17431</v>
      </c>
      <c r="C698" s="58" t="s">
        <v>243</v>
      </c>
      <c r="D698" s="96">
        <v>1.37</v>
      </c>
    </row>
    <row r="699" spans="1:4">
      <c r="A699" s="58" t="s">
        <v>19589</v>
      </c>
      <c r="B699" s="74" t="s">
        <v>17432</v>
      </c>
      <c r="C699" s="58" t="s">
        <v>243</v>
      </c>
      <c r="D699" s="96">
        <v>1.99</v>
      </c>
    </row>
    <row r="700" spans="1:4">
      <c r="A700" s="58" t="s">
        <v>19590</v>
      </c>
      <c r="B700" s="74" t="s">
        <v>21004</v>
      </c>
      <c r="C700" s="58" t="s">
        <v>243</v>
      </c>
      <c r="D700" s="96">
        <v>12.370000000000001</v>
      </c>
    </row>
    <row r="701" spans="1:4">
      <c r="A701" s="58" t="s">
        <v>19591</v>
      </c>
      <c r="B701" s="74" t="s">
        <v>17434</v>
      </c>
      <c r="C701" s="58" t="s">
        <v>243</v>
      </c>
      <c r="D701" s="96">
        <v>2.62</v>
      </c>
    </row>
    <row r="702" spans="1:4">
      <c r="A702" s="58" t="s">
        <v>19592</v>
      </c>
      <c r="B702" s="74" t="s">
        <v>17435</v>
      </c>
      <c r="C702" s="58" t="s">
        <v>243</v>
      </c>
      <c r="D702" s="96">
        <v>3.71</v>
      </c>
    </row>
    <row r="703" spans="1:4">
      <c r="A703" s="58" t="s">
        <v>19593</v>
      </c>
      <c r="B703" s="74" t="s">
        <v>17436</v>
      </c>
      <c r="C703" s="58" t="s">
        <v>243</v>
      </c>
      <c r="D703" s="96">
        <v>3.58</v>
      </c>
    </row>
    <row r="704" spans="1:4">
      <c r="A704" s="58" t="s">
        <v>19594</v>
      </c>
      <c r="B704" s="74" t="s">
        <v>17437</v>
      </c>
      <c r="C704" s="58" t="s">
        <v>243</v>
      </c>
      <c r="D704" s="96">
        <v>6.14</v>
      </c>
    </row>
    <row r="705" spans="1:4">
      <c r="A705" s="58" t="s">
        <v>19595</v>
      </c>
      <c r="B705" s="74" t="s">
        <v>17441</v>
      </c>
      <c r="C705" s="58" t="s">
        <v>243</v>
      </c>
      <c r="D705" s="96">
        <v>1.37</v>
      </c>
    </row>
    <row r="706" spans="1:4">
      <c r="A706" s="58" t="s">
        <v>19596</v>
      </c>
      <c r="B706" s="74" t="s">
        <v>17442</v>
      </c>
      <c r="C706" s="58" t="s">
        <v>243</v>
      </c>
      <c r="D706" s="96">
        <v>1.4</v>
      </c>
    </row>
    <row r="707" spans="1:4">
      <c r="A707" s="58" t="s">
        <v>19597</v>
      </c>
      <c r="B707" s="74" t="s">
        <v>17443</v>
      </c>
      <c r="C707" s="58" t="s">
        <v>243</v>
      </c>
      <c r="D707" s="96">
        <v>2.39</v>
      </c>
    </row>
    <row r="708" spans="1:4">
      <c r="A708" s="58" t="s">
        <v>19598</v>
      </c>
      <c r="B708" s="74" t="s">
        <v>17444</v>
      </c>
      <c r="C708" s="58" t="s">
        <v>243</v>
      </c>
      <c r="D708" s="96">
        <v>2.0499999999999998</v>
      </c>
    </row>
    <row r="709" spans="1:4">
      <c r="A709" s="58" t="s">
        <v>19599</v>
      </c>
      <c r="B709" s="74" t="s">
        <v>17445</v>
      </c>
      <c r="C709" s="58" t="s">
        <v>243</v>
      </c>
      <c r="D709" s="96">
        <v>0.67</v>
      </c>
    </row>
    <row r="710" spans="1:4">
      <c r="A710" s="58" t="s">
        <v>19600</v>
      </c>
      <c r="B710" s="74" t="s">
        <v>17446</v>
      </c>
      <c r="C710" s="58" t="s">
        <v>243</v>
      </c>
      <c r="D710" s="96">
        <v>1.72</v>
      </c>
    </row>
    <row r="711" spans="1:4">
      <c r="A711" s="58" t="s">
        <v>19601</v>
      </c>
      <c r="B711" s="74" t="s">
        <v>17447</v>
      </c>
      <c r="C711" s="58" t="s">
        <v>243</v>
      </c>
      <c r="D711" s="96">
        <v>1.27</v>
      </c>
    </row>
    <row r="712" spans="1:4">
      <c r="A712" s="58" t="s">
        <v>19602</v>
      </c>
      <c r="B712" s="74" t="s">
        <v>17448</v>
      </c>
      <c r="C712" s="58" t="s">
        <v>243</v>
      </c>
      <c r="D712" s="96">
        <v>1.78</v>
      </c>
    </row>
    <row r="713" spans="1:4">
      <c r="A713" s="58" t="s">
        <v>19603</v>
      </c>
      <c r="B713" s="74" t="s">
        <v>17449</v>
      </c>
      <c r="C713" s="58" t="s">
        <v>243</v>
      </c>
      <c r="D713" s="96">
        <v>2.86</v>
      </c>
    </row>
    <row r="714" spans="1:4">
      <c r="A714" s="58" t="s">
        <v>19604</v>
      </c>
      <c r="B714" s="74" t="s">
        <v>17450</v>
      </c>
      <c r="C714" s="58" t="s">
        <v>243</v>
      </c>
      <c r="D714" s="96">
        <v>3.31</v>
      </c>
    </row>
    <row r="715" spans="1:4">
      <c r="A715" s="58" t="s">
        <v>19605</v>
      </c>
      <c r="B715" s="74" t="s">
        <v>17451</v>
      </c>
      <c r="C715" s="58" t="s">
        <v>243</v>
      </c>
      <c r="D715" s="96">
        <v>4.41</v>
      </c>
    </row>
    <row r="716" spans="1:4">
      <c r="A716" s="58" t="s">
        <v>19606</v>
      </c>
      <c r="B716" s="74" t="s">
        <v>21005</v>
      </c>
      <c r="C716" s="58" t="s">
        <v>243</v>
      </c>
      <c r="D716" s="96">
        <v>0.18</v>
      </c>
    </row>
    <row r="717" spans="1:4">
      <c r="A717" s="58" t="s">
        <v>19607</v>
      </c>
      <c r="B717" s="74" t="s">
        <v>21006</v>
      </c>
      <c r="C717" s="58" t="s">
        <v>243</v>
      </c>
      <c r="D717" s="96">
        <v>7.0000000000000007E-2</v>
      </c>
    </row>
    <row r="718" spans="1:4">
      <c r="A718" s="58" t="s">
        <v>19608</v>
      </c>
      <c r="B718" s="74" t="s">
        <v>21007</v>
      </c>
      <c r="C718" s="58" t="s">
        <v>243</v>
      </c>
      <c r="D718" s="96">
        <v>0.09</v>
      </c>
    </row>
    <row r="719" spans="1:4">
      <c r="A719" s="58" t="s">
        <v>19609</v>
      </c>
      <c r="B719" s="74" t="s">
        <v>21008</v>
      </c>
      <c r="C719" s="58" t="s">
        <v>243</v>
      </c>
      <c r="D719" s="96">
        <v>1.25</v>
      </c>
    </row>
    <row r="720" spans="1:4">
      <c r="A720" s="58" t="s">
        <v>19610</v>
      </c>
      <c r="B720" s="74" t="s">
        <v>21009</v>
      </c>
      <c r="C720" s="58" t="s">
        <v>243</v>
      </c>
      <c r="D720" s="96">
        <v>1.3</v>
      </c>
    </row>
    <row r="721" spans="1:4">
      <c r="A721" s="58" t="s">
        <v>19611</v>
      </c>
      <c r="B721" s="74" t="s">
        <v>21010</v>
      </c>
      <c r="C721" s="58" t="s">
        <v>243</v>
      </c>
      <c r="D721" s="96">
        <v>0.04</v>
      </c>
    </row>
    <row r="722" spans="1:4">
      <c r="A722" s="58" t="s">
        <v>19612</v>
      </c>
      <c r="B722" s="74" t="s">
        <v>21011</v>
      </c>
      <c r="C722" s="58" t="s">
        <v>243</v>
      </c>
      <c r="D722" s="96">
        <v>0.05</v>
      </c>
    </row>
    <row r="723" spans="1:4">
      <c r="A723" s="58" t="s">
        <v>19613</v>
      </c>
      <c r="B723" s="74" t="s">
        <v>21012</v>
      </c>
      <c r="C723" s="58" t="s">
        <v>243</v>
      </c>
      <c r="D723" s="96">
        <v>8.8000000000000009E-2</v>
      </c>
    </row>
    <row r="724" spans="1:4">
      <c r="A724" s="58" t="s">
        <v>19614</v>
      </c>
      <c r="B724" s="74" t="s">
        <v>21013</v>
      </c>
      <c r="C724" s="58" t="s">
        <v>243</v>
      </c>
      <c r="D724" s="96">
        <v>0.09</v>
      </c>
    </row>
    <row r="725" spans="1:4">
      <c r="A725" s="58" t="s">
        <v>19615</v>
      </c>
      <c r="B725" s="74" t="s">
        <v>21014</v>
      </c>
      <c r="C725" s="58" t="s">
        <v>243</v>
      </c>
      <c r="D725" s="96">
        <v>0.98</v>
      </c>
    </row>
    <row r="726" spans="1:4">
      <c r="A726" s="58" t="s">
        <v>19616</v>
      </c>
      <c r="B726" s="74" t="s">
        <v>17396</v>
      </c>
      <c r="C726" s="58" t="s">
        <v>243</v>
      </c>
      <c r="D726" s="96">
        <v>4.4499999999999993</v>
      </c>
    </row>
    <row r="727" spans="1:4">
      <c r="A727" s="58" t="s">
        <v>19617</v>
      </c>
      <c r="B727" s="74" t="s">
        <v>17397</v>
      </c>
      <c r="C727" s="58" t="s">
        <v>243</v>
      </c>
      <c r="D727" s="96">
        <v>6.24</v>
      </c>
    </row>
    <row r="728" spans="1:4">
      <c r="A728" s="58" t="s">
        <v>19618</v>
      </c>
      <c r="B728" s="74" t="s">
        <v>17398</v>
      </c>
      <c r="C728" s="58" t="s">
        <v>243</v>
      </c>
      <c r="D728" s="96">
        <v>8.8699999999999992</v>
      </c>
    </row>
    <row r="729" spans="1:4">
      <c r="A729" s="58" t="s">
        <v>19619</v>
      </c>
      <c r="B729" s="74" t="s">
        <v>21015</v>
      </c>
      <c r="C729" s="58" t="s">
        <v>243</v>
      </c>
      <c r="D729" s="96">
        <v>0.39</v>
      </c>
    </row>
    <row r="730" spans="1:4">
      <c r="A730" s="58" t="s">
        <v>19620</v>
      </c>
      <c r="B730" s="74" t="s">
        <v>21016</v>
      </c>
      <c r="C730" s="58" t="s">
        <v>243</v>
      </c>
      <c r="D730" s="96">
        <v>0.2</v>
      </c>
    </row>
    <row r="731" spans="1:4">
      <c r="A731" s="58" t="s">
        <v>19621</v>
      </c>
      <c r="B731" s="74" t="s">
        <v>9109</v>
      </c>
      <c r="C731" s="58" t="s">
        <v>243</v>
      </c>
      <c r="D731" s="96" t="s">
        <v>27787</v>
      </c>
    </row>
    <row r="732" spans="1:4">
      <c r="A732" s="58" t="s">
        <v>19622</v>
      </c>
      <c r="B732" s="74" t="s">
        <v>9107</v>
      </c>
      <c r="C732" s="58" t="s">
        <v>243</v>
      </c>
      <c r="D732" s="96" t="s">
        <v>24359</v>
      </c>
    </row>
    <row r="733" spans="1:4">
      <c r="A733" s="58" t="s">
        <v>19623</v>
      </c>
      <c r="B733" s="74" t="s">
        <v>5847</v>
      </c>
      <c r="C733" s="58" t="s">
        <v>243</v>
      </c>
      <c r="D733" s="96" t="s">
        <v>23907</v>
      </c>
    </row>
    <row r="734" spans="1:4">
      <c r="A734" s="58" t="s">
        <v>19624</v>
      </c>
      <c r="B734" s="74" t="s">
        <v>5846</v>
      </c>
      <c r="C734" s="58" t="s">
        <v>243</v>
      </c>
      <c r="D734" s="96" t="s">
        <v>24111</v>
      </c>
    </row>
    <row r="735" spans="1:4">
      <c r="A735" s="58" t="s">
        <v>19625</v>
      </c>
      <c r="B735" s="74" t="s">
        <v>5848</v>
      </c>
      <c r="C735" s="58" t="s">
        <v>243</v>
      </c>
      <c r="D735" s="96" t="s">
        <v>25715</v>
      </c>
    </row>
    <row r="736" spans="1:4">
      <c r="A736" s="58" t="s">
        <v>19626</v>
      </c>
      <c r="B736" s="74" t="s">
        <v>21017</v>
      </c>
      <c r="C736" s="58" t="s">
        <v>243</v>
      </c>
      <c r="D736" s="96">
        <v>2.15</v>
      </c>
    </row>
    <row r="737" spans="1:4">
      <c r="A737" s="58" t="s">
        <v>19627</v>
      </c>
      <c r="B737" s="74" t="s">
        <v>5876</v>
      </c>
      <c r="C737" s="58" t="s">
        <v>243</v>
      </c>
      <c r="D737" s="96" t="s">
        <v>24873</v>
      </c>
    </row>
    <row r="738" spans="1:4">
      <c r="A738" s="58" t="s">
        <v>19628</v>
      </c>
      <c r="B738" s="74" t="s">
        <v>29664</v>
      </c>
      <c r="C738" s="58" t="s">
        <v>243</v>
      </c>
      <c r="D738" s="96">
        <v>1.83</v>
      </c>
    </row>
    <row r="739" spans="1:4">
      <c r="A739" s="58" t="s">
        <v>19629</v>
      </c>
      <c r="B739" s="74" t="s">
        <v>29665</v>
      </c>
      <c r="C739" s="58" t="s">
        <v>243</v>
      </c>
      <c r="D739" s="96">
        <v>9.19</v>
      </c>
    </row>
    <row r="740" spans="1:4">
      <c r="A740" s="58" t="s">
        <v>19630</v>
      </c>
      <c r="B740" s="74" t="s">
        <v>29666</v>
      </c>
      <c r="C740" s="58" t="s">
        <v>243</v>
      </c>
      <c r="D740" s="96">
        <v>1.99</v>
      </c>
    </row>
    <row r="741" spans="1:4">
      <c r="A741" s="58" t="s">
        <v>19631</v>
      </c>
      <c r="B741" s="74" t="s">
        <v>5862</v>
      </c>
      <c r="C741" s="58" t="s">
        <v>243</v>
      </c>
      <c r="D741" s="96" t="s">
        <v>24226</v>
      </c>
    </row>
    <row r="742" spans="1:4">
      <c r="A742" s="58" t="s">
        <v>19632</v>
      </c>
      <c r="B742" s="74" t="s">
        <v>5864</v>
      </c>
      <c r="C742" s="58" t="s">
        <v>243</v>
      </c>
      <c r="D742" s="96" t="s">
        <v>25922</v>
      </c>
    </row>
    <row r="743" spans="1:4">
      <c r="A743" s="58" t="s">
        <v>19633</v>
      </c>
      <c r="B743" s="74" t="s">
        <v>5867</v>
      </c>
      <c r="C743" s="58" t="s">
        <v>243</v>
      </c>
      <c r="D743" s="96" t="s">
        <v>25925</v>
      </c>
    </row>
    <row r="744" spans="1:4">
      <c r="A744" s="58" t="s">
        <v>19634</v>
      </c>
      <c r="B744" s="74" t="s">
        <v>5869</v>
      </c>
      <c r="C744" s="58" t="s">
        <v>243</v>
      </c>
      <c r="D744" s="96" t="s">
        <v>25926</v>
      </c>
    </row>
    <row r="745" spans="1:4">
      <c r="A745" s="58" t="s">
        <v>19635</v>
      </c>
      <c r="B745" s="74" t="s">
        <v>8762</v>
      </c>
      <c r="C745" s="58" t="s">
        <v>243</v>
      </c>
      <c r="D745" s="96" t="s">
        <v>29870</v>
      </c>
    </row>
    <row r="746" spans="1:4">
      <c r="A746" s="58" t="s">
        <v>19636</v>
      </c>
      <c r="B746" s="74" t="s">
        <v>8752</v>
      </c>
      <c r="C746" s="58" t="s">
        <v>243</v>
      </c>
      <c r="D746" s="96" t="s">
        <v>29871</v>
      </c>
    </row>
    <row r="747" spans="1:4">
      <c r="A747" s="58" t="s">
        <v>19637</v>
      </c>
      <c r="B747" s="74" t="s">
        <v>5896</v>
      </c>
      <c r="C747" s="58" t="s">
        <v>243</v>
      </c>
      <c r="D747" s="96" t="s">
        <v>24100</v>
      </c>
    </row>
    <row r="748" spans="1:4">
      <c r="A748" s="58" t="s">
        <v>19638</v>
      </c>
      <c r="B748" s="74" t="s">
        <v>5878</v>
      </c>
      <c r="C748" s="58" t="s">
        <v>243</v>
      </c>
      <c r="D748" s="96" t="s">
        <v>25933</v>
      </c>
    </row>
    <row r="749" spans="1:4">
      <c r="A749" s="58" t="s">
        <v>19639</v>
      </c>
      <c r="B749" s="74" t="s">
        <v>5877</v>
      </c>
      <c r="C749" s="58" t="s">
        <v>243</v>
      </c>
      <c r="D749" s="96" t="s">
        <v>24975</v>
      </c>
    </row>
    <row r="750" spans="1:4">
      <c r="A750" s="58" t="s">
        <v>19640</v>
      </c>
      <c r="B750" s="74" t="s">
        <v>21018</v>
      </c>
      <c r="C750" s="58" t="s">
        <v>243</v>
      </c>
      <c r="D750" s="96">
        <v>31.9</v>
      </c>
    </row>
    <row r="751" spans="1:4">
      <c r="A751" s="58" t="s">
        <v>19641</v>
      </c>
      <c r="B751" s="74" t="s">
        <v>21019</v>
      </c>
      <c r="C751" s="58" t="s">
        <v>243</v>
      </c>
      <c r="D751" s="96">
        <v>1.17</v>
      </c>
    </row>
    <row r="752" spans="1:4">
      <c r="A752" s="58" t="s">
        <v>19642</v>
      </c>
      <c r="B752" s="74" t="s">
        <v>5878</v>
      </c>
      <c r="C752" s="58" t="s">
        <v>243</v>
      </c>
      <c r="D752" s="96" t="s">
        <v>25933</v>
      </c>
    </row>
    <row r="753" spans="1:4">
      <c r="A753" s="58" t="s">
        <v>19643</v>
      </c>
      <c r="B753" s="74" t="s">
        <v>5895</v>
      </c>
      <c r="C753" s="58" t="s">
        <v>243</v>
      </c>
      <c r="D753" s="96" t="s">
        <v>23939</v>
      </c>
    </row>
    <row r="754" spans="1:4">
      <c r="A754" s="58" t="s">
        <v>19644</v>
      </c>
      <c r="B754" s="74" t="s">
        <v>5896</v>
      </c>
      <c r="C754" s="58" t="s">
        <v>243</v>
      </c>
      <c r="D754" s="96" t="s">
        <v>24100</v>
      </c>
    </row>
    <row r="755" spans="1:4">
      <c r="A755" s="58" t="s">
        <v>19645</v>
      </c>
      <c r="B755" s="74" t="s">
        <v>29667</v>
      </c>
      <c r="C755" s="58" t="s">
        <v>243</v>
      </c>
      <c r="D755" s="96">
        <v>333.71</v>
      </c>
    </row>
    <row r="756" spans="1:4">
      <c r="A756" s="58" t="s">
        <v>19646</v>
      </c>
      <c r="B756" s="74" t="s">
        <v>29668</v>
      </c>
      <c r="C756" s="58" t="s">
        <v>243</v>
      </c>
      <c r="D756" s="96">
        <v>48.75</v>
      </c>
    </row>
    <row r="757" spans="1:4">
      <c r="A757" s="58" t="s">
        <v>19647</v>
      </c>
      <c r="B757" s="74" t="s">
        <v>21020</v>
      </c>
      <c r="C757" s="58" t="s">
        <v>243</v>
      </c>
      <c r="D757" s="96">
        <v>106.89</v>
      </c>
    </row>
    <row r="758" spans="1:4">
      <c r="A758" s="58" t="s">
        <v>19648</v>
      </c>
      <c r="B758" s="74" t="s">
        <v>29669</v>
      </c>
      <c r="C758" s="58" t="s">
        <v>243</v>
      </c>
      <c r="D758" s="96">
        <v>42.6</v>
      </c>
    </row>
    <row r="759" spans="1:4">
      <c r="A759" s="58" t="s">
        <v>19649</v>
      </c>
      <c r="B759" s="74" t="s">
        <v>29670</v>
      </c>
      <c r="C759" s="58" t="s">
        <v>243</v>
      </c>
      <c r="D759" s="96">
        <v>114.98</v>
      </c>
    </row>
    <row r="760" spans="1:4">
      <c r="A760" s="58" t="s">
        <v>19650</v>
      </c>
      <c r="B760" s="74" t="s">
        <v>21021</v>
      </c>
      <c r="C760" s="58" t="s">
        <v>243</v>
      </c>
      <c r="D760" s="96">
        <v>14.44</v>
      </c>
    </row>
    <row r="761" spans="1:4">
      <c r="A761" s="58" t="s">
        <v>19651</v>
      </c>
      <c r="B761" s="74" t="s">
        <v>21022</v>
      </c>
      <c r="C761" s="58" t="s">
        <v>243</v>
      </c>
      <c r="D761" s="96">
        <v>38.5</v>
      </c>
    </row>
    <row r="762" spans="1:4">
      <c r="A762" s="58" t="s">
        <v>19652</v>
      </c>
      <c r="B762" s="74" t="s">
        <v>5852</v>
      </c>
      <c r="C762" s="58" t="s">
        <v>243</v>
      </c>
      <c r="D762" s="96" t="s">
        <v>25915</v>
      </c>
    </row>
    <row r="763" spans="1:4">
      <c r="A763" s="58" t="s">
        <v>19653</v>
      </c>
      <c r="B763" s="74" t="s">
        <v>5853</v>
      </c>
      <c r="C763" s="58" t="s">
        <v>243</v>
      </c>
      <c r="D763" s="96" t="s">
        <v>24091</v>
      </c>
    </row>
    <row r="764" spans="1:4">
      <c r="A764" s="58" t="s">
        <v>19654</v>
      </c>
      <c r="B764" s="74" t="s">
        <v>5855</v>
      </c>
      <c r="C764" s="58" t="s">
        <v>243</v>
      </c>
      <c r="D764" s="96" t="s">
        <v>24905</v>
      </c>
    </row>
    <row r="765" spans="1:4">
      <c r="A765" s="58" t="s">
        <v>19655</v>
      </c>
      <c r="B765" s="74" t="s">
        <v>29671</v>
      </c>
      <c r="C765" s="58" t="s">
        <v>243</v>
      </c>
      <c r="D765" s="96">
        <v>23.7</v>
      </c>
    </row>
    <row r="766" spans="1:4">
      <c r="A766" s="58" t="s">
        <v>19656</v>
      </c>
      <c r="B766" s="74" t="s">
        <v>29672</v>
      </c>
      <c r="C766" s="58" t="s">
        <v>243</v>
      </c>
      <c r="D766" s="96">
        <v>50.52</v>
      </c>
    </row>
    <row r="767" spans="1:4">
      <c r="A767" s="58" t="s">
        <v>19657</v>
      </c>
      <c r="B767" s="74" t="s">
        <v>29673</v>
      </c>
      <c r="C767" s="58" t="s">
        <v>243</v>
      </c>
      <c r="D767" s="96">
        <v>129.97</v>
      </c>
    </row>
    <row r="768" spans="1:4">
      <c r="A768" s="58" t="s">
        <v>19658</v>
      </c>
      <c r="B768" s="74" t="s">
        <v>29674</v>
      </c>
      <c r="C768" s="58" t="s">
        <v>243</v>
      </c>
      <c r="D768" s="96">
        <v>41.21</v>
      </c>
    </row>
    <row r="769" spans="1:4">
      <c r="A769" s="58" t="s">
        <v>19659</v>
      </c>
      <c r="B769" s="74" t="s">
        <v>29675</v>
      </c>
      <c r="C769" s="58" t="s">
        <v>243</v>
      </c>
      <c r="D769" s="96">
        <v>321.17</v>
      </c>
    </row>
    <row r="770" spans="1:4">
      <c r="A770" s="58" t="s">
        <v>19660</v>
      </c>
      <c r="B770" s="74" t="s">
        <v>29676</v>
      </c>
      <c r="C770" s="58" t="s">
        <v>243</v>
      </c>
      <c r="D770" s="96">
        <v>125</v>
      </c>
    </row>
    <row r="771" spans="1:4">
      <c r="A771" s="58" t="s">
        <v>19661</v>
      </c>
      <c r="B771" s="74" t="s">
        <v>29677</v>
      </c>
      <c r="C771" s="58" t="s">
        <v>243</v>
      </c>
      <c r="D771" s="96">
        <v>280</v>
      </c>
    </row>
    <row r="772" spans="1:4">
      <c r="A772" s="58" t="s">
        <v>19662</v>
      </c>
      <c r="B772" s="74" t="s">
        <v>29678</v>
      </c>
      <c r="C772" s="58" t="s">
        <v>243</v>
      </c>
      <c r="D772" s="96">
        <v>590</v>
      </c>
    </row>
    <row r="773" spans="1:4">
      <c r="A773" s="58" t="s">
        <v>19663</v>
      </c>
      <c r="B773" s="74" t="s">
        <v>29679</v>
      </c>
      <c r="C773" s="58" t="s">
        <v>243</v>
      </c>
      <c r="D773" s="96">
        <v>638</v>
      </c>
    </row>
    <row r="774" spans="1:4">
      <c r="A774" s="58" t="s">
        <v>19664</v>
      </c>
      <c r="B774" s="74" t="s">
        <v>29680</v>
      </c>
      <c r="C774" s="58" t="s">
        <v>243</v>
      </c>
      <c r="D774" s="96" t="s">
        <v>25927</v>
      </c>
    </row>
    <row r="775" spans="1:4" ht="25.5">
      <c r="A775" s="58" t="s">
        <v>19665</v>
      </c>
      <c r="B775" s="74" t="s">
        <v>8470</v>
      </c>
      <c r="C775" s="58" t="s">
        <v>243</v>
      </c>
      <c r="D775" s="96" t="s">
        <v>27432</v>
      </c>
    </row>
    <row r="776" spans="1:4" ht="25.5">
      <c r="A776" s="58" t="s">
        <v>19666</v>
      </c>
      <c r="B776" s="74" t="s">
        <v>8468</v>
      </c>
      <c r="C776" s="58" t="s">
        <v>243</v>
      </c>
      <c r="D776" s="96" t="s">
        <v>27431</v>
      </c>
    </row>
    <row r="777" spans="1:4">
      <c r="A777" s="58" t="s">
        <v>19667</v>
      </c>
      <c r="B777" s="74" t="s">
        <v>21023</v>
      </c>
      <c r="C777" s="58" t="s">
        <v>243</v>
      </c>
      <c r="D777" s="96">
        <v>433.82</v>
      </c>
    </row>
    <row r="778" spans="1:4" ht="25.5">
      <c r="A778" s="58" t="s">
        <v>19668</v>
      </c>
      <c r="B778" s="74" t="s">
        <v>8451</v>
      </c>
      <c r="C778" s="58" t="s">
        <v>243</v>
      </c>
      <c r="D778" s="96" t="s">
        <v>27414</v>
      </c>
    </row>
    <row r="779" spans="1:4">
      <c r="A779" s="58" t="s">
        <v>19669</v>
      </c>
      <c r="B779" s="74" t="s">
        <v>29681</v>
      </c>
      <c r="C779" s="58" t="s">
        <v>243</v>
      </c>
      <c r="D779" s="96">
        <v>453.9</v>
      </c>
    </row>
    <row r="780" spans="1:4">
      <c r="A780" s="58" t="s">
        <v>19670</v>
      </c>
      <c r="B780" s="74" t="s">
        <v>6690</v>
      </c>
      <c r="C780" s="58" t="s">
        <v>243</v>
      </c>
      <c r="D780" s="96" t="s">
        <v>24695</v>
      </c>
    </row>
    <row r="781" spans="1:4">
      <c r="A781" s="58" t="s">
        <v>19671</v>
      </c>
      <c r="B781" s="74" t="s">
        <v>6690</v>
      </c>
      <c r="C781" s="58" t="s">
        <v>243</v>
      </c>
      <c r="D781" s="96" t="s">
        <v>24695</v>
      </c>
    </row>
    <row r="782" spans="1:4">
      <c r="A782" s="58" t="s">
        <v>19672</v>
      </c>
      <c r="B782" s="74" t="s">
        <v>6687</v>
      </c>
      <c r="C782" s="58" t="s">
        <v>243</v>
      </c>
      <c r="D782" s="96" t="s">
        <v>24860</v>
      </c>
    </row>
    <row r="783" spans="1:4">
      <c r="A783" s="58" t="s">
        <v>19673</v>
      </c>
      <c r="B783" s="74" t="s">
        <v>6687</v>
      </c>
      <c r="C783" s="58" t="s">
        <v>243</v>
      </c>
      <c r="D783" s="96" t="s">
        <v>24860</v>
      </c>
    </row>
    <row r="784" spans="1:4">
      <c r="A784" s="58" t="s">
        <v>19674</v>
      </c>
      <c r="B784" s="74" t="s">
        <v>6687</v>
      </c>
      <c r="C784" s="58" t="s">
        <v>243</v>
      </c>
      <c r="D784" s="96" t="s">
        <v>24860</v>
      </c>
    </row>
    <row r="785" spans="1:4">
      <c r="A785" s="58" t="s">
        <v>19675</v>
      </c>
      <c r="B785" s="74" t="s">
        <v>6687</v>
      </c>
      <c r="C785" s="58" t="s">
        <v>243</v>
      </c>
      <c r="D785" s="96" t="s">
        <v>24860</v>
      </c>
    </row>
    <row r="786" spans="1:4">
      <c r="A786" s="58" t="s">
        <v>19676</v>
      </c>
      <c r="B786" s="74" t="s">
        <v>6692</v>
      </c>
      <c r="C786" s="58" t="s">
        <v>243</v>
      </c>
      <c r="D786" s="96" t="s">
        <v>26384</v>
      </c>
    </row>
    <row r="787" spans="1:4">
      <c r="A787" s="58" t="s">
        <v>19677</v>
      </c>
      <c r="B787" s="74" t="s">
        <v>6693</v>
      </c>
      <c r="C787" s="58" t="s">
        <v>243</v>
      </c>
      <c r="D787" s="96" t="s">
        <v>26385</v>
      </c>
    </row>
    <row r="788" spans="1:4">
      <c r="A788" s="58" t="s">
        <v>19678</v>
      </c>
      <c r="B788" s="74" t="s">
        <v>6693</v>
      </c>
      <c r="C788" s="58" t="s">
        <v>243</v>
      </c>
      <c r="D788" s="96" t="s">
        <v>26385</v>
      </c>
    </row>
    <row r="789" spans="1:4">
      <c r="A789" s="58" t="s">
        <v>19679</v>
      </c>
      <c r="B789" s="74" t="s">
        <v>29682</v>
      </c>
      <c r="C789" s="58" t="s">
        <v>243</v>
      </c>
      <c r="D789" s="96">
        <v>125.07000000000001</v>
      </c>
    </row>
    <row r="790" spans="1:4">
      <c r="A790" s="58" t="s">
        <v>19680</v>
      </c>
      <c r="B790" s="74" t="s">
        <v>29683</v>
      </c>
      <c r="C790" s="58" t="s">
        <v>243</v>
      </c>
      <c r="D790" s="96">
        <v>109.81</v>
      </c>
    </row>
    <row r="791" spans="1:4">
      <c r="A791" s="58" t="s">
        <v>19681</v>
      </c>
      <c r="B791" s="74" t="s">
        <v>21024</v>
      </c>
      <c r="C791" s="58" t="s">
        <v>243</v>
      </c>
      <c r="D791" s="96">
        <v>280.26</v>
      </c>
    </row>
    <row r="792" spans="1:4">
      <c r="A792" s="58" t="s">
        <v>19682</v>
      </c>
      <c r="B792" s="74" t="s">
        <v>21025</v>
      </c>
      <c r="C792" s="58" t="s">
        <v>243</v>
      </c>
      <c r="D792" s="96">
        <v>280.99</v>
      </c>
    </row>
    <row r="793" spans="1:4">
      <c r="A793" s="58" t="s">
        <v>19683</v>
      </c>
      <c r="B793" s="74" t="s">
        <v>21026</v>
      </c>
      <c r="C793" s="58" t="s">
        <v>243</v>
      </c>
      <c r="D793" s="96">
        <v>205.92571428571429</v>
      </c>
    </row>
    <row r="794" spans="1:4">
      <c r="A794" s="58" t="s">
        <v>19684</v>
      </c>
      <c r="B794" s="74" t="s">
        <v>8578</v>
      </c>
      <c r="C794" s="58" t="s">
        <v>243</v>
      </c>
      <c r="D794" s="96" t="s">
        <v>29872</v>
      </c>
    </row>
    <row r="795" spans="1:4">
      <c r="A795" s="58" t="s">
        <v>19685</v>
      </c>
      <c r="B795" s="74" t="s">
        <v>29684</v>
      </c>
      <c r="C795" s="58" t="s">
        <v>243</v>
      </c>
      <c r="D795" s="96">
        <v>23.08</v>
      </c>
    </row>
    <row r="796" spans="1:4">
      <c r="A796" s="58" t="s">
        <v>19686</v>
      </c>
      <c r="B796" s="74" t="s">
        <v>5446</v>
      </c>
      <c r="C796" s="58" t="s">
        <v>243</v>
      </c>
      <c r="D796" s="96" t="s">
        <v>26796</v>
      </c>
    </row>
    <row r="797" spans="1:4">
      <c r="A797" s="58" t="s">
        <v>19687</v>
      </c>
      <c r="B797" s="74" t="s">
        <v>5763</v>
      </c>
      <c r="C797" s="58" t="s">
        <v>243</v>
      </c>
      <c r="D797" s="96" t="s">
        <v>27394</v>
      </c>
    </row>
    <row r="798" spans="1:4">
      <c r="A798" s="58" t="s">
        <v>19688</v>
      </c>
      <c r="B798" s="74" t="s">
        <v>5765</v>
      </c>
      <c r="C798" s="58" t="s">
        <v>243</v>
      </c>
      <c r="D798" s="96" t="s">
        <v>29873</v>
      </c>
    </row>
    <row r="799" spans="1:4">
      <c r="A799" s="58" t="s">
        <v>19689</v>
      </c>
      <c r="B799" s="74" t="s">
        <v>5767</v>
      </c>
      <c r="C799" s="58" t="s">
        <v>243</v>
      </c>
      <c r="D799" s="96" t="s">
        <v>29874</v>
      </c>
    </row>
    <row r="800" spans="1:4">
      <c r="A800" s="58" t="s">
        <v>19690</v>
      </c>
      <c r="B800" s="74" t="s">
        <v>7007</v>
      </c>
      <c r="C800" s="58" t="s">
        <v>32</v>
      </c>
      <c r="D800" s="96" t="s">
        <v>24005</v>
      </c>
    </row>
    <row r="801" spans="1:4">
      <c r="A801" s="58" t="s">
        <v>19691</v>
      </c>
      <c r="B801" s="74" t="s">
        <v>7009</v>
      </c>
      <c r="C801" s="58" t="s">
        <v>32</v>
      </c>
      <c r="D801" s="96" t="s">
        <v>24225</v>
      </c>
    </row>
    <row r="802" spans="1:4">
      <c r="A802" s="58" t="s">
        <v>19692</v>
      </c>
      <c r="B802" s="74" t="s">
        <v>7010</v>
      </c>
      <c r="C802" s="58" t="s">
        <v>32</v>
      </c>
      <c r="D802" s="96" t="s">
        <v>25450</v>
      </c>
    </row>
    <row r="803" spans="1:4">
      <c r="A803" s="58" t="s">
        <v>19693</v>
      </c>
      <c r="B803" s="74" t="s">
        <v>7011</v>
      </c>
      <c r="C803" s="58" t="s">
        <v>32</v>
      </c>
      <c r="D803" s="96" t="s">
        <v>24128</v>
      </c>
    </row>
    <row r="804" spans="1:4">
      <c r="A804" s="58" t="s">
        <v>19694</v>
      </c>
      <c r="B804" s="74" t="s">
        <v>7008</v>
      </c>
      <c r="C804" s="58" t="s">
        <v>32</v>
      </c>
      <c r="D804" s="96" t="s">
        <v>23928</v>
      </c>
    </row>
    <row r="805" spans="1:4">
      <c r="A805" s="58" t="s">
        <v>19695</v>
      </c>
      <c r="B805" s="74" t="s">
        <v>7012</v>
      </c>
      <c r="C805" s="58" t="s">
        <v>32</v>
      </c>
      <c r="D805" s="96" t="s">
        <v>24202</v>
      </c>
    </row>
    <row r="806" spans="1:4" ht="25.5">
      <c r="A806" s="58" t="s">
        <v>19696</v>
      </c>
      <c r="B806" s="74" t="s">
        <v>5737</v>
      </c>
      <c r="C806" s="58" t="s">
        <v>32</v>
      </c>
      <c r="D806" s="96" t="s">
        <v>24146</v>
      </c>
    </row>
    <row r="807" spans="1:4" ht="25.5">
      <c r="A807" s="58" t="s">
        <v>19697</v>
      </c>
      <c r="B807" s="74" t="s">
        <v>5742</v>
      </c>
      <c r="C807" s="58" t="s">
        <v>32</v>
      </c>
      <c r="D807" s="96" t="s">
        <v>24036</v>
      </c>
    </row>
    <row r="808" spans="1:4">
      <c r="A808" s="58" t="s">
        <v>19698</v>
      </c>
      <c r="B808" s="74" t="s">
        <v>5746</v>
      </c>
      <c r="C808" s="58" t="s">
        <v>32</v>
      </c>
      <c r="D808" s="96" t="s">
        <v>24035</v>
      </c>
    </row>
    <row r="809" spans="1:4">
      <c r="A809" s="58" t="s">
        <v>19699</v>
      </c>
      <c r="B809" s="74" t="s">
        <v>5748</v>
      </c>
      <c r="C809" s="58" t="s">
        <v>32</v>
      </c>
      <c r="D809" s="96" t="s">
        <v>24121</v>
      </c>
    </row>
    <row r="810" spans="1:4">
      <c r="A810" s="58" t="s">
        <v>19700</v>
      </c>
      <c r="B810" s="74" t="s">
        <v>5738</v>
      </c>
      <c r="C810" s="58" t="s">
        <v>32</v>
      </c>
      <c r="D810" s="96" t="s">
        <v>23876</v>
      </c>
    </row>
    <row r="811" spans="1:4">
      <c r="A811" s="58" t="s">
        <v>19701</v>
      </c>
      <c r="B811" s="74" t="s">
        <v>5740</v>
      </c>
      <c r="C811" s="58" t="s">
        <v>32</v>
      </c>
      <c r="D811" s="96" t="s">
        <v>24458</v>
      </c>
    </row>
    <row r="812" spans="1:4">
      <c r="A812" s="58" t="s">
        <v>19702</v>
      </c>
      <c r="B812" s="74" t="s">
        <v>5744</v>
      </c>
      <c r="C812" s="58" t="s">
        <v>32</v>
      </c>
      <c r="D812" s="96" t="s">
        <v>24195</v>
      </c>
    </row>
    <row r="813" spans="1:4">
      <c r="A813" s="58" t="s">
        <v>19703</v>
      </c>
      <c r="B813" s="74" t="s">
        <v>5745</v>
      </c>
      <c r="C813" s="58" t="s">
        <v>32</v>
      </c>
      <c r="D813" s="96" t="s">
        <v>24677</v>
      </c>
    </row>
    <row r="814" spans="1:4">
      <c r="A814" s="58" t="s">
        <v>19704</v>
      </c>
      <c r="B814" s="74" t="s">
        <v>5747</v>
      </c>
      <c r="C814" s="58" t="s">
        <v>32</v>
      </c>
      <c r="D814" s="96" t="s">
        <v>24783</v>
      </c>
    </row>
    <row r="815" spans="1:4">
      <c r="A815" s="58" t="s">
        <v>19705</v>
      </c>
      <c r="B815" s="74" t="s">
        <v>5749</v>
      </c>
      <c r="C815" s="58" t="s">
        <v>32</v>
      </c>
      <c r="D815" s="96" t="s">
        <v>24328</v>
      </c>
    </row>
    <row r="816" spans="1:4">
      <c r="A816" s="58" t="s">
        <v>19706</v>
      </c>
      <c r="B816" s="74" t="s">
        <v>5750</v>
      </c>
      <c r="C816" s="58" t="s">
        <v>32</v>
      </c>
      <c r="D816" s="96" t="s">
        <v>29875</v>
      </c>
    </row>
    <row r="817" spans="1:4" ht="25.5">
      <c r="A817" s="58" t="s">
        <v>19707</v>
      </c>
      <c r="B817" s="74" t="s">
        <v>5739</v>
      </c>
      <c r="C817" s="58" t="s">
        <v>32</v>
      </c>
      <c r="D817" s="96" t="s">
        <v>29876</v>
      </c>
    </row>
    <row r="818" spans="1:4" ht="25.5">
      <c r="A818" s="58" t="s">
        <v>19708</v>
      </c>
      <c r="B818" s="74" t="s">
        <v>5716</v>
      </c>
      <c r="C818" s="58" t="s">
        <v>32</v>
      </c>
      <c r="D818" s="96" t="s">
        <v>24919</v>
      </c>
    </row>
    <row r="819" spans="1:4" ht="25.5">
      <c r="A819" s="58" t="s">
        <v>19709</v>
      </c>
      <c r="B819" s="74" t="s">
        <v>5722</v>
      </c>
      <c r="C819" s="58" t="s">
        <v>32</v>
      </c>
      <c r="D819" s="96" t="s">
        <v>24166</v>
      </c>
    </row>
    <row r="820" spans="1:4" ht="25.5">
      <c r="A820" s="58" t="s">
        <v>19710</v>
      </c>
      <c r="B820" s="74" t="s">
        <v>5727</v>
      </c>
      <c r="C820" s="58" t="s">
        <v>32</v>
      </c>
      <c r="D820" s="96" t="s">
        <v>27559</v>
      </c>
    </row>
    <row r="821" spans="1:4" ht="25.5">
      <c r="A821" s="58" t="s">
        <v>19711</v>
      </c>
      <c r="B821" s="74" t="s">
        <v>5731</v>
      </c>
      <c r="C821" s="58" t="s">
        <v>32</v>
      </c>
      <c r="D821" s="96" t="s">
        <v>23874</v>
      </c>
    </row>
    <row r="822" spans="1:4" ht="25.5">
      <c r="A822" s="58" t="s">
        <v>19712</v>
      </c>
      <c r="B822" s="74" t="s">
        <v>5717</v>
      </c>
      <c r="C822" s="58" t="s">
        <v>32</v>
      </c>
      <c r="D822" s="96" t="s">
        <v>23877</v>
      </c>
    </row>
    <row r="823" spans="1:4" ht="25.5">
      <c r="A823" s="58" t="s">
        <v>19713</v>
      </c>
      <c r="B823" s="74" t="s">
        <v>5720</v>
      </c>
      <c r="C823" s="58" t="s">
        <v>32</v>
      </c>
      <c r="D823" s="96" t="s">
        <v>29877</v>
      </c>
    </row>
    <row r="824" spans="1:4" ht="25.5">
      <c r="A824" s="58" t="s">
        <v>19714</v>
      </c>
      <c r="B824" s="74" t="s">
        <v>5724</v>
      </c>
      <c r="C824" s="58" t="s">
        <v>32</v>
      </c>
      <c r="D824" s="96" t="s">
        <v>23956</v>
      </c>
    </row>
    <row r="825" spans="1:4" ht="25.5">
      <c r="A825" s="58" t="s">
        <v>19715</v>
      </c>
      <c r="B825" s="74" t="s">
        <v>5726</v>
      </c>
      <c r="C825" s="58" t="s">
        <v>32</v>
      </c>
      <c r="D825" s="96" t="s">
        <v>25532</v>
      </c>
    </row>
    <row r="826" spans="1:4" ht="25.5">
      <c r="A826" s="58" t="s">
        <v>19716</v>
      </c>
      <c r="B826" s="74" t="s">
        <v>5729</v>
      </c>
      <c r="C826" s="58" t="s">
        <v>32</v>
      </c>
      <c r="D826" s="96" t="s">
        <v>24832</v>
      </c>
    </row>
    <row r="827" spans="1:4" ht="25.5">
      <c r="A827" s="58" t="s">
        <v>19717</v>
      </c>
      <c r="B827" s="74" t="s">
        <v>5732</v>
      </c>
      <c r="C827" s="58" t="s">
        <v>32</v>
      </c>
      <c r="D827" s="96" t="s">
        <v>25945</v>
      </c>
    </row>
    <row r="828" spans="1:4" ht="25.5">
      <c r="A828" s="58" t="s">
        <v>19718</v>
      </c>
      <c r="B828" s="74" t="s">
        <v>5733</v>
      </c>
      <c r="C828" s="58" t="s">
        <v>32</v>
      </c>
      <c r="D828" s="96" t="s">
        <v>24738</v>
      </c>
    </row>
    <row r="829" spans="1:4" ht="25.5">
      <c r="A829" s="58" t="s">
        <v>19719</v>
      </c>
      <c r="B829" s="74" t="s">
        <v>5718</v>
      </c>
      <c r="C829" s="58" t="s">
        <v>32</v>
      </c>
      <c r="D829" s="96" t="s">
        <v>29878</v>
      </c>
    </row>
    <row r="830" spans="1:4">
      <c r="A830" s="58" t="s">
        <v>19720</v>
      </c>
      <c r="B830" s="74" t="s">
        <v>21027</v>
      </c>
      <c r="C830" s="58" t="s">
        <v>32</v>
      </c>
      <c r="D830" s="96">
        <v>2.31</v>
      </c>
    </row>
    <row r="831" spans="1:4">
      <c r="A831" s="58" t="s">
        <v>19721</v>
      </c>
      <c r="B831" s="74" t="s">
        <v>21028</v>
      </c>
      <c r="C831" s="58" t="s">
        <v>32</v>
      </c>
      <c r="D831" s="96">
        <v>3.85</v>
      </c>
    </row>
    <row r="832" spans="1:4">
      <c r="A832" s="58" t="s">
        <v>19722</v>
      </c>
      <c r="B832" s="74" t="s">
        <v>21029</v>
      </c>
      <c r="C832" s="58" t="s">
        <v>32</v>
      </c>
      <c r="D832" s="96">
        <v>6.17</v>
      </c>
    </row>
    <row r="833" spans="1:4">
      <c r="A833" s="58" t="s">
        <v>19723</v>
      </c>
      <c r="B833" s="74" t="s">
        <v>21030</v>
      </c>
      <c r="C833" s="58" t="s">
        <v>32</v>
      </c>
      <c r="D833" s="96">
        <v>10.23</v>
      </c>
    </row>
    <row r="834" spans="1:4">
      <c r="A834" s="58" t="s">
        <v>19724</v>
      </c>
      <c r="B834" s="74" t="s">
        <v>21031</v>
      </c>
      <c r="C834" s="58" t="s">
        <v>32</v>
      </c>
      <c r="D834" s="96">
        <v>14.06</v>
      </c>
    </row>
    <row r="835" spans="1:4">
      <c r="A835" s="58" t="s">
        <v>19725</v>
      </c>
      <c r="B835" s="74" t="s">
        <v>21032</v>
      </c>
      <c r="C835" s="58" t="s">
        <v>32</v>
      </c>
      <c r="D835" s="96">
        <v>20.53</v>
      </c>
    </row>
    <row r="836" spans="1:4">
      <c r="A836" s="58" t="s">
        <v>19726</v>
      </c>
      <c r="B836" s="74" t="s">
        <v>21033</v>
      </c>
      <c r="C836" s="58" t="s">
        <v>32</v>
      </c>
      <c r="D836" s="96">
        <v>21.24</v>
      </c>
    </row>
    <row r="837" spans="1:4">
      <c r="A837" s="58" t="s">
        <v>19727</v>
      </c>
      <c r="B837" s="74" t="s">
        <v>21034</v>
      </c>
      <c r="C837" s="58" t="s">
        <v>32</v>
      </c>
      <c r="D837" s="96">
        <v>9.2733333333333334</v>
      </c>
    </row>
    <row r="838" spans="1:4">
      <c r="A838" s="58" t="s">
        <v>19728</v>
      </c>
      <c r="B838" s="74" t="s">
        <v>21035</v>
      </c>
      <c r="C838" s="58" t="s">
        <v>243</v>
      </c>
      <c r="D838" s="96">
        <v>10.5</v>
      </c>
    </row>
    <row r="839" spans="1:4">
      <c r="A839" s="58" t="s">
        <v>19729</v>
      </c>
      <c r="B839" s="74" t="s">
        <v>21036</v>
      </c>
      <c r="C839" s="58" t="s">
        <v>243</v>
      </c>
      <c r="D839" s="96">
        <v>5.89</v>
      </c>
    </row>
    <row r="840" spans="1:4">
      <c r="A840" s="58" t="s">
        <v>19730</v>
      </c>
      <c r="B840" s="74" t="s">
        <v>21037</v>
      </c>
      <c r="C840" s="58" t="s">
        <v>243</v>
      </c>
      <c r="D840" s="96">
        <v>6.91</v>
      </c>
    </row>
    <row r="841" spans="1:4">
      <c r="A841" s="58" t="s">
        <v>19731</v>
      </c>
      <c r="B841" s="74" t="s">
        <v>5808</v>
      </c>
      <c r="C841" s="58" t="s">
        <v>32</v>
      </c>
      <c r="D841" s="96" t="s">
        <v>24862</v>
      </c>
    </row>
    <row r="842" spans="1:4">
      <c r="A842" s="58" t="s">
        <v>19732</v>
      </c>
      <c r="B842" s="74" t="s">
        <v>5809</v>
      </c>
      <c r="C842" s="58" t="s">
        <v>32</v>
      </c>
      <c r="D842" s="96" t="s">
        <v>25881</v>
      </c>
    </row>
    <row r="843" spans="1:4">
      <c r="A843" s="58" t="s">
        <v>19733</v>
      </c>
      <c r="B843" s="74" t="s">
        <v>5811</v>
      </c>
      <c r="C843" s="58" t="s">
        <v>32</v>
      </c>
      <c r="D843" s="96" t="s">
        <v>24695</v>
      </c>
    </row>
    <row r="844" spans="1:4">
      <c r="A844" s="58" t="s">
        <v>19734</v>
      </c>
      <c r="B844" s="74" t="s">
        <v>5812</v>
      </c>
      <c r="C844" s="58" t="s">
        <v>32</v>
      </c>
      <c r="D844" s="96" t="s">
        <v>24988</v>
      </c>
    </row>
    <row r="845" spans="1:4">
      <c r="A845" s="58" t="s">
        <v>19735</v>
      </c>
      <c r="B845" s="74" t="s">
        <v>21038</v>
      </c>
      <c r="C845" s="58" t="s">
        <v>32</v>
      </c>
      <c r="D845" s="96">
        <v>1.79</v>
      </c>
    </row>
    <row r="846" spans="1:4">
      <c r="A846" s="58" t="s">
        <v>19736</v>
      </c>
      <c r="B846" s="74" t="s">
        <v>5803</v>
      </c>
      <c r="C846" s="58" t="s">
        <v>32</v>
      </c>
      <c r="D846" s="96" t="s">
        <v>23981</v>
      </c>
    </row>
    <row r="847" spans="1:4">
      <c r="A847" s="58" t="s">
        <v>19737</v>
      </c>
      <c r="B847" s="74" t="s">
        <v>5805</v>
      </c>
      <c r="C847" s="58" t="s">
        <v>32</v>
      </c>
      <c r="D847" s="96" t="s">
        <v>23942</v>
      </c>
    </row>
    <row r="848" spans="1:4">
      <c r="A848" s="58" t="s">
        <v>19738</v>
      </c>
      <c r="B848" s="74" t="s">
        <v>5807</v>
      </c>
      <c r="C848" s="58" t="s">
        <v>32</v>
      </c>
      <c r="D848" s="96" t="s">
        <v>23873</v>
      </c>
    </row>
    <row r="849" spans="1:4">
      <c r="A849" s="58" t="s">
        <v>19739</v>
      </c>
      <c r="B849" s="74" t="s">
        <v>5814</v>
      </c>
      <c r="C849" s="58" t="s">
        <v>32</v>
      </c>
      <c r="D849" s="96" t="s">
        <v>23855</v>
      </c>
    </row>
    <row r="850" spans="1:4">
      <c r="A850" s="58" t="s">
        <v>19740</v>
      </c>
      <c r="B850" s="74" t="s">
        <v>5816</v>
      </c>
      <c r="C850" s="58" t="s">
        <v>32</v>
      </c>
      <c r="D850" s="96" t="s">
        <v>25505</v>
      </c>
    </row>
    <row r="851" spans="1:4">
      <c r="A851" s="58" t="s">
        <v>19741</v>
      </c>
      <c r="B851" s="74" t="s">
        <v>5817</v>
      </c>
      <c r="C851" s="58" t="s">
        <v>32</v>
      </c>
      <c r="D851" s="96" t="s">
        <v>25885</v>
      </c>
    </row>
    <row r="852" spans="1:4">
      <c r="A852" s="58" t="s">
        <v>19742</v>
      </c>
      <c r="B852" s="74" t="s">
        <v>5812</v>
      </c>
      <c r="C852" s="58" t="s">
        <v>32</v>
      </c>
      <c r="D852" s="96" t="s">
        <v>24988</v>
      </c>
    </row>
    <row r="853" spans="1:4">
      <c r="A853" s="58" t="s">
        <v>19743</v>
      </c>
      <c r="B853" s="74" t="s">
        <v>22583</v>
      </c>
      <c r="C853" s="58" t="s">
        <v>32</v>
      </c>
      <c r="D853" s="96" t="s">
        <v>24918</v>
      </c>
    </row>
    <row r="854" spans="1:4">
      <c r="A854" s="58" t="s">
        <v>19744</v>
      </c>
      <c r="B854" s="74" t="s">
        <v>21039</v>
      </c>
      <c r="C854" s="58" t="s">
        <v>32</v>
      </c>
      <c r="D854" s="96">
        <v>5.8666666666666663</v>
      </c>
    </row>
    <row r="855" spans="1:4">
      <c r="A855" s="58" t="s">
        <v>19745</v>
      </c>
      <c r="B855" s="74" t="s">
        <v>21040</v>
      </c>
      <c r="C855" s="58" t="s">
        <v>243</v>
      </c>
      <c r="D855" s="96">
        <v>6.67</v>
      </c>
    </row>
    <row r="856" spans="1:4">
      <c r="A856" s="58" t="s">
        <v>19746</v>
      </c>
      <c r="B856" s="74" t="s">
        <v>21041</v>
      </c>
      <c r="C856" s="58" t="s">
        <v>243</v>
      </c>
      <c r="D856" s="96">
        <v>10.23</v>
      </c>
    </row>
    <row r="857" spans="1:4">
      <c r="A857" s="58" t="s">
        <v>19747</v>
      </c>
      <c r="B857" s="74" t="s">
        <v>21042</v>
      </c>
      <c r="C857" s="58" t="s">
        <v>243</v>
      </c>
      <c r="D857" s="96">
        <v>40.24</v>
      </c>
    </row>
    <row r="858" spans="1:4">
      <c r="A858" s="58" t="s">
        <v>19748</v>
      </c>
      <c r="B858" s="74" t="s">
        <v>21043</v>
      </c>
      <c r="C858" s="58" t="s">
        <v>243</v>
      </c>
      <c r="D858" s="96">
        <v>17.62</v>
      </c>
    </row>
    <row r="859" spans="1:4">
      <c r="A859" s="58" t="s">
        <v>19749</v>
      </c>
      <c r="B859" s="74" t="s">
        <v>21044</v>
      </c>
      <c r="C859" s="58" t="s">
        <v>243</v>
      </c>
      <c r="D859" s="96">
        <v>1.69</v>
      </c>
    </row>
    <row r="860" spans="1:4">
      <c r="A860" s="58" t="s">
        <v>19750</v>
      </c>
      <c r="B860" s="74" t="s">
        <v>21045</v>
      </c>
      <c r="C860" s="58" t="s">
        <v>243</v>
      </c>
      <c r="D860" s="96">
        <v>1.98</v>
      </c>
    </row>
    <row r="861" spans="1:4">
      <c r="A861" s="58" t="s">
        <v>19751</v>
      </c>
      <c r="B861" s="74" t="s">
        <v>21046</v>
      </c>
      <c r="C861" s="58" t="s">
        <v>243</v>
      </c>
      <c r="D861" s="96">
        <v>2.9</v>
      </c>
    </row>
    <row r="862" spans="1:4">
      <c r="A862" s="58" t="s">
        <v>19752</v>
      </c>
      <c r="B862" s="74" t="s">
        <v>7228</v>
      </c>
      <c r="C862" s="58" t="s">
        <v>243</v>
      </c>
      <c r="D862" s="96" t="s">
        <v>26715</v>
      </c>
    </row>
    <row r="863" spans="1:4">
      <c r="A863" s="58" t="s">
        <v>19753</v>
      </c>
      <c r="B863" s="74" t="s">
        <v>7222</v>
      </c>
      <c r="C863" s="58" t="s">
        <v>243</v>
      </c>
      <c r="D863" s="96" t="s">
        <v>24343</v>
      </c>
    </row>
    <row r="864" spans="1:4">
      <c r="A864" s="58" t="s">
        <v>19754</v>
      </c>
      <c r="B864" s="74" t="s">
        <v>7217</v>
      </c>
      <c r="C864" s="58" t="s">
        <v>243</v>
      </c>
      <c r="D864" s="96" t="s">
        <v>24806</v>
      </c>
    </row>
    <row r="865" spans="1:4">
      <c r="A865" s="58" t="s">
        <v>19755</v>
      </c>
      <c r="B865" s="74" t="s">
        <v>7219</v>
      </c>
      <c r="C865" s="58" t="s">
        <v>243</v>
      </c>
      <c r="D865" s="96" t="s">
        <v>26712</v>
      </c>
    </row>
    <row r="866" spans="1:4">
      <c r="A866" s="58" t="s">
        <v>19756</v>
      </c>
      <c r="B866" s="74" t="s">
        <v>29685</v>
      </c>
      <c r="C866" s="58" t="s">
        <v>243</v>
      </c>
      <c r="D866" s="96" t="s">
        <v>24632</v>
      </c>
    </row>
    <row r="867" spans="1:4">
      <c r="A867" s="58" t="s">
        <v>19757</v>
      </c>
      <c r="B867" s="74" t="s">
        <v>7221</v>
      </c>
      <c r="C867" s="58" t="s">
        <v>243</v>
      </c>
      <c r="D867" s="96" t="s">
        <v>24386</v>
      </c>
    </row>
    <row r="868" spans="1:4">
      <c r="A868" s="58" t="s">
        <v>19758</v>
      </c>
      <c r="B868" s="74" t="s">
        <v>7236</v>
      </c>
      <c r="C868" s="58" t="s">
        <v>243</v>
      </c>
      <c r="D868" s="96" t="s">
        <v>26716</v>
      </c>
    </row>
    <row r="869" spans="1:4" ht="25.5">
      <c r="A869" s="58" t="s">
        <v>19759</v>
      </c>
      <c r="B869" s="74" t="s">
        <v>7224</v>
      </c>
      <c r="C869" s="58" t="s">
        <v>243</v>
      </c>
      <c r="D869" s="96" t="s">
        <v>26714</v>
      </c>
    </row>
    <row r="870" spans="1:4">
      <c r="A870" s="58" t="s">
        <v>19760</v>
      </c>
      <c r="B870" s="74" t="s">
        <v>7225</v>
      </c>
      <c r="C870" s="58" t="s">
        <v>243</v>
      </c>
      <c r="D870" s="96" t="s">
        <v>26461</v>
      </c>
    </row>
    <row r="871" spans="1:4">
      <c r="A871" s="58" t="s">
        <v>19761</v>
      </c>
      <c r="B871" s="74" t="s">
        <v>7232</v>
      </c>
      <c r="C871" s="58" t="s">
        <v>243</v>
      </c>
      <c r="D871" s="96" t="s">
        <v>24468</v>
      </c>
    </row>
    <row r="872" spans="1:4" ht="25.5">
      <c r="A872" s="58" t="s">
        <v>19762</v>
      </c>
      <c r="B872" s="74" t="s">
        <v>7235</v>
      </c>
      <c r="C872" s="58" t="s">
        <v>243</v>
      </c>
      <c r="D872" s="96" t="s">
        <v>24401</v>
      </c>
    </row>
    <row r="873" spans="1:4" ht="25.5">
      <c r="A873" s="58" t="s">
        <v>19763</v>
      </c>
      <c r="B873" s="74" t="s">
        <v>7226</v>
      </c>
      <c r="C873" s="58" t="s">
        <v>243</v>
      </c>
      <c r="D873" s="96" t="s">
        <v>24955</v>
      </c>
    </row>
    <row r="874" spans="1:4">
      <c r="A874" s="58" t="s">
        <v>19764</v>
      </c>
      <c r="B874" s="74" t="s">
        <v>7237</v>
      </c>
      <c r="C874" s="58" t="s">
        <v>243</v>
      </c>
      <c r="D874" s="96" t="s">
        <v>24892</v>
      </c>
    </row>
    <row r="875" spans="1:4">
      <c r="A875" s="58" t="s">
        <v>19765</v>
      </c>
      <c r="B875" s="74" t="s">
        <v>9108</v>
      </c>
      <c r="C875" s="58" t="s">
        <v>243</v>
      </c>
      <c r="D875" s="96" t="s">
        <v>24891</v>
      </c>
    </row>
    <row r="876" spans="1:4">
      <c r="A876" s="58" t="s">
        <v>19766</v>
      </c>
      <c r="B876" s="74" t="s">
        <v>9109</v>
      </c>
      <c r="C876" s="58" t="s">
        <v>243</v>
      </c>
      <c r="D876" s="96" t="s">
        <v>27787</v>
      </c>
    </row>
    <row r="877" spans="1:4">
      <c r="A877" s="58" t="s">
        <v>19767</v>
      </c>
      <c r="B877" s="74" t="s">
        <v>21047</v>
      </c>
      <c r="C877" s="58" t="s">
        <v>243</v>
      </c>
      <c r="D877" s="96">
        <v>12.11</v>
      </c>
    </row>
    <row r="878" spans="1:4">
      <c r="A878" s="58" t="s">
        <v>19768</v>
      </c>
      <c r="B878" s="74" t="s">
        <v>21048</v>
      </c>
      <c r="C878" s="58" t="s">
        <v>243</v>
      </c>
      <c r="D878" s="96">
        <v>21.13</v>
      </c>
    </row>
    <row r="879" spans="1:4">
      <c r="A879" s="58" t="s">
        <v>19769</v>
      </c>
      <c r="B879" s="74" t="s">
        <v>9107</v>
      </c>
      <c r="C879" s="58" t="s">
        <v>243</v>
      </c>
      <c r="D879" s="96" t="s">
        <v>24359</v>
      </c>
    </row>
    <row r="880" spans="1:4">
      <c r="A880" s="58" t="s">
        <v>19770</v>
      </c>
      <c r="B880" s="74" t="s">
        <v>9109</v>
      </c>
      <c r="C880" s="58" t="s">
        <v>243</v>
      </c>
      <c r="D880" s="96" t="s">
        <v>27787</v>
      </c>
    </row>
    <row r="881" spans="1:4">
      <c r="A881" s="58" t="s">
        <v>19771</v>
      </c>
      <c r="B881" s="74" t="s">
        <v>9110</v>
      </c>
      <c r="C881" s="58" t="s">
        <v>243</v>
      </c>
      <c r="D881" s="96" t="s">
        <v>24456</v>
      </c>
    </row>
    <row r="882" spans="1:4">
      <c r="A882" s="58" t="s">
        <v>19772</v>
      </c>
      <c r="B882" s="74" t="s">
        <v>29686</v>
      </c>
      <c r="C882" s="58" t="s">
        <v>243</v>
      </c>
      <c r="D882" s="96">
        <v>5.9114285714285719</v>
      </c>
    </row>
    <row r="883" spans="1:4">
      <c r="A883" s="58" t="s">
        <v>19773</v>
      </c>
      <c r="B883" s="74" t="s">
        <v>29687</v>
      </c>
      <c r="C883" s="58" t="s">
        <v>243</v>
      </c>
      <c r="D883" s="96">
        <v>11.45</v>
      </c>
    </row>
    <row r="884" spans="1:4">
      <c r="A884" s="58" t="s">
        <v>19774</v>
      </c>
      <c r="B884" s="74" t="s">
        <v>29688</v>
      </c>
      <c r="C884" s="58" t="s">
        <v>243</v>
      </c>
      <c r="D884" s="96">
        <v>24.7</v>
      </c>
    </row>
    <row r="885" spans="1:4">
      <c r="A885" s="58" t="s">
        <v>19775</v>
      </c>
      <c r="B885" s="74" t="s">
        <v>29689</v>
      </c>
      <c r="C885" s="58" t="s">
        <v>243</v>
      </c>
      <c r="D885" s="96">
        <v>5.23</v>
      </c>
    </row>
    <row r="886" spans="1:4">
      <c r="A886" s="58" t="s">
        <v>19776</v>
      </c>
      <c r="B886" s="74" t="s">
        <v>21049</v>
      </c>
      <c r="C886" s="58" t="s">
        <v>243</v>
      </c>
      <c r="D886" s="96">
        <v>1.08</v>
      </c>
    </row>
    <row r="887" spans="1:4">
      <c r="A887" s="58" t="s">
        <v>19777</v>
      </c>
      <c r="B887" s="74" t="s">
        <v>21050</v>
      </c>
      <c r="C887" s="58" t="s">
        <v>243</v>
      </c>
      <c r="D887" s="96">
        <v>1.1299999999999999</v>
      </c>
    </row>
    <row r="888" spans="1:4">
      <c r="A888" s="58" t="s">
        <v>19778</v>
      </c>
      <c r="B888" s="74" t="s">
        <v>21051</v>
      </c>
      <c r="C888" s="58" t="s">
        <v>243</v>
      </c>
      <c r="D888" s="96">
        <v>1.1499999999999999</v>
      </c>
    </row>
    <row r="889" spans="1:4">
      <c r="A889" s="58" t="s">
        <v>19779</v>
      </c>
      <c r="B889" s="74" t="s">
        <v>21052</v>
      </c>
      <c r="C889" s="58" t="s">
        <v>243</v>
      </c>
      <c r="D889" s="96">
        <v>1.24</v>
      </c>
    </row>
    <row r="890" spans="1:4">
      <c r="A890" s="58" t="s">
        <v>19780</v>
      </c>
      <c r="B890" s="74" t="s">
        <v>17735</v>
      </c>
      <c r="C890" s="58" t="s">
        <v>243</v>
      </c>
      <c r="D890" s="96">
        <v>6.1132653061224493</v>
      </c>
    </row>
    <row r="891" spans="1:4">
      <c r="A891" s="58" t="s">
        <v>19781</v>
      </c>
      <c r="B891" s="74" t="s">
        <v>21053</v>
      </c>
      <c r="C891" s="58" t="s">
        <v>243</v>
      </c>
      <c r="D891" s="96">
        <v>3.54</v>
      </c>
    </row>
    <row r="892" spans="1:4">
      <c r="A892" s="58" t="s">
        <v>19782</v>
      </c>
      <c r="B892" s="74" t="s">
        <v>29690</v>
      </c>
      <c r="C892" s="58" t="s">
        <v>243</v>
      </c>
      <c r="D892" s="96">
        <v>1.65</v>
      </c>
    </row>
    <row r="893" spans="1:4">
      <c r="A893" s="58" t="s">
        <v>19783</v>
      </c>
      <c r="B893" s="74" t="s">
        <v>5961</v>
      </c>
      <c r="C893" s="58" t="s">
        <v>243</v>
      </c>
      <c r="D893" s="96" t="s">
        <v>24268</v>
      </c>
    </row>
    <row r="894" spans="1:4">
      <c r="A894" s="58" t="s">
        <v>19784</v>
      </c>
      <c r="B894" s="74" t="s">
        <v>29691</v>
      </c>
      <c r="C894" s="58" t="s">
        <v>243</v>
      </c>
      <c r="D894" s="96">
        <v>5.85</v>
      </c>
    </row>
    <row r="895" spans="1:4">
      <c r="A895" s="58" t="s">
        <v>19785</v>
      </c>
      <c r="B895" s="74" t="s">
        <v>29692</v>
      </c>
      <c r="C895" s="58" t="s">
        <v>243</v>
      </c>
      <c r="D895" s="96">
        <v>6.44</v>
      </c>
    </row>
    <row r="896" spans="1:4">
      <c r="A896" s="58" t="s">
        <v>19786</v>
      </c>
      <c r="B896" s="74" t="s">
        <v>29693</v>
      </c>
      <c r="C896" s="58" t="s">
        <v>243</v>
      </c>
      <c r="D896" s="96">
        <v>1.08</v>
      </c>
    </row>
    <row r="897" spans="1:4" ht="25.5">
      <c r="A897" s="58" t="s">
        <v>19787</v>
      </c>
      <c r="B897" s="74" t="s">
        <v>8717</v>
      </c>
      <c r="C897" s="58" t="s">
        <v>243</v>
      </c>
      <c r="D897" s="96" t="s">
        <v>24925</v>
      </c>
    </row>
    <row r="898" spans="1:4" ht="25.5">
      <c r="A898" s="58" t="s">
        <v>19788</v>
      </c>
      <c r="B898" s="74" t="s">
        <v>8718</v>
      </c>
      <c r="C898" s="58" t="s">
        <v>243</v>
      </c>
      <c r="D898" s="96" t="s">
        <v>25106</v>
      </c>
    </row>
    <row r="899" spans="1:4">
      <c r="A899" s="58" t="s">
        <v>19789</v>
      </c>
      <c r="B899" s="74" t="s">
        <v>21054</v>
      </c>
      <c r="C899" s="58" t="s">
        <v>243</v>
      </c>
      <c r="D899" s="96">
        <v>3.86</v>
      </c>
    </row>
    <row r="900" spans="1:4">
      <c r="A900" s="58" t="s">
        <v>19790</v>
      </c>
      <c r="B900" s="74" t="s">
        <v>29694</v>
      </c>
      <c r="C900" s="58" t="s">
        <v>243</v>
      </c>
      <c r="D900" s="96">
        <v>2.5</v>
      </c>
    </row>
    <row r="901" spans="1:4">
      <c r="A901" s="58" t="s">
        <v>19791</v>
      </c>
      <c r="B901" s="74" t="s">
        <v>29695</v>
      </c>
      <c r="C901" s="58" t="s">
        <v>243</v>
      </c>
      <c r="D901" s="96">
        <v>3.96</v>
      </c>
    </row>
    <row r="902" spans="1:4">
      <c r="A902" s="58" t="s">
        <v>19792</v>
      </c>
      <c r="B902" s="74" t="s">
        <v>6907</v>
      </c>
      <c r="C902" s="58" t="s">
        <v>243</v>
      </c>
      <c r="D902" s="96" t="s">
        <v>24196</v>
      </c>
    </row>
    <row r="903" spans="1:4">
      <c r="A903" s="58" t="s">
        <v>19793</v>
      </c>
      <c r="B903" s="74" t="s">
        <v>29696</v>
      </c>
      <c r="C903" s="58" t="s">
        <v>243</v>
      </c>
      <c r="D903" s="96">
        <v>5.69</v>
      </c>
    </row>
    <row r="904" spans="1:4">
      <c r="A904" s="58" t="s">
        <v>19794</v>
      </c>
      <c r="B904" s="74" t="s">
        <v>29697</v>
      </c>
      <c r="C904" s="58" t="s">
        <v>243</v>
      </c>
      <c r="D904" s="96">
        <v>3.5554285714285712</v>
      </c>
    </row>
    <row r="905" spans="1:4">
      <c r="A905" s="58" t="s">
        <v>19795</v>
      </c>
      <c r="B905" s="74" t="s">
        <v>29698</v>
      </c>
      <c r="C905" s="58" t="s">
        <v>243</v>
      </c>
      <c r="D905" s="96">
        <v>6.75</v>
      </c>
    </row>
    <row r="906" spans="1:4">
      <c r="A906" s="58" t="s">
        <v>19796</v>
      </c>
      <c r="B906" s="74" t="s">
        <v>17738</v>
      </c>
      <c r="C906" s="58" t="s">
        <v>243</v>
      </c>
      <c r="D906" s="96">
        <v>16.41</v>
      </c>
    </row>
    <row r="907" spans="1:4">
      <c r="A907" s="58" t="s">
        <v>19797</v>
      </c>
      <c r="B907" s="74" t="s">
        <v>21055</v>
      </c>
      <c r="C907" s="58" t="s">
        <v>243</v>
      </c>
      <c r="D907" s="96">
        <v>104.78</v>
      </c>
    </row>
    <row r="908" spans="1:4">
      <c r="A908" s="58" t="s">
        <v>19798</v>
      </c>
      <c r="B908" s="74" t="s">
        <v>21056</v>
      </c>
      <c r="C908" s="58" t="s">
        <v>243</v>
      </c>
      <c r="D908" s="96">
        <v>69.319999999999993</v>
      </c>
    </row>
    <row r="909" spans="1:4">
      <c r="A909" s="58" t="s">
        <v>19799</v>
      </c>
      <c r="B909" s="74" t="s">
        <v>21057</v>
      </c>
      <c r="C909" s="58" t="s">
        <v>243</v>
      </c>
      <c r="D909" s="96">
        <v>42.49</v>
      </c>
    </row>
    <row r="910" spans="1:4">
      <c r="A910" s="58" t="s">
        <v>19800</v>
      </c>
      <c r="B910" s="74" t="s">
        <v>22592</v>
      </c>
      <c r="C910" s="58" t="s">
        <v>243</v>
      </c>
      <c r="D910" s="96" t="s">
        <v>24351</v>
      </c>
    </row>
    <row r="911" spans="1:4">
      <c r="A911" s="58" t="s">
        <v>19801</v>
      </c>
      <c r="B911" s="74" t="s">
        <v>22593</v>
      </c>
      <c r="C911" s="58" t="s">
        <v>243</v>
      </c>
      <c r="D911" s="96" t="s">
        <v>25513</v>
      </c>
    </row>
    <row r="912" spans="1:4">
      <c r="A912" s="58" t="s">
        <v>19802</v>
      </c>
      <c r="B912" s="74" t="s">
        <v>21058</v>
      </c>
      <c r="C912" s="58" t="s">
        <v>243</v>
      </c>
      <c r="D912" s="96">
        <v>608.17999999999995</v>
      </c>
    </row>
    <row r="913" spans="1:4">
      <c r="A913" s="58" t="s">
        <v>19803</v>
      </c>
      <c r="B913" s="74" t="s">
        <v>21059</v>
      </c>
      <c r="C913" s="58" t="s">
        <v>243</v>
      </c>
      <c r="D913" s="96">
        <v>29.82</v>
      </c>
    </row>
    <row r="914" spans="1:4">
      <c r="A914" s="58" t="s">
        <v>19804</v>
      </c>
      <c r="B914" s="74" t="s">
        <v>21060</v>
      </c>
      <c r="C914" s="58" t="s">
        <v>243</v>
      </c>
      <c r="D914" s="96">
        <v>20.420000000000002</v>
      </c>
    </row>
    <row r="915" spans="1:4">
      <c r="A915" s="58" t="s">
        <v>19805</v>
      </c>
      <c r="B915" s="74" t="s">
        <v>22596</v>
      </c>
      <c r="C915" s="58" t="s">
        <v>243</v>
      </c>
      <c r="D915" s="96" t="s">
        <v>26542</v>
      </c>
    </row>
    <row r="916" spans="1:4">
      <c r="A916" s="58" t="s">
        <v>19806</v>
      </c>
      <c r="B916" s="74" t="s">
        <v>22598</v>
      </c>
      <c r="C916" s="58" t="s">
        <v>243</v>
      </c>
      <c r="D916" s="96" t="s">
        <v>29879</v>
      </c>
    </row>
    <row r="917" spans="1:4">
      <c r="A917" s="58" t="s">
        <v>19807</v>
      </c>
      <c r="B917" s="74" t="s">
        <v>21061</v>
      </c>
      <c r="C917" s="58" t="s">
        <v>243</v>
      </c>
      <c r="D917" s="96">
        <v>30.9</v>
      </c>
    </row>
    <row r="918" spans="1:4">
      <c r="A918" s="58" t="s">
        <v>19808</v>
      </c>
      <c r="B918" s="74" t="s">
        <v>6316</v>
      </c>
      <c r="C918" s="58" t="s">
        <v>243</v>
      </c>
      <c r="D918" s="96" t="s">
        <v>29880</v>
      </c>
    </row>
    <row r="919" spans="1:4">
      <c r="A919" s="58" t="s">
        <v>19809</v>
      </c>
      <c r="B919" s="74" t="s">
        <v>9103</v>
      </c>
      <c r="C919" s="58" t="s">
        <v>243</v>
      </c>
      <c r="D919" s="96" t="s">
        <v>27543</v>
      </c>
    </row>
    <row r="920" spans="1:4">
      <c r="A920" s="58" t="s">
        <v>19810</v>
      </c>
      <c r="B920" s="74" t="s">
        <v>9104</v>
      </c>
      <c r="C920" s="58" t="s">
        <v>243</v>
      </c>
      <c r="D920" s="96" t="s">
        <v>24529</v>
      </c>
    </row>
    <row r="921" spans="1:4">
      <c r="A921" s="58" t="s">
        <v>19811</v>
      </c>
      <c r="B921" s="74" t="s">
        <v>7545</v>
      </c>
      <c r="C921" s="58" t="s">
        <v>243</v>
      </c>
      <c r="D921" s="96" t="s">
        <v>29881</v>
      </c>
    </row>
    <row r="922" spans="1:4">
      <c r="A922" s="58" t="s">
        <v>19812</v>
      </c>
      <c r="B922" s="74" t="s">
        <v>21062</v>
      </c>
      <c r="C922" s="58" t="s">
        <v>243</v>
      </c>
      <c r="D922" s="96">
        <v>101.44</v>
      </c>
    </row>
    <row r="923" spans="1:4">
      <c r="A923" s="58" t="s">
        <v>19813</v>
      </c>
      <c r="B923" s="74" t="s">
        <v>21063</v>
      </c>
      <c r="C923" s="58" t="s">
        <v>243</v>
      </c>
      <c r="D923" s="96">
        <v>128.97999999999999</v>
      </c>
    </row>
    <row r="924" spans="1:4" ht="25.5">
      <c r="A924" s="58" t="s">
        <v>19814</v>
      </c>
      <c r="B924" s="74" t="s">
        <v>7553</v>
      </c>
      <c r="C924" s="58" t="s">
        <v>243</v>
      </c>
      <c r="D924" s="96" t="s">
        <v>24821</v>
      </c>
    </row>
    <row r="925" spans="1:4">
      <c r="A925" s="58" t="s">
        <v>19815</v>
      </c>
      <c r="B925" s="74" t="s">
        <v>21064</v>
      </c>
      <c r="C925" s="58" t="s">
        <v>243</v>
      </c>
      <c r="D925" s="96">
        <v>72.34</v>
      </c>
    </row>
    <row r="926" spans="1:4">
      <c r="A926" s="58" t="s">
        <v>19816</v>
      </c>
      <c r="B926" s="74" t="s">
        <v>21065</v>
      </c>
      <c r="C926" s="58" t="s">
        <v>243</v>
      </c>
      <c r="D926" s="96">
        <v>75.540000000000006</v>
      </c>
    </row>
    <row r="927" spans="1:4">
      <c r="A927" s="58" t="s">
        <v>19817</v>
      </c>
      <c r="B927" s="74" t="s">
        <v>21066</v>
      </c>
      <c r="C927" s="58" t="s">
        <v>243</v>
      </c>
      <c r="D927" s="96">
        <v>70.75</v>
      </c>
    </row>
    <row r="928" spans="1:4">
      <c r="A928" s="58" t="s">
        <v>19818</v>
      </c>
      <c r="B928" s="74" t="s">
        <v>21067</v>
      </c>
      <c r="C928" s="58" t="s">
        <v>243</v>
      </c>
      <c r="D928" s="96">
        <v>125.4</v>
      </c>
    </row>
    <row r="929" spans="1:4">
      <c r="A929" s="58" t="s">
        <v>19819</v>
      </c>
      <c r="B929" s="74" t="s">
        <v>21068</v>
      </c>
      <c r="C929" s="58" t="s">
        <v>243</v>
      </c>
      <c r="D929" s="96">
        <v>95.77</v>
      </c>
    </row>
    <row r="930" spans="1:4">
      <c r="A930" s="58" t="s">
        <v>19820</v>
      </c>
      <c r="B930" s="74" t="s">
        <v>21069</v>
      </c>
      <c r="C930" s="58" t="s">
        <v>243</v>
      </c>
      <c r="D930" s="96">
        <v>87.69</v>
      </c>
    </row>
    <row r="931" spans="1:4">
      <c r="A931" s="58" t="s">
        <v>19821</v>
      </c>
      <c r="B931" s="74" t="s">
        <v>21070</v>
      </c>
      <c r="C931" s="58" t="s">
        <v>243</v>
      </c>
      <c r="D931" s="96">
        <v>240.9</v>
      </c>
    </row>
    <row r="932" spans="1:4">
      <c r="A932" s="58" t="s">
        <v>19822</v>
      </c>
      <c r="B932" s="74" t="s">
        <v>21071</v>
      </c>
      <c r="C932" s="58" t="s">
        <v>243</v>
      </c>
      <c r="D932" s="96">
        <v>256.79000000000002</v>
      </c>
    </row>
    <row r="933" spans="1:4">
      <c r="A933" s="58" t="s">
        <v>19823</v>
      </c>
      <c r="B933" s="74" t="s">
        <v>21072</v>
      </c>
      <c r="C933" s="58" t="s">
        <v>243</v>
      </c>
      <c r="D933" s="96">
        <v>76.489999999999995</v>
      </c>
    </row>
    <row r="934" spans="1:4">
      <c r="A934" s="58" t="s">
        <v>19824</v>
      </c>
      <c r="B934" s="74" t="s">
        <v>21073</v>
      </c>
      <c r="C934" s="58" t="s">
        <v>243</v>
      </c>
      <c r="D934" s="96">
        <v>58.806000000000004</v>
      </c>
    </row>
    <row r="935" spans="1:4">
      <c r="A935" s="58" t="s">
        <v>19825</v>
      </c>
      <c r="B935" s="74" t="s">
        <v>21074</v>
      </c>
      <c r="C935" s="58" t="s">
        <v>243</v>
      </c>
      <c r="D935" s="96">
        <v>104.35</v>
      </c>
    </row>
    <row r="936" spans="1:4">
      <c r="A936" s="58" t="s">
        <v>19826</v>
      </c>
      <c r="B936" s="74" t="s">
        <v>21075</v>
      </c>
      <c r="C936" s="58" t="s">
        <v>243</v>
      </c>
      <c r="D936" s="96">
        <v>79.16</v>
      </c>
    </row>
    <row r="937" spans="1:4">
      <c r="A937" s="58" t="s">
        <v>19827</v>
      </c>
      <c r="B937" s="74" t="s">
        <v>21076</v>
      </c>
      <c r="C937" s="58" t="s">
        <v>243</v>
      </c>
      <c r="D937" s="96">
        <v>26.95</v>
      </c>
    </row>
    <row r="938" spans="1:4">
      <c r="A938" s="58" t="s">
        <v>19828</v>
      </c>
      <c r="B938" s="74" t="s">
        <v>21077</v>
      </c>
      <c r="C938" s="58" t="s">
        <v>243</v>
      </c>
      <c r="D938" s="96">
        <v>225.32</v>
      </c>
    </row>
    <row r="939" spans="1:4">
      <c r="A939" s="58" t="s">
        <v>19829</v>
      </c>
      <c r="B939" s="74" t="s">
        <v>21078</v>
      </c>
      <c r="C939" s="58" t="s">
        <v>243</v>
      </c>
      <c r="D939" s="96">
        <v>342.09</v>
      </c>
    </row>
    <row r="940" spans="1:4">
      <c r="A940" s="58" t="s">
        <v>19830</v>
      </c>
      <c r="B940" s="74" t="s">
        <v>21079</v>
      </c>
      <c r="C940" s="58" t="s">
        <v>243</v>
      </c>
      <c r="D940" s="96">
        <v>73.599999999999994</v>
      </c>
    </row>
    <row r="941" spans="1:4" ht="25.5">
      <c r="A941" s="58" t="s">
        <v>19831</v>
      </c>
      <c r="B941" s="74" t="s">
        <v>7570</v>
      </c>
      <c r="C941" s="58" t="s">
        <v>243</v>
      </c>
      <c r="D941" s="96" t="s">
        <v>29882</v>
      </c>
    </row>
    <row r="942" spans="1:4" ht="25.5">
      <c r="A942" s="58" t="s">
        <v>19832</v>
      </c>
      <c r="B942" s="74" t="s">
        <v>7542</v>
      </c>
      <c r="C942" s="58" t="s">
        <v>243</v>
      </c>
      <c r="D942" s="96" t="s">
        <v>26143</v>
      </c>
    </row>
    <row r="943" spans="1:4">
      <c r="A943" s="58" t="s">
        <v>19833</v>
      </c>
      <c r="B943" s="74" t="s">
        <v>21080</v>
      </c>
      <c r="C943" s="58" t="s">
        <v>243</v>
      </c>
      <c r="D943" s="96">
        <v>180.19</v>
      </c>
    </row>
    <row r="944" spans="1:4">
      <c r="A944" s="58" t="s">
        <v>19834</v>
      </c>
      <c r="B944" s="74" t="s">
        <v>21081</v>
      </c>
      <c r="C944" s="58" t="s">
        <v>243</v>
      </c>
      <c r="D944" s="96">
        <v>52.99</v>
      </c>
    </row>
    <row r="945" spans="1:4">
      <c r="A945" s="58" t="s">
        <v>19835</v>
      </c>
      <c r="B945" s="74" t="s">
        <v>8698</v>
      </c>
      <c r="C945" s="58" t="s">
        <v>243</v>
      </c>
      <c r="D945" s="96" t="s">
        <v>23939</v>
      </c>
    </row>
    <row r="946" spans="1:4">
      <c r="A946" s="58" t="s">
        <v>19836</v>
      </c>
      <c r="B946" s="74" t="s">
        <v>17629</v>
      </c>
      <c r="C946" s="58" t="s">
        <v>243</v>
      </c>
      <c r="D946" s="96">
        <v>8.9499999999999993</v>
      </c>
    </row>
    <row r="947" spans="1:4">
      <c r="A947" s="58" t="s">
        <v>19837</v>
      </c>
      <c r="B947" s="74" t="s">
        <v>8701</v>
      </c>
      <c r="C947" s="58" t="s">
        <v>243</v>
      </c>
      <c r="D947" s="96" t="s">
        <v>24981</v>
      </c>
    </row>
    <row r="948" spans="1:4">
      <c r="A948" s="58" t="s">
        <v>19838</v>
      </c>
      <c r="B948" s="74" t="s">
        <v>21082</v>
      </c>
      <c r="C948" s="58" t="s">
        <v>243</v>
      </c>
      <c r="D948" s="96">
        <v>123.7</v>
      </c>
    </row>
    <row r="949" spans="1:4">
      <c r="A949" s="58" t="s">
        <v>19839</v>
      </c>
      <c r="B949" s="74" t="s">
        <v>17631</v>
      </c>
      <c r="C949" s="58" t="s">
        <v>243</v>
      </c>
      <c r="D949" s="96">
        <v>151.41</v>
      </c>
    </row>
    <row r="950" spans="1:4">
      <c r="A950" s="58" t="s">
        <v>19840</v>
      </c>
      <c r="B950" s="74" t="s">
        <v>17632</v>
      </c>
      <c r="C950" s="58" t="s">
        <v>243</v>
      </c>
      <c r="D950" s="96">
        <v>149.55000000000001</v>
      </c>
    </row>
    <row r="951" spans="1:4">
      <c r="A951" s="58" t="s">
        <v>19841</v>
      </c>
      <c r="B951" s="74" t="s">
        <v>21083</v>
      </c>
      <c r="C951" s="58" t="s">
        <v>243</v>
      </c>
      <c r="D951" s="96">
        <v>13.1</v>
      </c>
    </row>
    <row r="952" spans="1:4">
      <c r="A952" s="58" t="s">
        <v>19842</v>
      </c>
      <c r="B952" s="74" t="s">
        <v>21084</v>
      </c>
      <c r="C952" s="58" t="s">
        <v>243</v>
      </c>
      <c r="D952" s="96">
        <v>24.9</v>
      </c>
    </row>
    <row r="953" spans="1:4">
      <c r="A953" s="58" t="s">
        <v>19843</v>
      </c>
      <c r="B953" s="74" t="s">
        <v>21085</v>
      </c>
      <c r="C953" s="58" t="s">
        <v>243</v>
      </c>
      <c r="D953" s="96">
        <v>45.730000000000004</v>
      </c>
    </row>
    <row r="954" spans="1:4">
      <c r="A954" s="58" t="s">
        <v>19844</v>
      </c>
      <c r="B954" s="74" t="s">
        <v>21086</v>
      </c>
      <c r="C954" s="58" t="s">
        <v>243</v>
      </c>
      <c r="D954" s="96">
        <v>54.15</v>
      </c>
    </row>
    <row r="955" spans="1:4">
      <c r="A955" s="58" t="s">
        <v>19845</v>
      </c>
      <c r="B955" s="74" t="s">
        <v>8503</v>
      </c>
      <c r="C955" s="58" t="s">
        <v>243</v>
      </c>
      <c r="D955" s="96" t="s">
        <v>23867</v>
      </c>
    </row>
    <row r="956" spans="1:4">
      <c r="A956" s="58" t="s">
        <v>19846</v>
      </c>
      <c r="B956" s="74" t="s">
        <v>8506</v>
      </c>
      <c r="C956" s="58" t="s">
        <v>243</v>
      </c>
      <c r="D956" s="96" t="s">
        <v>24607</v>
      </c>
    </row>
    <row r="957" spans="1:4">
      <c r="A957" s="58" t="s">
        <v>19847</v>
      </c>
      <c r="B957" s="74" t="s">
        <v>21087</v>
      </c>
      <c r="C957" s="58" t="s">
        <v>243</v>
      </c>
      <c r="D957" s="96">
        <v>34.979999999999997</v>
      </c>
    </row>
    <row r="958" spans="1:4">
      <c r="A958" s="58" t="s">
        <v>19848</v>
      </c>
      <c r="B958" s="74" t="s">
        <v>21088</v>
      </c>
      <c r="C958" s="58" t="s">
        <v>243</v>
      </c>
      <c r="D958" s="96">
        <v>27.2</v>
      </c>
    </row>
    <row r="959" spans="1:4">
      <c r="A959" s="58" t="s">
        <v>19849</v>
      </c>
      <c r="B959" s="74" t="s">
        <v>21089</v>
      </c>
      <c r="C959" s="58" t="s">
        <v>243</v>
      </c>
      <c r="D959" s="96">
        <v>56.3</v>
      </c>
    </row>
    <row r="960" spans="1:4">
      <c r="A960" s="58" t="s">
        <v>19850</v>
      </c>
      <c r="B960" s="74" t="s">
        <v>21090</v>
      </c>
      <c r="C960" s="58" t="s">
        <v>243</v>
      </c>
      <c r="D960" s="96">
        <v>55.44</v>
      </c>
    </row>
    <row r="961" spans="1:4">
      <c r="A961" s="58" t="s">
        <v>19851</v>
      </c>
      <c r="B961" s="74" t="s">
        <v>21091</v>
      </c>
      <c r="C961" s="58" t="s">
        <v>243</v>
      </c>
      <c r="D961" s="96">
        <v>50.89</v>
      </c>
    </row>
    <row r="962" spans="1:4">
      <c r="A962" s="58" t="s">
        <v>19852</v>
      </c>
      <c r="B962" s="74" t="s">
        <v>8509</v>
      </c>
      <c r="C962" s="58" t="s">
        <v>243</v>
      </c>
      <c r="D962" s="96" t="s">
        <v>29883</v>
      </c>
    </row>
    <row r="963" spans="1:4">
      <c r="A963" s="58" t="s">
        <v>19853</v>
      </c>
      <c r="B963" s="74" t="s">
        <v>8510</v>
      </c>
      <c r="C963" s="58" t="s">
        <v>243</v>
      </c>
      <c r="D963" s="96" t="s">
        <v>29884</v>
      </c>
    </row>
    <row r="964" spans="1:4">
      <c r="A964" s="58" t="s">
        <v>19854</v>
      </c>
      <c r="B964" s="74" t="s">
        <v>8511</v>
      </c>
      <c r="C964" s="58" t="s">
        <v>243</v>
      </c>
      <c r="D964" s="96" t="s">
        <v>29885</v>
      </c>
    </row>
    <row r="965" spans="1:4">
      <c r="A965" s="58" t="s">
        <v>19855</v>
      </c>
      <c r="B965" s="74" t="s">
        <v>21092</v>
      </c>
      <c r="C965" s="58" t="s">
        <v>243</v>
      </c>
      <c r="D965" s="96">
        <v>59.25</v>
      </c>
    </row>
    <row r="966" spans="1:4">
      <c r="A966" s="58" t="s">
        <v>19856</v>
      </c>
      <c r="B966" s="74" t="s">
        <v>21093</v>
      </c>
      <c r="C966" s="58" t="s">
        <v>243</v>
      </c>
      <c r="D966" s="96">
        <v>52.87</v>
      </c>
    </row>
    <row r="967" spans="1:4">
      <c r="A967" s="58" t="s">
        <v>19857</v>
      </c>
      <c r="B967" s="74" t="s">
        <v>21094</v>
      </c>
      <c r="C967" s="58" t="s">
        <v>243</v>
      </c>
      <c r="D967" s="96">
        <v>79.75</v>
      </c>
    </row>
    <row r="968" spans="1:4">
      <c r="A968" s="58" t="s">
        <v>19858</v>
      </c>
      <c r="B968" s="74" t="s">
        <v>21095</v>
      </c>
      <c r="C968" s="58" t="s">
        <v>243</v>
      </c>
      <c r="D968" s="96">
        <v>93.4</v>
      </c>
    </row>
    <row r="969" spans="1:4">
      <c r="A969" s="58" t="s">
        <v>19859</v>
      </c>
      <c r="B969" s="74" t="s">
        <v>21096</v>
      </c>
      <c r="C969" s="58" t="s">
        <v>243</v>
      </c>
      <c r="D969" s="96">
        <v>43.8</v>
      </c>
    </row>
    <row r="970" spans="1:4">
      <c r="A970" s="58" t="s">
        <v>19860</v>
      </c>
      <c r="B970" s="74" t="s">
        <v>21097</v>
      </c>
      <c r="C970" s="58" t="s">
        <v>243</v>
      </c>
      <c r="D970" s="96">
        <v>49.22</v>
      </c>
    </row>
    <row r="971" spans="1:4">
      <c r="A971" s="58" t="s">
        <v>19861</v>
      </c>
      <c r="B971" s="74" t="s">
        <v>21098</v>
      </c>
      <c r="C971" s="58" t="s">
        <v>243</v>
      </c>
      <c r="D971" s="96">
        <v>63.75</v>
      </c>
    </row>
    <row r="972" spans="1:4">
      <c r="A972" s="58" t="s">
        <v>19862</v>
      </c>
      <c r="B972" s="74" t="s">
        <v>21099</v>
      </c>
      <c r="C972" s="58" t="s">
        <v>243</v>
      </c>
      <c r="D972" s="96">
        <v>73.900000000000006</v>
      </c>
    </row>
    <row r="973" spans="1:4">
      <c r="A973" s="58" t="s">
        <v>19863</v>
      </c>
      <c r="B973" s="74" t="s">
        <v>21100</v>
      </c>
      <c r="C973" s="58" t="s">
        <v>243</v>
      </c>
      <c r="D973" s="96">
        <v>91.94</v>
      </c>
    </row>
    <row r="974" spans="1:4">
      <c r="A974" s="58" t="s">
        <v>19864</v>
      </c>
      <c r="B974" s="74" t="s">
        <v>21101</v>
      </c>
      <c r="C974" s="58" t="s">
        <v>243</v>
      </c>
      <c r="D974" s="96">
        <v>58.68</v>
      </c>
    </row>
    <row r="975" spans="1:4">
      <c r="A975" s="58" t="s">
        <v>19865</v>
      </c>
      <c r="B975" s="74" t="s">
        <v>21102</v>
      </c>
      <c r="C975" s="58" t="s">
        <v>243</v>
      </c>
      <c r="D975" s="96">
        <v>90.34</v>
      </c>
    </row>
    <row r="976" spans="1:4">
      <c r="A976" s="58" t="s">
        <v>19866</v>
      </c>
      <c r="B976" s="74" t="s">
        <v>21103</v>
      </c>
      <c r="C976" s="58" t="s">
        <v>243</v>
      </c>
      <c r="D976" s="96">
        <v>74.81</v>
      </c>
    </row>
    <row r="977" spans="1:4">
      <c r="A977" s="58" t="s">
        <v>19867</v>
      </c>
      <c r="B977" s="74" t="s">
        <v>21104</v>
      </c>
      <c r="C977" s="58" t="s">
        <v>243</v>
      </c>
      <c r="D977" s="96">
        <v>50.83</v>
      </c>
    </row>
    <row r="978" spans="1:4">
      <c r="A978" s="58" t="s">
        <v>19868</v>
      </c>
      <c r="B978" s="74" t="s">
        <v>21105</v>
      </c>
      <c r="C978" s="58" t="s">
        <v>243</v>
      </c>
      <c r="D978" s="96">
        <v>95.48</v>
      </c>
    </row>
    <row r="979" spans="1:4">
      <c r="A979" s="58" t="s">
        <v>19869</v>
      </c>
      <c r="B979" s="74" t="s">
        <v>21106</v>
      </c>
      <c r="C979" s="58" t="s">
        <v>243</v>
      </c>
      <c r="D979" s="96">
        <v>65.53</v>
      </c>
    </row>
    <row r="980" spans="1:4">
      <c r="A980" s="58" t="s">
        <v>19870</v>
      </c>
      <c r="B980" s="74" t="s">
        <v>7473</v>
      </c>
      <c r="C980" s="58" t="s">
        <v>243</v>
      </c>
      <c r="D980" s="96" t="s">
        <v>24298</v>
      </c>
    </row>
    <row r="981" spans="1:4">
      <c r="A981" s="58" t="s">
        <v>19871</v>
      </c>
      <c r="B981" s="74" t="s">
        <v>7472</v>
      </c>
      <c r="C981" s="58" t="s">
        <v>243</v>
      </c>
      <c r="D981" s="96" t="s">
        <v>25812</v>
      </c>
    </row>
    <row r="982" spans="1:4">
      <c r="A982" s="58" t="s">
        <v>19872</v>
      </c>
      <c r="B982" s="74" t="s">
        <v>7465</v>
      </c>
      <c r="C982" s="58" t="s">
        <v>243</v>
      </c>
      <c r="D982" s="96" t="s">
        <v>23887</v>
      </c>
    </row>
    <row r="983" spans="1:4">
      <c r="A983" s="58" t="s">
        <v>19873</v>
      </c>
      <c r="B983" s="74" t="s">
        <v>7466</v>
      </c>
      <c r="C983" s="58" t="s">
        <v>243</v>
      </c>
      <c r="D983" s="96" t="s">
        <v>25656</v>
      </c>
    </row>
    <row r="984" spans="1:4">
      <c r="A984" s="58" t="s">
        <v>19874</v>
      </c>
      <c r="B984" s="74" t="s">
        <v>7467</v>
      </c>
      <c r="C984" s="58" t="s">
        <v>243</v>
      </c>
      <c r="D984" s="96" t="s">
        <v>24427</v>
      </c>
    </row>
    <row r="985" spans="1:4">
      <c r="A985" s="58" t="s">
        <v>19875</v>
      </c>
      <c r="B985" s="74" t="s">
        <v>21107</v>
      </c>
      <c r="C985" s="58" t="s">
        <v>243</v>
      </c>
      <c r="D985" s="96">
        <v>11.69</v>
      </c>
    </row>
    <row r="986" spans="1:4">
      <c r="A986" s="58" t="s">
        <v>19876</v>
      </c>
      <c r="B986" s="74" t="s">
        <v>7468</v>
      </c>
      <c r="C986" s="58" t="s">
        <v>243</v>
      </c>
      <c r="D986" s="96" t="s">
        <v>24501</v>
      </c>
    </row>
    <row r="987" spans="1:4">
      <c r="A987" s="58" t="s">
        <v>19877</v>
      </c>
      <c r="B987" s="74" t="s">
        <v>21108</v>
      </c>
      <c r="C987" s="58" t="s">
        <v>243</v>
      </c>
      <c r="D987" s="96">
        <v>14.31</v>
      </c>
    </row>
    <row r="988" spans="1:4">
      <c r="A988" s="58" t="s">
        <v>19878</v>
      </c>
      <c r="B988" s="74" t="s">
        <v>7460</v>
      </c>
      <c r="C988" s="58" t="s">
        <v>243</v>
      </c>
      <c r="D988" s="96" t="s">
        <v>26640</v>
      </c>
    </row>
    <row r="989" spans="1:4">
      <c r="A989" s="58" t="s">
        <v>19879</v>
      </c>
      <c r="B989" s="74" t="s">
        <v>21109</v>
      </c>
      <c r="C989" s="58" t="s">
        <v>243</v>
      </c>
      <c r="D989" s="96">
        <v>13.46</v>
      </c>
    </row>
    <row r="990" spans="1:4">
      <c r="A990" s="58" t="s">
        <v>19880</v>
      </c>
      <c r="B990" s="74" t="s">
        <v>21110</v>
      </c>
      <c r="C990" s="58" t="s">
        <v>243</v>
      </c>
      <c r="D990" s="96">
        <v>13.9</v>
      </c>
    </row>
    <row r="991" spans="1:4">
      <c r="A991" s="58" t="s">
        <v>19881</v>
      </c>
      <c r="B991" s="74" t="s">
        <v>7461</v>
      </c>
      <c r="C991" s="58" t="s">
        <v>243</v>
      </c>
      <c r="D991" s="96" t="s">
        <v>24454</v>
      </c>
    </row>
    <row r="992" spans="1:4">
      <c r="A992" s="58" t="s">
        <v>19882</v>
      </c>
      <c r="B992" s="74" t="s">
        <v>21111</v>
      </c>
      <c r="C992" s="58" t="s">
        <v>243</v>
      </c>
      <c r="D992" s="96">
        <v>10.039999999999999</v>
      </c>
    </row>
    <row r="993" spans="1:4">
      <c r="A993" s="58" t="s">
        <v>19883</v>
      </c>
      <c r="B993" s="74" t="s">
        <v>21112</v>
      </c>
      <c r="C993" s="58" t="s">
        <v>243</v>
      </c>
      <c r="D993" s="96">
        <v>11.47</v>
      </c>
    </row>
    <row r="994" spans="1:4">
      <c r="A994" s="58" t="s">
        <v>19884</v>
      </c>
      <c r="B994" s="74" t="s">
        <v>21113</v>
      </c>
      <c r="C994" s="58" t="s">
        <v>243</v>
      </c>
      <c r="D994" s="96">
        <v>15.95</v>
      </c>
    </row>
    <row r="995" spans="1:4">
      <c r="A995" s="58" t="s">
        <v>19885</v>
      </c>
      <c r="B995" s="74" t="s">
        <v>21114</v>
      </c>
      <c r="C995" s="58" t="s">
        <v>243</v>
      </c>
      <c r="D995" s="96">
        <v>15.98</v>
      </c>
    </row>
    <row r="996" spans="1:4">
      <c r="A996" s="58" t="s">
        <v>19886</v>
      </c>
      <c r="B996" s="74" t="s">
        <v>21115</v>
      </c>
      <c r="C996" s="58" t="s">
        <v>243</v>
      </c>
      <c r="D996" s="96">
        <v>9.9499999999999993</v>
      </c>
    </row>
    <row r="997" spans="1:4">
      <c r="A997" s="58" t="s">
        <v>19887</v>
      </c>
      <c r="B997" s="74" t="s">
        <v>21116</v>
      </c>
      <c r="C997" s="58" t="s">
        <v>243</v>
      </c>
      <c r="D997" s="96">
        <v>8.6300000000000008</v>
      </c>
    </row>
    <row r="998" spans="1:4">
      <c r="A998" s="58" t="s">
        <v>19888</v>
      </c>
      <c r="B998" s="74" t="s">
        <v>7477</v>
      </c>
      <c r="C998" s="58" t="s">
        <v>243</v>
      </c>
      <c r="D998" s="96" t="s">
        <v>26799</v>
      </c>
    </row>
    <row r="999" spans="1:4">
      <c r="A999" s="58" t="s">
        <v>19889</v>
      </c>
      <c r="B999" s="74" t="s">
        <v>21117</v>
      </c>
      <c r="C999" s="58" t="s">
        <v>243</v>
      </c>
      <c r="D999" s="96">
        <v>31.96</v>
      </c>
    </row>
    <row r="1000" spans="1:4">
      <c r="A1000" s="58" t="s">
        <v>19890</v>
      </c>
      <c r="B1000" s="74" t="s">
        <v>21118</v>
      </c>
      <c r="C1000" s="58" t="s">
        <v>243</v>
      </c>
      <c r="D1000" s="96">
        <v>35.9</v>
      </c>
    </row>
    <row r="1001" spans="1:4">
      <c r="A1001" s="58" t="s">
        <v>19891</v>
      </c>
      <c r="B1001" s="74" t="s">
        <v>21119</v>
      </c>
      <c r="C1001" s="58" t="s">
        <v>243</v>
      </c>
      <c r="D1001" s="96">
        <v>13.3</v>
      </c>
    </row>
    <row r="1002" spans="1:4">
      <c r="A1002" s="58" t="s">
        <v>19892</v>
      </c>
      <c r="B1002" s="74" t="s">
        <v>7478</v>
      </c>
      <c r="C1002" s="58" t="s">
        <v>243</v>
      </c>
      <c r="D1002" s="96" t="s">
        <v>26553</v>
      </c>
    </row>
    <row r="1003" spans="1:4">
      <c r="A1003" s="58" t="s">
        <v>19893</v>
      </c>
      <c r="B1003" s="74" t="s">
        <v>7481</v>
      </c>
      <c r="C1003" s="58" t="s">
        <v>243</v>
      </c>
      <c r="D1003" s="96" t="s">
        <v>26891</v>
      </c>
    </row>
    <row r="1004" spans="1:4">
      <c r="A1004" s="58" t="s">
        <v>19894</v>
      </c>
      <c r="B1004" s="74" t="s">
        <v>21120</v>
      </c>
      <c r="C1004" s="58" t="s">
        <v>243</v>
      </c>
      <c r="D1004" s="96">
        <v>20.399999999999999</v>
      </c>
    </row>
    <row r="1005" spans="1:4">
      <c r="A1005" s="58" t="s">
        <v>19895</v>
      </c>
      <c r="B1005" s="74" t="s">
        <v>21121</v>
      </c>
      <c r="C1005" s="58" t="s">
        <v>243</v>
      </c>
      <c r="D1005" s="96">
        <v>34.47</v>
      </c>
    </row>
    <row r="1006" spans="1:4">
      <c r="A1006" s="58" t="s">
        <v>19896</v>
      </c>
      <c r="B1006" s="74" t="s">
        <v>21122</v>
      </c>
      <c r="C1006" s="58" t="s">
        <v>243</v>
      </c>
      <c r="D1006" s="96">
        <v>34.75</v>
      </c>
    </row>
    <row r="1007" spans="1:4">
      <c r="A1007" s="58" t="s">
        <v>19897</v>
      </c>
      <c r="B1007" s="74" t="s">
        <v>21123</v>
      </c>
      <c r="C1007" s="58" t="s">
        <v>243</v>
      </c>
      <c r="D1007" s="96">
        <v>41.287999999999997</v>
      </c>
    </row>
    <row r="1008" spans="1:4">
      <c r="A1008" s="58" t="s">
        <v>19898</v>
      </c>
      <c r="B1008" s="74" t="s">
        <v>21124</v>
      </c>
      <c r="C1008" s="58" t="s">
        <v>243</v>
      </c>
      <c r="D1008" s="96">
        <v>35.24</v>
      </c>
    </row>
    <row r="1009" spans="1:4">
      <c r="A1009" s="58" t="s">
        <v>19899</v>
      </c>
      <c r="B1009" s="74" t="s">
        <v>21125</v>
      </c>
      <c r="C1009" s="58" t="s">
        <v>243</v>
      </c>
      <c r="D1009" s="96">
        <v>37.659999999999997</v>
      </c>
    </row>
    <row r="1010" spans="1:4">
      <c r="A1010" s="58" t="s">
        <v>19900</v>
      </c>
      <c r="B1010" s="74" t="s">
        <v>7474</v>
      </c>
      <c r="C1010" s="58" t="s">
        <v>243</v>
      </c>
      <c r="D1010" s="96" t="s">
        <v>26886</v>
      </c>
    </row>
    <row r="1011" spans="1:4">
      <c r="A1011" s="58" t="s">
        <v>19901</v>
      </c>
      <c r="B1011" s="74" t="s">
        <v>7475</v>
      </c>
      <c r="C1011" s="58" t="s">
        <v>243</v>
      </c>
      <c r="D1011" s="96" t="s">
        <v>26887</v>
      </c>
    </row>
    <row r="1012" spans="1:4">
      <c r="A1012" s="58" t="s">
        <v>19902</v>
      </c>
      <c r="B1012" s="74" t="s">
        <v>7476</v>
      </c>
      <c r="C1012" s="58" t="s">
        <v>243</v>
      </c>
      <c r="D1012" s="96" t="s">
        <v>26888</v>
      </c>
    </row>
    <row r="1013" spans="1:4">
      <c r="A1013" s="58" t="s">
        <v>19903</v>
      </c>
      <c r="B1013" s="74" t="s">
        <v>21126</v>
      </c>
      <c r="C1013" s="58" t="s">
        <v>243</v>
      </c>
      <c r="D1013" s="96">
        <v>50.987499999999997</v>
      </c>
    </row>
    <row r="1014" spans="1:4">
      <c r="A1014" s="58" t="s">
        <v>19904</v>
      </c>
      <c r="B1014" s="74" t="s">
        <v>21127</v>
      </c>
      <c r="C1014" s="58" t="s">
        <v>243</v>
      </c>
      <c r="D1014" s="96">
        <v>48.129999999999995</v>
      </c>
    </row>
    <row r="1015" spans="1:4">
      <c r="A1015" s="58" t="s">
        <v>19905</v>
      </c>
      <c r="B1015" s="74" t="s">
        <v>21128</v>
      </c>
      <c r="C1015" s="58" t="s">
        <v>243</v>
      </c>
      <c r="D1015" s="96">
        <v>61.5</v>
      </c>
    </row>
    <row r="1016" spans="1:4">
      <c r="A1016" s="58" t="s">
        <v>19906</v>
      </c>
      <c r="B1016" s="74" t="s">
        <v>7461</v>
      </c>
      <c r="C1016" s="58" t="s">
        <v>243</v>
      </c>
      <c r="D1016" s="96" t="s">
        <v>24454</v>
      </c>
    </row>
    <row r="1017" spans="1:4">
      <c r="A1017" s="58" t="s">
        <v>19907</v>
      </c>
      <c r="B1017" s="74" t="s">
        <v>21129</v>
      </c>
      <c r="C1017" s="58" t="s">
        <v>243</v>
      </c>
      <c r="D1017" s="96">
        <v>24.24</v>
      </c>
    </row>
    <row r="1018" spans="1:4" ht="25.5">
      <c r="A1018" s="58" t="s">
        <v>19908</v>
      </c>
      <c r="B1018" s="74" t="s">
        <v>7181</v>
      </c>
      <c r="C1018" s="58" t="s">
        <v>243</v>
      </c>
      <c r="D1018" s="96">
        <v>63.25</v>
      </c>
    </row>
    <row r="1019" spans="1:4">
      <c r="A1019" s="58" t="s">
        <v>19909</v>
      </c>
      <c r="B1019" s="74" t="s">
        <v>21130</v>
      </c>
      <c r="C1019" s="58" t="s">
        <v>243</v>
      </c>
      <c r="D1019" s="96">
        <v>68.209999999999994</v>
      </c>
    </row>
    <row r="1020" spans="1:4" ht="25.5">
      <c r="A1020" s="58" t="s">
        <v>19910</v>
      </c>
      <c r="B1020" s="74" t="s">
        <v>7182</v>
      </c>
      <c r="C1020" s="58" t="s">
        <v>243</v>
      </c>
      <c r="D1020" s="96">
        <v>3376</v>
      </c>
    </row>
    <row r="1021" spans="1:4">
      <c r="A1021" s="58" t="s">
        <v>19911</v>
      </c>
      <c r="B1021" s="74" t="s">
        <v>21131</v>
      </c>
      <c r="C1021" s="58" t="s">
        <v>243</v>
      </c>
      <c r="D1021" s="96">
        <v>43.43</v>
      </c>
    </row>
    <row r="1022" spans="1:4">
      <c r="A1022" s="58" t="s">
        <v>19912</v>
      </c>
      <c r="B1022" s="74" t="s">
        <v>29699</v>
      </c>
      <c r="C1022" s="58" t="s">
        <v>243</v>
      </c>
      <c r="D1022" s="96">
        <v>540</v>
      </c>
    </row>
    <row r="1023" spans="1:4">
      <c r="A1023" s="58" t="s">
        <v>19913</v>
      </c>
      <c r="B1023" s="74" t="s">
        <v>29700</v>
      </c>
      <c r="C1023" s="58" t="s">
        <v>243</v>
      </c>
      <c r="D1023" s="96">
        <v>1067</v>
      </c>
    </row>
    <row r="1024" spans="1:4">
      <c r="A1024" s="58" t="s">
        <v>19914</v>
      </c>
      <c r="B1024" s="74" t="s">
        <v>29701</v>
      </c>
      <c r="C1024" s="58" t="s">
        <v>243</v>
      </c>
      <c r="D1024" s="96">
        <v>1102.33</v>
      </c>
    </row>
    <row r="1025" spans="1:4">
      <c r="A1025" s="58" t="s">
        <v>19915</v>
      </c>
      <c r="B1025" s="74" t="s">
        <v>29702</v>
      </c>
      <c r="C1025" s="58" t="s">
        <v>243</v>
      </c>
      <c r="D1025" s="96">
        <v>3.86</v>
      </c>
    </row>
    <row r="1026" spans="1:4">
      <c r="A1026" s="58" t="s">
        <v>19916</v>
      </c>
      <c r="B1026" s="74" t="s">
        <v>29703</v>
      </c>
      <c r="C1026" s="58" t="s">
        <v>243</v>
      </c>
      <c r="D1026" s="96">
        <v>11.64</v>
      </c>
    </row>
    <row r="1027" spans="1:4">
      <c r="A1027" s="58" t="s">
        <v>19917</v>
      </c>
      <c r="B1027" s="74" t="s">
        <v>29704</v>
      </c>
      <c r="C1027" s="58" t="s">
        <v>243</v>
      </c>
      <c r="D1027" s="96">
        <v>130.06</v>
      </c>
    </row>
    <row r="1028" spans="1:4">
      <c r="A1028" s="58" t="s">
        <v>19918</v>
      </c>
      <c r="B1028" s="74" t="s">
        <v>21132</v>
      </c>
      <c r="C1028" s="58" t="s">
        <v>243</v>
      </c>
      <c r="D1028" s="96">
        <v>168</v>
      </c>
    </row>
    <row r="1029" spans="1:4">
      <c r="A1029" s="58" t="s">
        <v>19919</v>
      </c>
      <c r="B1029" s="74" t="s">
        <v>6918</v>
      </c>
      <c r="C1029" s="58" t="s">
        <v>243</v>
      </c>
      <c r="D1029" s="96" t="s">
        <v>29886</v>
      </c>
    </row>
    <row r="1030" spans="1:4">
      <c r="A1030" s="58" t="s">
        <v>19920</v>
      </c>
      <c r="B1030" s="74" t="s">
        <v>29705</v>
      </c>
      <c r="C1030" s="58" t="s">
        <v>243</v>
      </c>
      <c r="D1030" s="96">
        <v>0.84</v>
      </c>
    </row>
    <row r="1031" spans="1:4">
      <c r="A1031" s="58" t="s">
        <v>19921</v>
      </c>
      <c r="B1031" s="74" t="s">
        <v>29706</v>
      </c>
      <c r="C1031" s="58" t="s">
        <v>243</v>
      </c>
      <c r="D1031" s="96">
        <v>14.54</v>
      </c>
    </row>
    <row r="1032" spans="1:4" ht="25.5">
      <c r="A1032" s="58" t="s">
        <v>19922</v>
      </c>
      <c r="B1032" s="74" t="s">
        <v>29707</v>
      </c>
      <c r="C1032" s="58" t="s">
        <v>243</v>
      </c>
      <c r="D1032" s="96">
        <v>260</v>
      </c>
    </row>
    <row r="1033" spans="1:4">
      <c r="A1033" s="58" t="s">
        <v>19923</v>
      </c>
      <c r="B1033" s="74" t="s">
        <v>29708</v>
      </c>
      <c r="C1033" s="58" t="s">
        <v>243</v>
      </c>
      <c r="D1033" s="96">
        <v>0.79</v>
      </c>
    </row>
    <row r="1034" spans="1:4">
      <c r="A1034" s="58" t="s">
        <v>19924</v>
      </c>
      <c r="B1034" s="74" t="s">
        <v>29709</v>
      </c>
      <c r="C1034" s="58" t="s">
        <v>243</v>
      </c>
      <c r="D1034" s="96">
        <v>11.4</v>
      </c>
    </row>
    <row r="1035" spans="1:4">
      <c r="A1035" s="58" t="s">
        <v>19925</v>
      </c>
      <c r="B1035" s="74" t="s">
        <v>29710</v>
      </c>
      <c r="C1035" s="58" t="s">
        <v>243</v>
      </c>
      <c r="D1035" s="96">
        <v>0.5</v>
      </c>
    </row>
    <row r="1036" spans="1:4">
      <c r="A1036" s="58" t="s">
        <v>19926</v>
      </c>
      <c r="B1036" s="74" t="s">
        <v>29711</v>
      </c>
      <c r="C1036" s="58" t="s">
        <v>243</v>
      </c>
      <c r="D1036" s="96">
        <v>0.79</v>
      </c>
    </row>
    <row r="1037" spans="1:4">
      <c r="A1037" s="58" t="s">
        <v>19927</v>
      </c>
      <c r="B1037" s="74" t="s">
        <v>29712</v>
      </c>
      <c r="C1037" s="58" t="s">
        <v>243</v>
      </c>
      <c r="D1037" s="96">
        <v>17.47</v>
      </c>
    </row>
    <row r="1038" spans="1:4">
      <c r="A1038" s="58" t="s">
        <v>19928</v>
      </c>
      <c r="B1038" s="74" t="s">
        <v>29713</v>
      </c>
      <c r="C1038" s="58" t="s">
        <v>243</v>
      </c>
      <c r="D1038" s="96">
        <v>1.1299999999999999</v>
      </c>
    </row>
    <row r="1039" spans="1:4">
      <c r="A1039" s="58" t="s">
        <v>19929</v>
      </c>
      <c r="B1039" s="74" t="s">
        <v>29714</v>
      </c>
      <c r="C1039" s="58" t="s">
        <v>243</v>
      </c>
      <c r="D1039" s="96">
        <v>154.43</v>
      </c>
    </row>
    <row r="1040" spans="1:4">
      <c r="A1040" s="58" t="s">
        <v>19930</v>
      </c>
      <c r="B1040" s="74" t="s">
        <v>29715</v>
      </c>
      <c r="C1040" s="58" t="s">
        <v>243</v>
      </c>
      <c r="D1040" s="96">
        <v>66.83</v>
      </c>
    </row>
    <row r="1041" spans="1:4">
      <c r="A1041" s="58" t="s">
        <v>19931</v>
      </c>
      <c r="B1041" s="74" t="s">
        <v>29716</v>
      </c>
      <c r="C1041" s="58" t="s">
        <v>243</v>
      </c>
      <c r="D1041" s="96">
        <v>2</v>
      </c>
    </row>
    <row r="1042" spans="1:4">
      <c r="A1042" s="58" t="s">
        <v>19932</v>
      </c>
      <c r="B1042" s="74" t="s">
        <v>29717</v>
      </c>
      <c r="C1042" s="58" t="s">
        <v>243</v>
      </c>
      <c r="D1042" s="96">
        <v>20.260000000000002</v>
      </c>
    </row>
    <row r="1043" spans="1:4">
      <c r="A1043" s="58" t="s">
        <v>19933</v>
      </c>
      <c r="B1043" s="74" t="s">
        <v>7844</v>
      </c>
      <c r="C1043" s="58" t="s">
        <v>243</v>
      </c>
      <c r="D1043" s="96" t="s">
        <v>26214</v>
      </c>
    </row>
    <row r="1044" spans="1:4">
      <c r="A1044" s="58" t="s">
        <v>19934</v>
      </c>
      <c r="B1044" s="74" t="s">
        <v>29718</v>
      </c>
      <c r="C1044" s="58" t="s">
        <v>243</v>
      </c>
      <c r="D1044" s="96">
        <v>0.11</v>
      </c>
    </row>
    <row r="1045" spans="1:4">
      <c r="A1045" s="58" t="s">
        <v>19935</v>
      </c>
      <c r="B1045" s="74" t="s">
        <v>17798</v>
      </c>
      <c r="C1045" s="58" t="s">
        <v>243</v>
      </c>
      <c r="D1045" s="96">
        <v>1.645</v>
      </c>
    </row>
    <row r="1046" spans="1:4">
      <c r="A1046" s="58" t="s">
        <v>19936</v>
      </c>
      <c r="B1046" s="74" t="s">
        <v>9036</v>
      </c>
      <c r="C1046" s="58" t="s">
        <v>243</v>
      </c>
      <c r="D1046" s="96" t="s">
        <v>24910</v>
      </c>
    </row>
    <row r="1047" spans="1:4">
      <c r="A1047" s="58" t="s">
        <v>19937</v>
      </c>
      <c r="B1047" s="74" t="s">
        <v>29719</v>
      </c>
      <c r="C1047" s="58" t="s">
        <v>243</v>
      </c>
      <c r="D1047" s="96">
        <v>70.290000000000006</v>
      </c>
    </row>
    <row r="1048" spans="1:4">
      <c r="A1048" s="58" t="s">
        <v>19938</v>
      </c>
      <c r="B1048" s="74" t="s">
        <v>21133</v>
      </c>
      <c r="C1048" s="58" t="s">
        <v>243</v>
      </c>
      <c r="D1048" s="96">
        <v>54.68</v>
      </c>
    </row>
    <row r="1049" spans="1:4">
      <c r="A1049" s="58" t="s">
        <v>19939</v>
      </c>
      <c r="B1049" s="74" t="s">
        <v>9030</v>
      </c>
      <c r="C1049" s="58" t="s">
        <v>243</v>
      </c>
      <c r="D1049" s="96" t="s">
        <v>25999</v>
      </c>
    </row>
    <row r="1050" spans="1:4">
      <c r="A1050" s="58" t="s">
        <v>19940</v>
      </c>
      <c r="B1050" s="74" t="s">
        <v>29720</v>
      </c>
      <c r="C1050" s="58" t="s">
        <v>243</v>
      </c>
      <c r="D1050" s="96">
        <v>0.94</v>
      </c>
    </row>
    <row r="1051" spans="1:4">
      <c r="A1051" s="58" t="s">
        <v>19941</v>
      </c>
      <c r="B1051" s="74" t="s">
        <v>29721</v>
      </c>
      <c r="C1051" s="58" t="s">
        <v>243</v>
      </c>
      <c r="D1051" s="96">
        <v>0.08</v>
      </c>
    </row>
    <row r="1052" spans="1:4">
      <c r="A1052" s="58" t="s">
        <v>19942</v>
      </c>
      <c r="B1052" s="74" t="s">
        <v>29722</v>
      </c>
      <c r="C1052" s="58" t="s">
        <v>243</v>
      </c>
      <c r="D1052" s="96">
        <v>0.13</v>
      </c>
    </row>
    <row r="1053" spans="1:4">
      <c r="A1053" s="58" t="s">
        <v>19943</v>
      </c>
      <c r="B1053" s="74" t="s">
        <v>29723</v>
      </c>
      <c r="C1053" s="58" t="s">
        <v>243</v>
      </c>
      <c r="D1053" s="96">
        <v>5.45</v>
      </c>
    </row>
    <row r="1054" spans="1:4">
      <c r="A1054" s="58" t="s">
        <v>19944</v>
      </c>
      <c r="B1054" s="74" t="s">
        <v>29724</v>
      </c>
      <c r="C1054" s="58" t="s">
        <v>243</v>
      </c>
      <c r="D1054" s="96">
        <v>9.94</v>
      </c>
    </row>
    <row r="1055" spans="1:4">
      <c r="A1055" s="58" t="s">
        <v>19945</v>
      </c>
      <c r="B1055" s="74" t="s">
        <v>29546</v>
      </c>
      <c r="C1055" s="58" t="s">
        <v>243</v>
      </c>
      <c r="D1055" s="96">
        <v>23.57</v>
      </c>
    </row>
    <row r="1056" spans="1:4">
      <c r="A1056" s="58" t="s">
        <v>19946</v>
      </c>
      <c r="B1056" s="74" t="s">
        <v>9032</v>
      </c>
      <c r="C1056" s="58" t="s">
        <v>243</v>
      </c>
      <c r="D1056" s="96" t="s">
        <v>24217</v>
      </c>
    </row>
    <row r="1057" spans="1:4">
      <c r="A1057" s="58" t="s">
        <v>19947</v>
      </c>
      <c r="B1057" s="74" t="s">
        <v>29725</v>
      </c>
      <c r="C1057" s="58" t="s">
        <v>243</v>
      </c>
      <c r="D1057" s="96">
        <v>19</v>
      </c>
    </row>
    <row r="1058" spans="1:4">
      <c r="A1058" s="58" t="s">
        <v>19948</v>
      </c>
      <c r="B1058" s="74" t="s">
        <v>29726</v>
      </c>
      <c r="C1058" s="58" t="s">
        <v>243</v>
      </c>
      <c r="D1058" s="96">
        <v>254.31</v>
      </c>
    </row>
    <row r="1059" spans="1:4">
      <c r="A1059" s="58" t="s">
        <v>19949</v>
      </c>
      <c r="B1059" s="74" t="s">
        <v>21134</v>
      </c>
      <c r="C1059" s="58" t="s">
        <v>243</v>
      </c>
      <c r="D1059" s="96">
        <v>76</v>
      </c>
    </row>
    <row r="1060" spans="1:4">
      <c r="A1060" s="58" t="s">
        <v>19950</v>
      </c>
      <c r="B1060" s="74" t="s">
        <v>29727</v>
      </c>
      <c r="C1060" s="58" t="s">
        <v>243</v>
      </c>
      <c r="D1060" s="96">
        <v>3.7</v>
      </c>
    </row>
    <row r="1061" spans="1:4">
      <c r="A1061" s="58" t="s">
        <v>19951</v>
      </c>
      <c r="B1061" s="74" t="s">
        <v>29728</v>
      </c>
      <c r="C1061" s="58" t="s">
        <v>243</v>
      </c>
      <c r="D1061" s="96">
        <v>62.65</v>
      </c>
    </row>
    <row r="1062" spans="1:4">
      <c r="A1062" s="58" t="s">
        <v>19952</v>
      </c>
      <c r="B1062" s="74" t="s">
        <v>29729</v>
      </c>
      <c r="C1062" s="58" t="s">
        <v>243</v>
      </c>
      <c r="D1062" s="96">
        <v>45.71</v>
      </c>
    </row>
    <row r="1063" spans="1:4">
      <c r="A1063" s="58" t="s">
        <v>19953</v>
      </c>
      <c r="B1063" s="74" t="s">
        <v>29730</v>
      </c>
      <c r="C1063" s="58" t="s">
        <v>243</v>
      </c>
      <c r="D1063" s="96">
        <v>6.09</v>
      </c>
    </row>
    <row r="1064" spans="1:4">
      <c r="A1064" s="58" t="s">
        <v>19954</v>
      </c>
      <c r="B1064" s="74" t="s">
        <v>29731</v>
      </c>
      <c r="C1064" s="58" t="s">
        <v>243</v>
      </c>
      <c r="D1064" s="96">
        <v>21.04</v>
      </c>
    </row>
    <row r="1065" spans="1:4">
      <c r="A1065" s="58" t="s">
        <v>19955</v>
      </c>
      <c r="B1065" s="74" t="s">
        <v>21135</v>
      </c>
      <c r="C1065" s="58" t="s">
        <v>243</v>
      </c>
      <c r="D1065" s="96">
        <v>1067.8800000000001</v>
      </c>
    </row>
    <row r="1066" spans="1:4">
      <c r="A1066" s="58" t="s">
        <v>19956</v>
      </c>
      <c r="B1066" s="74" t="s">
        <v>29732</v>
      </c>
      <c r="C1066" s="58" t="s">
        <v>21520</v>
      </c>
      <c r="D1066" s="96">
        <v>245.52</v>
      </c>
    </row>
    <row r="1067" spans="1:4">
      <c r="A1067" s="58" t="s">
        <v>19957</v>
      </c>
      <c r="B1067" s="74" t="s">
        <v>9074</v>
      </c>
      <c r="C1067" s="58" t="s">
        <v>21520</v>
      </c>
      <c r="D1067" s="96">
        <v>189.54</v>
      </c>
    </row>
    <row r="1068" spans="1:4">
      <c r="A1068" s="58" t="s">
        <v>19958</v>
      </c>
      <c r="B1068" s="74" t="s">
        <v>29733</v>
      </c>
      <c r="C1068" s="58" t="s">
        <v>21520</v>
      </c>
      <c r="D1068" s="96">
        <v>337.86</v>
      </c>
    </row>
    <row r="1069" spans="1:4">
      <c r="A1069" s="58" t="s">
        <v>19959</v>
      </c>
      <c r="B1069" s="74" t="s">
        <v>29734</v>
      </c>
      <c r="C1069" s="58" t="s">
        <v>21520</v>
      </c>
      <c r="D1069" s="96">
        <v>284.04000000000002</v>
      </c>
    </row>
    <row r="1070" spans="1:4">
      <c r="A1070" s="58" t="s">
        <v>19960</v>
      </c>
      <c r="B1070" s="74" t="s">
        <v>29735</v>
      </c>
      <c r="C1070" s="58" t="s">
        <v>33</v>
      </c>
      <c r="D1070" s="96">
        <v>18.28</v>
      </c>
    </row>
    <row r="1071" spans="1:4">
      <c r="A1071" s="58" t="s">
        <v>19961</v>
      </c>
      <c r="B1071" s="74" t="s">
        <v>9084</v>
      </c>
      <c r="C1071" s="58" t="s">
        <v>21523</v>
      </c>
      <c r="D1071" s="96">
        <v>93.02</v>
      </c>
    </row>
    <row r="1072" spans="1:4">
      <c r="A1072" s="58" t="s">
        <v>19962</v>
      </c>
      <c r="B1072" s="74" t="s">
        <v>29736</v>
      </c>
      <c r="C1072" s="58" t="s">
        <v>21523</v>
      </c>
      <c r="D1072" s="96">
        <v>95.8</v>
      </c>
    </row>
    <row r="1073" spans="1:4">
      <c r="A1073" s="58" t="s">
        <v>19963</v>
      </c>
      <c r="B1073" s="74" t="s">
        <v>29737</v>
      </c>
      <c r="C1073" s="58" t="s">
        <v>21523</v>
      </c>
      <c r="D1073" s="96">
        <v>82.24</v>
      </c>
    </row>
    <row r="1074" spans="1:4">
      <c r="A1074" s="58" t="s">
        <v>19964</v>
      </c>
      <c r="B1074" s="74" t="s">
        <v>21136</v>
      </c>
      <c r="C1074" s="58" t="s">
        <v>21523</v>
      </c>
      <c r="D1074" s="96">
        <v>44.9</v>
      </c>
    </row>
    <row r="1075" spans="1:4">
      <c r="A1075" s="58" t="s">
        <v>19965</v>
      </c>
      <c r="B1075" s="74" t="s">
        <v>9518</v>
      </c>
      <c r="C1075" s="58" t="s">
        <v>21520</v>
      </c>
      <c r="D1075" s="96">
        <v>84.13</v>
      </c>
    </row>
    <row r="1076" spans="1:4">
      <c r="A1076" s="58" t="s">
        <v>19966</v>
      </c>
      <c r="B1076" s="74" t="s">
        <v>29738</v>
      </c>
      <c r="C1076" s="58" t="s">
        <v>21520</v>
      </c>
      <c r="D1076" s="96">
        <v>69.23</v>
      </c>
    </row>
    <row r="1077" spans="1:4">
      <c r="A1077" s="58" t="s">
        <v>19967</v>
      </c>
      <c r="B1077" s="74" t="s">
        <v>21137</v>
      </c>
      <c r="C1077" s="58" t="s">
        <v>21520</v>
      </c>
      <c r="D1077" s="96">
        <v>161.99</v>
      </c>
    </row>
    <row r="1078" spans="1:4">
      <c r="A1078" s="58" t="s">
        <v>19968</v>
      </c>
      <c r="B1078" s="74" t="s">
        <v>21138</v>
      </c>
      <c r="C1078" s="58" t="s">
        <v>21523</v>
      </c>
      <c r="D1078" s="96">
        <v>89.72</v>
      </c>
    </row>
    <row r="1079" spans="1:4">
      <c r="A1079" s="58" t="s">
        <v>19969</v>
      </c>
      <c r="B1079" s="74" t="s">
        <v>29739</v>
      </c>
      <c r="C1079" s="58" t="s">
        <v>21524</v>
      </c>
      <c r="D1079" s="96">
        <v>234.36</v>
      </c>
    </row>
    <row r="1080" spans="1:4">
      <c r="A1080" s="58" t="s">
        <v>19970</v>
      </c>
      <c r="B1080" s="74" t="s">
        <v>21139</v>
      </c>
      <c r="C1080" s="58" t="s">
        <v>21523</v>
      </c>
      <c r="D1080" s="96">
        <v>170.49</v>
      </c>
    </row>
    <row r="1081" spans="1:4">
      <c r="A1081" s="58" t="s">
        <v>19971</v>
      </c>
      <c r="B1081" s="74" t="s">
        <v>29740</v>
      </c>
      <c r="C1081" s="58" t="s">
        <v>21520</v>
      </c>
      <c r="D1081" s="96">
        <v>67.5</v>
      </c>
    </row>
    <row r="1082" spans="1:4">
      <c r="A1082" s="58" t="s">
        <v>19972</v>
      </c>
      <c r="B1082" s="74" t="s">
        <v>21140</v>
      </c>
      <c r="C1082" s="58" t="s">
        <v>243</v>
      </c>
      <c r="D1082" s="96">
        <v>14.9</v>
      </c>
    </row>
    <row r="1083" spans="1:4">
      <c r="A1083" s="58" t="s">
        <v>19973</v>
      </c>
      <c r="B1083" s="74" t="s">
        <v>29741</v>
      </c>
      <c r="C1083" s="58" t="s">
        <v>21520</v>
      </c>
      <c r="D1083" s="96">
        <v>104.88</v>
      </c>
    </row>
    <row r="1084" spans="1:4">
      <c r="A1084" s="58" t="s">
        <v>19974</v>
      </c>
      <c r="B1084" s="74" t="s">
        <v>29742</v>
      </c>
      <c r="C1084" s="58" t="s">
        <v>21523</v>
      </c>
      <c r="D1084" s="96">
        <v>51.42</v>
      </c>
    </row>
    <row r="1085" spans="1:4">
      <c r="A1085" s="58" t="s">
        <v>19975</v>
      </c>
      <c r="B1085" s="74" t="s">
        <v>29743</v>
      </c>
      <c r="C1085" s="58" t="s">
        <v>21520</v>
      </c>
      <c r="D1085" s="96">
        <v>215.46</v>
      </c>
    </row>
    <row r="1086" spans="1:4">
      <c r="A1086" s="58" t="s">
        <v>19976</v>
      </c>
      <c r="B1086" s="74" t="s">
        <v>29744</v>
      </c>
      <c r="C1086" s="58" t="s">
        <v>21520</v>
      </c>
      <c r="D1086" s="96">
        <v>215.46</v>
      </c>
    </row>
    <row r="1087" spans="1:4">
      <c r="A1087" s="58" t="s">
        <v>19977</v>
      </c>
      <c r="B1087" s="74" t="s">
        <v>8648</v>
      </c>
      <c r="C1087" s="58" t="s">
        <v>21520</v>
      </c>
      <c r="D1087" s="96">
        <v>128.34</v>
      </c>
    </row>
    <row r="1088" spans="1:4">
      <c r="A1088" s="58" t="s">
        <v>19978</v>
      </c>
      <c r="B1088" s="74" t="s">
        <v>8423</v>
      </c>
      <c r="C1088" s="58" t="s">
        <v>21523</v>
      </c>
      <c r="D1088" s="96">
        <v>85.16</v>
      </c>
    </row>
    <row r="1089" spans="1:4">
      <c r="A1089" s="58" t="s">
        <v>19979</v>
      </c>
      <c r="B1089" s="74" t="s">
        <v>21141</v>
      </c>
      <c r="C1089" s="58" t="s">
        <v>21523</v>
      </c>
      <c r="D1089" s="96">
        <v>96.62</v>
      </c>
    </row>
    <row r="1090" spans="1:4">
      <c r="A1090" s="58" t="s">
        <v>19980</v>
      </c>
      <c r="B1090" s="74" t="s">
        <v>21142</v>
      </c>
      <c r="C1090" s="58" t="s">
        <v>21523</v>
      </c>
      <c r="D1090" s="96">
        <v>88.9</v>
      </c>
    </row>
    <row r="1091" spans="1:4">
      <c r="A1091" s="58" t="s">
        <v>19981</v>
      </c>
      <c r="B1091" s="74" t="s">
        <v>21143</v>
      </c>
      <c r="C1091" s="58" t="s">
        <v>243</v>
      </c>
      <c r="D1091" s="96">
        <v>9.5</v>
      </c>
    </row>
    <row r="1092" spans="1:4">
      <c r="A1092" s="58" t="s">
        <v>19982</v>
      </c>
      <c r="B1092" s="74" t="s">
        <v>245</v>
      </c>
      <c r="C1092" s="58" t="s">
        <v>21520</v>
      </c>
      <c r="D1092" s="96">
        <v>69.150000000000006</v>
      </c>
    </row>
    <row r="1093" spans="1:4">
      <c r="A1093" s="58" t="s">
        <v>19983</v>
      </c>
      <c r="B1093" s="74" t="s">
        <v>21144</v>
      </c>
      <c r="C1093" s="58" t="s">
        <v>33</v>
      </c>
      <c r="D1093" s="96">
        <v>44.94</v>
      </c>
    </row>
    <row r="1094" spans="1:4">
      <c r="A1094" s="58" t="s">
        <v>19984</v>
      </c>
      <c r="B1094" s="74" t="s">
        <v>29745</v>
      </c>
      <c r="C1094" s="58" t="s">
        <v>243</v>
      </c>
      <c r="D1094" s="96">
        <v>1.55</v>
      </c>
    </row>
    <row r="1095" spans="1:4">
      <c r="A1095" s="58" t="s">
        <v>19985</v>
      </c>
      <c r="B1095" s="74" t="s">
        <v>29746</v>
      </c>
      <c r="C1095" s="58" t="s">
        <v>243</v>
      </c>
      <c r="D1095" s="96">
        <v>0.59</v>
      </c>
    </row>
    <row r="1096" spans="1:4">
      <c r="A1096" s="58" t="s">
        <v>19986</v>
      </c>
      <c r="B1096" s="74" t="s">
        <v>7980</v>
      </c>
      <c r="C1096" s="58" t="s">
        <v>165</v>
      </c>
      <c r="D1096" s="96">
        <v>21.02</v>
      </c>
    </row>
    <row r="1097" spans="1:4">
      <c r="A1097" s="58" t="s">
        <v>19987</v>
      </c>
      <c r="B1097" s="74" t="s">
        <v>21145</v>
      </c>
      <c r="C1097" s="58" t="s">
        <v>33</v>
      </c>
      <c r="D1097" s="96">
        <v>25</v>
      </c>
    </row>
    <row r="1098" spans="1:4">
      <c r="A1098" s="58" t="s">
        <v>19988</v>
      </c>
      <c r="B1098" s="74" t="s">
        <v>21146</v>
      </c>
      <c r="C1098" s="58" t="s">
        <v>28</v>
      </c>
      <c r="D1098" s="96">
        <v>30.8</v>
      </c>
    </row>
    <row r="1099" spans="1:4" ht="25.5">
      <c r="A1099" s="58" t="s">
        <v>19989</v>
      </c>
      <c r="B1099" s="74" t="s">
        <v>29747</v>
      </c>
      <c r="C1099" s="58" t="s">
        <v>28</v>
      </c>
      <c r="D1099" s="96">
        <v>34.4</v>
      </c>
    </row>
    <row r="1100" spans="1:4" ht="25.5">
      <c r="A1100" s="58" t="s">
        <v>19990</v>
      </c>
      <c r="B1100" s="74" t="s">
        <v>7442</v>
      </c>
      <c r="C1100" s="58" t="s">
        <v>28</v>
      </c>
      <c r="D1100" s="96">
        <v>37.090000000000003</v>
      </c>
    </row>
    <row r="1101" spans="1:4" ht="25.5">
      <c r="A1101" s="58" t="s">
        <v>19991</v>
      </c>
      <c r="B1101" s="74" t="s">
        <v>7443</v>
      </c>
      <c r="C1101" s="58" t="s">
        <v>28</v>
      </c>
      <c r="D1101" s="96">
        <v>34.270000000000003</v>
      </c>
    </row>
    <row r="1102" spans="1:4" ht="25.5">
      <c r="A1102" s="58" t="s">
        <v>19992</v>
      </c>
      <c r="B1102" s="74" t="s">
        <v>7444</v>
      </c>
      <c r="C1102" s="58" t="s">
        <v>28</v>
      </c>
      <c r="D1102" s="96">
        <v>37.729999999999997</v>
      </c>
    </row>
    <row r="1103" spans="1:4" ht="25.5">
      <c r="A1103" s="58" t="s">
        <v>19993</v>
      </c>
      <c r="B1103" s="74" t="s">
        <v>7445</v>
      </c>
      <c r="C1103" s="58" t="s">
        <v>28</v>
      </c>
      <c r="D1103" s="96">
        <v>39.65</v>
      </c>
    </row>
    <row r="1104" spans="1:4">
      <c r="A1104" s="58" t="s">
        <v>19994</v>
      </c>
      <c r="B1104" s="74" t="s">
        <v>21147</v>
      </c>
      <c r="C1104" s="58" t="s">
        <v>28</v>
      </c>
      <c r="D1104" s="96">
        <v>44.65</v>
      </c>
    </row>
    <row r="1105" spans="1:4">
      <c r="A1105" s="58" t="s">
        <v>19995</v>
      </c>
      <c r="B1105" s="74" t="s">
        <v>21148</v>
      </c>
      <c r="C1105" s="58" t="s">
        <v>28</v>
      </c>
      <c r="D1105" s="96">
        <v>36.659999999999997</v>
      </c>
    </row>
    <row r="1106" spans="1:4">
      <c r="A1106" s="58" t="s">
        <v>19996</v>
      </c>
      <c r="B1106" s="74" t="s">
        <v>21149</v>
      </c>
      <c r="C1106" s="58" t="s">
        <v>28</v>
      </c>
      <c r="D1106" s="96">
        <v>39.35</v>
      </c>
    </row>
    <row r="1107" spans="1:4">
      <c r="A1107" s="58" t="s">
        <v>19997</v>
      </c>
      <c r="B1107" s="74" t="s">
        <v>21150</v>
      </c>
      <c r="C1107" s="58" t="s">
        <v>28</v>
      </c>
      <c r="D1107" s="96">
        <v>46.8</v>
      </c>
    </row>
    <row r="1108" spans="1:4">
      <c r="A1108" s="58" t="s">
        <v>19998</v>
      </c>
      <c r="B1108" s="74" t="s">
        <v>21151</v>
      </c>
      <c r="C1108" s="58" t="s">
        <v>28</v>
      </c>
      <c r="D1108" s="96">
        <v>30.89</v>
      </c>
    </row>
    <row r="1109" spans="1:4">
      <c r="A1109" s="58" t="s">
        <v>19999</v>
      </c>
      <c r="B1109" s="74" t="s">
        <v>21152</v>
      </c>
      <c r="C1109" s="58" t="s">
        <v>28</v>
      </c>
      <c r="D1109" s="96">
        <v>32.9</v>
      </c>
    </row>
    <row r="1110" spans="1:4">
      <c r="A1110" s="58" t="s">
        <v>20000</v>
      </c>
      <c r="B1110" s="74" t="s">
        <v>21153</v>
      </c>
      <c r="C1110" s="58" t="s">
        <v>28</v>
      </c>
      <c r="D1110" s="96">
        <v>42.7</v>
      </c>
    </row>
    <row r="1111" spans="1:4">
      <c r="A1111" s="58" t="s">
        <v>20001</v>
      </c>
      <c r="B1111" s="74" t="s">
        <v>21154</v>
      </c>
      <c r="C1111" s="58" t="s">
        <v>28</v>
      </c>
      <c r="D1111" s="96">
        <v>30.8</v>
      </c>
    </row>
    <row r="1112" spans="1:4">
      <c r="A1112" s="58" t="s">
        <v>20002</v>
      </c>
      <c r="B1112" s="74" t="s">
        <v>21155</v>
      </c>
      <c r="C1112" s="58" t="s">
        <v>28</v>
      </c>
      <c r="D1112" s="96">
        <v>32.9</v>
      </c>
    </row>
    <row r="1113" spans="1:4">
      <c r="A1113" s="58" t="s">
        <v>20003</v>
      </c>
      <c r="B1113" s="74" t="s">
        <v>21156</v>
      </c>
      <c r="C1113" s="58" t="s">
        <v>28</v>
      </c>
      <c r="D1113" s="96">
        <v>44.65</v>
      </c>
    </row>
    <row r="1114" spans="1:4">
      <c r="A1114" s="58" t="s">
        <v>20004</v>
      </c>
      <c r="B1114" s="74" t="s">
        <v>21157</v>
      </c>
      <c r="C1114" s="58" t="s">
        <v>28</v>
      </c>
      <c r="D1114" s="96">
        <v>36.659999999999997</v>
      </c>
    </row>
    <row r="1115" spans="1:4">
      <c r="A1115" s="58" t="s">
        <v>20005</v>
      </c>
      <c r="B1115" s="74" t="s">
        <v>21158</v>
      </c>
      <c r="C1115" s="58" t="s">
        <v>28</v>
      </c>
      <c r="D1115" s="96">
        <v>39.35</v>
      </c>
    </row>
    <row r="1116" spans="1:4">
      <c r="A1116" s="58" t="s">
        <v>20006</v>
      </c>
      <c r="B1116" s="74" t="s">
        <v>21159</v>
      </c>
      <c r="C1116" s="58" t="s">
        <v>28</v>
      </c>
      <c r="D1116" s="96">
        <v>48.9</v>
      </c>
    </row>
    <row r="1117" spans="1:4">
      <c r="A1117" s="58" t="s">
        <v>20007</v>
      </c>
      <c r="B1117" s="74" t="s">
        <v>21160</v>
      </c>
      <c r="C1117" s="58" t="s">
        <v>32</v>
      </c>
      <c r="D1117" s="96">
        <v>9.6999999999999993</v>
      </c>
    </row>
    <row r="1118" spans="1:4">
      <c r="A1118" s="58" t="s">
        <v>20008</v>
      </c>
      <c r="B1118" s="74" t="s">
        <v>21161</v>
      </c>
      <c r="C1118" s="58" t="s">
        <v>32</v>
      </c>
      <c r="D1118" s="96">
        <v>15.9</v>
      </c>
    </row>
    <row r="1119" spans="1:4">
      <c r="A1119" s="58" t="s">
        <v>20009</v>
      </c>
      <c r="B1119" s="74" t="s">
        <v>228</v>
      </c>
      <c r="C1119" s="58" t="s">
        <v>32</v>
      </c>
      <c r="D1119" s="96">
        <v>18.649999999999999</v>
      </c>
    </row>
    <row r="1120" spans="1:4">
      <c r="A1120" s="58" t="s">
        <v>20010</v>
      </c>
      <c r="B1120" s="74" t="s">
        <v>29748</v>
      </c>
      <c r="C1120" s="58" t="s">
        <v>243</v>
      </c>
      <c r="D1120" s="96">
        <v>34.1</v>
      </c>
    </row>
    <row r="1121" spans="1:4">
      <c r="A1121" s="58" t="s">
        <v>20011</v>
      </c>
      <c r="B1121" s="74" t="s">
        <v>21162</v>
      </c>
      <c r="C1121" s="58" t="s">
        <v>243</v>
      </c>
      <c r="D1121" s="96">
        <v>29.9</v>
      </c>
    </row>
    <row r="1122" spans="1:4">
      <c r="A1122" s="58" t="s">
        <v>20012</v>
      </c>
      <c r="B1122" s="74" t="s">
        <v>21163</v>
      </c>
      <c r="C1122" s="58" t="s">
        <v>243</v>
      </c>
      <c r="D1122" s="96">
        <v>25.2</v>
      </c>
    </row>
    <row r="1123" spans="1:4">
      <c r="A1123" s="58" t="s">
        <v>20013</v>
      </c>
      <c r="B1123" s="74" t="s">
        <v>21164</v>
      </c>
      <c r="C1123" s="58" t="s">
        <v>243</v>
      </c>
      <c r="D1123" s="96">
        <v>17.3</v>
      </c>
    </row>
    <row r="1124" spans="1:4">
      <c r="A1124" s="58" t="s">
        <v>20014</v>
      </c>
      <c r="B1124" s="74" t="s">
        <v>21165</v>
      </c>
      <c r="C1124" s="58" t="s">
        <v>243</v>
      </c>
      <c r="D1124" s="96">
        <v>29.9</v>
      </c>
    </row>
    <row r="1125" spans="1:4">
      <c r="A1125" s="58" t="s">
        <v>20015</v>
      </c>
      <c r="B1125" s="74" t="s">
        <v>21166</v>
      </c>
      <c r="C1125" s="58" t="s">
        <v>243</v>
      </c>
      <c r="D1125" s="96">
        <v>62.6</v>
      </c>
    </row>
    <row r="1126" spans="1:4">
      <c r="A1126" s="58" t="s">
        <v>20016</v>
      </c>
      <c r="B1126" s="74" t="s">
        <v>21167</v>
      </c>
      <c r="C1126" s="58" t="s">
        <v>28</v>
      </c>
      <c r="D1126" s="96">
        <v>50.85</v>
      </c>
    </row>
    <row r="1127" spans="1:4">
      <c r="A1127" s="58" t="s">
        <v>20017</v>
      </c>
      <c r="B1127" s="74" t="s">
        <v>21168</v>
      </c>
      <c r="C1127" s="58" t="s">
        <v>28</v>
      </c>
      <c r="D1127" s="96">
        <v>49.63</v>
      </c>
    </row>
    <row r="1128" spans="1:4" ht="25.5">
      <c r="A1128" s="58" t="s">
        <v>20018</v>
      </c>
      <c r="B1128" s="74" t="s">
        <v>5516</v>
      </c>
      <c r="C1128" s="58" t="s">
        <v>28</v>
      </c>
      <c r="D1128" s="96">
        <v>37.35</v>
      </c>
    </row>
    <row r="1129" spans="1:4">
      <c r="A1129" s="58" t="s">
        <v>20019</v>
      </c>
      <c r="B1129" s="74" t="s">
        <v>21169</v>
      </c>
      <c r="C1129" s="58" t="s">
        <v>28</v>
      </c>
      <c r="D1129" s="96">
        <v>55.48</v>
      </c>
    </row>
    <row r="1130" spans="1:4">
      <c r="A1130" s="58" t="s">
        <v>20020</v>
      </c>
      <c r="B1130" s="74" t="s">
        <v>21170</v>
      </c>
      <c r="C1130" s="58" t="s">
        <v>243</v>
      </c>
      <c r="D1130" s="96">
        <v>280</v>
      </c>
    </row>
    <row r="1131" spans="1:4">
      <c r="A1131" s="58" t="s">
        <v>20021</v>
      </c>
      <c r="B1131" s="74" t="s">
        <v>5887</v>
      </c>
      <c r="C1131" s="58" t="s">
        <v>243</v>
      </c>
      <c r="D1131" s="96">
        <v>54.93</v>
      </c>
    </row>
    <row r="1132" spans="1:4">
      <c r="A1132" s="58" t="s">
        <v>20022</v>
      </c>
      <c r="B1132" s="74" t="s">
        <v>29749</v>
      </c>
      <c r="C1132" s="58" t="s">
        <v>243</v>
      </c>
      <c r="D1132" s="96">
        <v>118.28</v>
      </c>
    </row>
    <row r="1133" spans="1:4">
      <c r="A1133" s="58" t="s">
        <v>20023</v>
      </c>
      <c r="B1133" s="74" t="s">
        <v>21171</v>
      </c>
      <c r="C1133" s="58" t="s">
        <v>243</v>
      </c>
      <c r="D1133" s="96">
        <v>79.989999999999995</v>
      </c>
    </row>
    <row r="1134" spans="1:4">
      <c r="A1134" s="58" t="s">
        <v>20024</v>
      </c>
      <c r="B1134" s="74" t="s">
        <v>21172</v>
      </c>
      <c r="C1134" s="58" t="s">
        <v>243</v>
      </c>
      <c r="D1134" s="96">
        <v>92.13</v>
      </c>
    </row>
    <row r="1135" spans="1:4">
      <c r="A1135" s="58" t="s">
        <v>20025</v>
      </c>
      <c r="B1135" s="74" t="s">
        <v>21173</v>
      </c>
      <c r="C1135" s="58" t="s">
        <v>243</v>
      </c>
      <c r="D1135" s="96">
        <v>115.75</v>
      </c>
    </row>
    <row r="1136" spans="1:4">
      <c r="A1136" s="58" t="s">
        <v>20026</v>
      </c>
      <c r="B1136" s="74" t="s">
        <v>21174</v>
      </c>
      <c r="C1136" s="58" t="s">
        <v>243</v>
      </c>
      <c r="D1136" s="96">
        <v>145.63999999999999</v>
      </c>
    </row>
    <row r="1137" spans="1:4">
      <c r="A1137" s="58" t="s">
        <v>20027</v>
      </c>
      <c r="B1137" s="74" t="s">
        <v>29750</v>
      </c>
      <c r="C1137" s="58" t="s">
        <v>33</v>
      </c>
      <c r="D1137" s="96">
        <v>8.64</v>
      </c>
    </row>
    <row r="1138" spans="1:4">
      <c r="A1138" s="58" t="s">
        <v>20028</v>
      </c>
      <c r="B1138" s="74" t="s">
        <v>21175</v>
      </c>
      <c r="C1138" s="58" t="s">
        <v>33</v>
      </c>
      <c r="D1138" s="96">
        <v>11.39</v>
      </c>
    </row>
    <row r="1139" spans="1:4">
      <c r="A1139" s="58" t="s">
        <v>20029</v>
      </c>
      <c r="B1139" s="74" t="s">
        <v>7117</v>
      </c>
      <c r="C1139" s="58" t="s">
        <v>33</v>
      </c>
      <c r="D1139" s="96">
        <v>8.73</v>
      </c>
    </row>
    <row r="1140" spans="1:4">
      <c r="A1140" s="58" t="s">
        <v>20030</v>
      </c>
      <c r="B1140" s="74" t="s">
        <v>21176</v>
      </c>
      <c r="C1140" s="58" t="s">
        <v>243</v>
      </c>
      <c r="D1140" s="96">
        <v>1.47</v>
      </c>
    </row>
    <row r="1141" spans="1:4">
      <c r="A1141" s="58" t="s">
        <v>20031</v>
      </c>
      <c r="B1141" s="74" t="s">
        <v>21177</v>
      </c>
      <c r="C1141" s="58" t="s">
        <v>243</v>
      </c>
      <c r="D1141" s="96">
        <v>1.5</v>
      </c>
    </row>
    <row r="1142" spans="1:4">
      <c r="A1142" s="58" t="s">
        <v>20032</v>
      </c>
      <c r="B1142" s="74" t="s">
        <v>248</v>
      </c>
      <c r="C1142" s="58" t="s">
        <v>33</v>
      </c>
      <c r="D1142" s="96">
        <v>20.84</v>
      </c>
    </row>
    <row r="1143" spans="1:4">
      <c r="A1143" s="58" t="s">
        <v>20033</v>
      </c>
      <c r="B1143" s="74" t="s">
        <v>21178</v>
      </c>
      <c r="C1143" s="58" t="s">
        <v>243</v>
      </c>
      <c r="D1143" s="96">
        <v>0.32</v>
      </c>
    </row>
    <row r="1144" spans="1:4">
      <c r="A1144" s="58" t="s">
        <v>20034</v>
      </c>
      <c r="B1144" s="74" t="s">
        <v>7248</v>
      </c>
      <c r="C1144" s="58" t="s">
        <v>243</v>
      </c>
      <c r="D1144" s="96">
        <v>115.45</v>
      </c>
    </row>
    <row r="1145" spans="1:4">
      <c r="A1145" s="58" t="s">
        <v>20035</v>
      </c>
      <c r="B1145" s="74" t="s">
        <v>21179</v>
      </c>
      <c r="C1145" s="58" t="s">
        <v>243</v>
      </c>
      <c r="D1145" s="96">
        <v>212.42</v>
      </c>
    </row>
    <row r="1146" spans="1:4">
      <c r="A1146" s="58" t="s">
        <v>20036</v>
      </c>
      <c r="B1146" s="74" t="s">
        <v>21180</v>
      </c>
      <c r="C1146" s="58" t="s">
        <v>243</v>
      </c>
      <c r="D1146" s="96">
        <v>510.91</v>
      </c>
    </row>
    <row r="1147" spans="1:4">
      <c r="A1147" s="58" t="s">
        <v>20037</v>
      </c>
      <c r="B1147" s="74" t="s">
        <v>21181</v>
      </c>
      <c r="C1147" s="58" t="s">
        <v>243</v>
      </c>
      <c r="D1147" s="96">
        <v>452.98</v>
      </c>
    </row>
    <row r="1148" spans="1:4">
      <c r="A1148" s="58" t="s">
        <v>20038</v>
      </c>
      <c r="B1148" s="74" t="s">
        <v>21182</v>
      </c>
      <c r="C1148" s="58" t="s">
        <v>243</v>
      </c>
      <c r="D1148" s="96">
        <v>309.11</v>
      </c>
    </row>
    <row r="1149" spans="1:4">
      <c r="A1149" s="58" t="s">
        <v>20039</v>
      </c>
      <c r="B1149" s="74" t="s">
        <v>21183</v>
      </c>
      <c r="C1149" s="58" t="s">
        <v>243</v>
      </c>
      <c r="D1149" s="96">
        <v>668.42</v>
      </c>
    </row>
    <row r="1150" spans="1:4">
      <c r="A1150" s="58" t="s">
        <v>20040</v>
      </c>
      <c r="B1150" s="74" t="s">
        <v>21184</v>
      </c>
      <c r="C1150" s="58" t="s">
        <v>32</v>
      </c>
      <c r="D1150" s="96">
        <v>130.51</v>
      </c>
    </row>
    <row r="1151" spans="1:4">
      <c r="A1151" s="58" t="s">
        <v>20041</v>
      </c>
      <c r="B1151" s="74" t="s">
        <v>21185</v>
      </c>
      <c r="C1151" s="58" t="s">
        <v>243</v>
      </c>
      <c r="D1151" s="96">
        <v>0.27</v>
      </c>
    </row>
    <row r="1152" spans="1:4">
      <c r="A1152" s="58" t="s">
        <v>117</v>
      </c>
      <c r="B1152" s="74" t="s">
        <v>118</v>
      </c>
      <c r="C1152" s="58" t="s">
        <v>243</v>
      </c>
      <c r="D1152" s="96">
        <v>0.98</v>
      </c>
    </row>
    <row r="1153" spans="1:4">
      <c r="A1153" s="58" t="s">
        <v>20042</v>
      </c>
      <c r="B1153" s="74" t="s">
        <v>21186</v>
      </c>
      <c r="C1153" s="58" t="s">
        <v>243</v>
      </c>
      <c r="D1153" s="96">
        <v>0.6</v>
      </c>
    </row>
    <row r="1154" spans="1:4">
      <c r="A1154" s="58" t="s">
        <v>20043</v>
      </c>
      <c r="B1154" s="74" t="s">
        <v>21846</v>
      </c>
      <c r="C1154" s="58" t="s">
        <v>243</v>
      </c>
      <c r="D1154" s="96">
        <v>11.57</v>
      </c>
    </row>
    <row r="1155" spans="1:4">
      <c r="A1155" s="58" t="s">
        <v>20044</v>
      </c>
      <c r="B1155" s="74" t="s">
        <v>21187</v>
      </c>
      <c r="C1155" s="58" t="s">
        <v>243</v>
      </c>
      <c r="D1155" s="96">
        <v>13</v>
      </c>
    </row>
    <row r="1156" spans="1:4">
      <c r="A1156" s="58" t="s">
        <v>20045</v>
      </c>
      <c r="B1156" s="74" t="s">
        <v>21188</v>
      </c>
      <c r="C1156" s="58" t="s">
        <v>243</v>
      </c>
      <c r="D1156" s="96">
        <v>1.75</v>
      </c>
    </row>
    <row r="1157" spans="1:4">
      <c r="A1157" s="58" t="s">
        <v>20046</v>
      </c>
      <c r="B1157" s="74" t="s">
        <v>21189</v>
      </c>
      <c r="C1157" s="58" t="s">
        <v>243</v>
      </c>
      <c r="D1157" s="96">
        <v>2.2799999999999998</v>
      </c>
    </row>
    <row r="1158" spans="1:4">
      <c r="A1158" s="58" t="s">
        <v>20047</v>
      </c>
      <c r="B1158" s="74" t="s">
        <v>21190</v>
      </c>
      <c r="C1158" s="58" t="s">
        <v>243</v>
      </c>
      <c r="D1158" s="96">
        <v>1.43</v>
      </c>
    </row>
    <row r="1159" spans="1:4">
      <c r="A1159" s="58" t="s">
        <v>20048</v>
      </c>
      <c r="B1159" s="74" t="s">
        <v>21191</v>
      </c>
      <c r="C1159" s="58" t="s">
        <v>243</v>
      </c>
      <c r="D1159" s="96">
        <v>1.56</v>
      </c>
    </row>
    <row r="1160" spans="1:4">
      <c r="A1160" s="58" t="s">
        <v>20049</v>
      </c>
      <c r="B1160" s="74" t="s">
        <v>21192</v>
      </c>
      <c r="C1160" s="58" t="s">
        <v>243</v>
      </c>
      <c r="D1160" s="96">
        <v>1.96</v>
      </c>
    </row>
    <row r="1161" spans="1:4">
      <c r="A1161" s="58" t="s">
        <v>20050</v>
      </c>
      <c r="B1161" s="74" t="s">
        <v>6767</v>
      </c>
      <c r="C1161" s="58" t="s">
        <v>243</v>
      </c>
      <c r="D1161" s="96">
        <v>2.11</v>
      </c>
    </row>
    <row r="1162" spans="1:4">
      <c r="A1162" s="58" t="s">
        <v>20051</v>
      </c>
      <c r="B1162" s="74" t="s">
        <v>6778</v>
      </c>
      <c r="C1162" s="58" t="s">
        <v>243</v>
      </c>
      <c r="D1162" s="96">
        <v>10.01</v>
      </c>
    </row>
    <row r="1163" spans="1:4">
      <c r="A1163" s="58" t="s">
        <v>20052</v>
      </c>
      <c r="B1163" s="74" t="s">
        <v>6749</v>
      </c>
      <c r="C1163" s="58" t="s">
        <v>28</v>
      </c>
      <c r="D1163" s="96">
        <v>442.04</v>
      </c>
    </row>
    <row r="1164" spans="1:4" ht="25.5">
      <c r="A1164" s="58" t="s">
        <v>20053</v>
      </c>
      <c r="B1164" s="74" t="s">
        <v>29751</v>
      </c>
      <c r="C1164" s="58" t="s">
        <v>28</v>
      </c>
      <c r="D1164" s="96">
        <v>485.15</v>
      </c>
    </row>
    <row r="1165" spans="1:4">
      <c r="A1165" s="58" t="s">
        <v>20054</v>
      </c>
      <c r="B1165" s="74" t="s">
        <v>21193</v>
      </c>
      <c r="C1165" s="58" t="s">
        <v>28</v>
      </c>
      <c r="D1165" s="96">
        <v>100</v>
      </c>
    </row>
    <row r="1166" spans="1:4">
      <c r="A1166" s="58" t="s">
        <v>20055</v>
      </c>
      <c r="B1166" s="74" t="s">
        <v>21194</v>
      </c>
      <c r="C1166" s="58" t="s">
        <v>28</v>
      </c>
      <c r="D1166" s="96">
        <v>210</v>
      </c>
    </row>
    <row r="1167" spans="1:4">
      <c r="A1167" s="58" t="s">
        <v>20056</v>
      </c>
      <c r="B1167" s="74" t="s">
        <v>9287</v>
      </c>
      <c r="C1167" s="58" t="s">
        <v>32</v>
      </c>
      <c r="D1167" s="96">
        <v>35.840000000000003</v>
      </c>
    </row>
    <row r="1168" spans="1:4">
      <c r="A1168" s="58" t="s">
        <v>20057</v>
      </c>
      <c r="B1168" s="74" t="s">
        <v>9214</v>
      </c>
      <c r="C1168" s="58" t="s">
        <v>32</v>
      </c>
      <c r="D1168" s="96">
        <v>55.28</v>
      </c>
    </row>
    <row r="1169" spans="1:4">
      <c r="A1169" s="58" t="s">
        <v>20058</v>
      </c>
      <c r="B1169" s="74" t="s">
        <v>29752</v>
      </c>
      <c r="C1169" s="58" t="s">
        <v>32</v>
      </c>
      <c r="D1169" s="96">
        <v>73.010000000000005</v>
      </c>
    </row>
    <row r="1170" spans="1:4">
      <c r="A1170" s="58" t="s">
        <v>20059</v>
      </c>
      <c r="B1170" s="74" t="s">
        <v>9216</v>
      </c>
      <c r="C1170" s="58" t="s">
        <v>32</v>
      </c>
      <c r="D1170" s="96">
        <v>96.58</v>
      </c>
    </row>
    <row r="1171" spans="1:4">
      <c r="A1171" s="58" t="s">
        <v>20060</v>
      </c>
      <c r="B1171" s="74" t="s">
        <v>29753</v>
      </c>
      <c r="C1171" s="58" t="s">
        <v>32</v>
      </c>
      <c r="D1171" s="96">
        <v>135.56</v>
      </c>
    </row>
    <row r="1172" spans="1:4">
      <c r="A1172" s="58" t="s">
        <v>20061</v>
      </c>
      <c r="B1172" s="74" t="s">
        <v>9218</v>
      </c>
      <c r="C1172" s="58" t="s">
        <v>32</v>
      </c>
      <c r="D1172" s="96">
        <v>153.72999999999999</v>
      </c>
    </row>
    <row r="1173" spans="1:4">
      <c r="A1173" s="58" t="s">
        <v>20062</v>
      </c>
      <c r="B1173" s="74" t="s">
        <v>9219</v>
      </c>
      <c r="C1173" s="58" t="s">
        <v>32</v>
      </c>
      <c r="D1173" s="96">
        <v>189.79</v>
      </c>
    </row>
    <row r="1174" spans="1:4">
      <c r="A1174" s="58" t="s">
        <v>20063</v>
      </c>
      <c r="B1174" s="74" t="s">
        <v>29754</v>
      </c>
      <c r="C1174" s="58" t="s">
        <v>32</v>
      </c>
      <c r="D1174" s="96">
        <v>211.01</v>
      </c>
    </row>
    <row r="1175" spans="1:4">
      <c r="A1175" s="58" t="s">
        <v>20064</v>
      </c>
      <c r="B1175" s="74" t="s">
        <v>29755</v>
      </c>
      <c r="C1175" s="58" t="s">
        <v>32</v>
      </c>
      <c r="D1175" s="96">
        <v>299.04000000000002</v>
      </c>
    </row>
    <row r="1176" spans="1:4">
      <c r="A1176" s="58" t="s">
        <v>20065</v>
      </c>
      <c r="B1176" s="74" t="s">
        <v>29756</v>
      </c>
      <c r="C1176" s="58" t="s">
        <v>32</v>
      </c>
      <c r="D1176" s="96">
        <v>444.79</v>
      </c>
    </row>
    <row r="1177" spans="1:4">
      <c r="A1177" s="58" t="s">
        <v>20066</v>
      </c>
      <c r="B1177" s="74" t="s">
        <v>29757</v>
      </c>
      <c r="C1177" s="58" t="s">
        <v>32</v>
      </c>
      <c r="D1177" s="96">
        <v>58.47</v>
      </c>
    </row>
    <row r="1178" spans="1:4">
      <c r="A1178" s="58" t="s">
        <v>20067</v>
      </c>
      <c r="B1178" s="74" t="s">
        <v>29758</v>
      </c>
      <c r="C1178" s="58" t="s">
        <v>32</v>
      </c>
      <c r="D1178" s="96">
        <v>70.84</v>
      </c>
    </row>
    <row r="1179" spans="1:4">
      <c r="A1179" s="58" t="s">
        <v>20068</v>
      </c>
      <c r="B1179" s="74" t="s">
        <v>29759</v>
      </c>
      <c r="C1179" s="58" t="s">
        <v>32</v>
      </c>
      <c r="D1179" s="96">
        <v>92.68</v>
      </c>
    </row>
    <row r="1180" spans="1:4">
      <c r="A1180" s="58" t="s">
        <v>20069</v>
      </c>
      <c r="B1180" s="74" t="s">
        <v>9229</v>
      </c>
      <c r="C1180" s="58" t="s">
        <v>32</v>
      </c>
      <c r="D1180" s="96">
        <v>142.91</v>
      </c>
    </row>
    <row r="1181" spans="1:4">
      <c r="A1181" s="58" t="s">
        <v>20070</v>
      </c>
      <c r="B1181" s="74" t="s">
        <v>9230</v>
      </c>
      <c r="C1181" s="58" t="s">
        <v>32</v>
      </c>
      <c r="D1181" s="96">
        <v>159.26</v>
      </c>
    </row>
    <row r="1182" spans="1:4">
      <c r="A1182" s="58" t="s">
        <v>20071</v>
      </c>
      <c r="B1182" s="74" t="s">
        <v>9231</v>
      </c>
      <c r="C1182" s="58" t="s">
        <v>32</v>
      </c>
      <c r="D1182" s="96">
        <v>239.23</v>
      </c>
    </row>
    <row r="1183" spans="1:4">
      <c r="A1183" s="58" t="s">
        <v>20072</v>
      </c>
      <c r="B1183" s="74" t="s">
        <v>21195</v>
      </c>
      <c r="C1183" s="58" t="s">
        <v>32</v>
      </c>
      <c r="D1183" s="96">
        <v>313.66000000000003</v>
      </c>
    </row>
    <row r="1184" spans="1:4">
      <c r="A1184" s="58" t="s">
        <v>20073</v>
      </c>
      <c r="B1184" s="74" t="s">
        <v>29760</v>
      </c>
      <c r="C1184" s="58" t="s">
        <v>32</v>
      </c>
      <c r="D1184" s="96">
        <v>338.91</v>
      </c>
    </row>
    <row r="1185" spans="1:4">
      <c r="A1185" s="58" t="s">
        <v>20074</v>
      </c>
      <c r="B1185" s="74" t="s">
        <v>9223</v>
      </c>
      <c r="C1185" s="58" t="s">
        <v>32</v>
      </c>
      <c r="D1185" s="96">
        <v>522.24</v>
      </c>
    </row>
    <row r="1186" spans="1:4">
      <c r="A1186" s="58" t="s">
        <v>20075</v>
      </c>
      <c r="B1186" s="74" t="s">
        <v>29761</v>
      </c>
      <c r="C1186" s="58" t="s">
        <v>32</v>
      </c>
      <c r="D1186" s="96">
        <v>115.27</v>
      </c>
    </row>
    <row r="1187" spans="1:4">
      <c r="A1187" s="58" t="s">
        <v>20076</v>
      </c>
      <c r="B1187" s="74" t="s">
        <v>9239</v>
      </c>
      <c r="C1187" s="58" t="s">
        <v>32</v>
      </c>
      <c r="D1187" s="96">
        <v>168.79</v>
      </c>
    </row>
    <row r="1188" spans="1:4">
      <c r="A1188" s="58" t="s">
        <v>20077</v>
      </c>
      <c r="B1188" s="74" t="s">
        <v>29762</v>
      </c>
      <c r="C1188" s="58" t="s">
        <v>32</v>
      </c>
      <c r="D1188" s="96">
        <v>217.9</v>
      </c>
    </row>
    <row r="1189" spans="1:4">
      <c r="A1189" s="58" t="s">
        <v>20078</v>
      </c>
      <c r="B1189" s="74" t="s">
        <v>9232</v>
      </c>
      <c r="C1189" s="58" t="s">
        <v>32</v>
      </c>
      <c r="D1189" s="96">
        <v>313.66000000000003</v>
      </c>
    </row>
    <row r="1190" spans="1:4">
      <c r="A1190" s="58" t="s">
        <v>20079</v>
      </c>
      <c r="B1190" s="74" t="s">
        <v>9234</v>
      </c>
      <c r="C1190" s="58" t="s">
        <v>32</v>
      </c>
      <c r="D1190" s="96">
        <v>428.3</v>
      </c>
    </row>
    <row r="1191" spans="1:4">
      <c r="A1191" s="58" t="s">
        <v>20080</v>
      </c>
      <c r="B1191" s="74" t="s">
        <v>29763</v>
      </c>
      <c r="C1191" s="58" t="s">
        <v>32</v>
      </c>
      <c r="D1191" s="96">
        <v>628.65</v>
      </c>
    </row>
    <row r="1192" spans="1:4">
      <c r="A1192" s="58" t="s">
        <v>20081</v>
      </c>
      <c r="B1192" s="74" t="s">
        <v>29764</v>
      </c>
      <c r="C1192" s="58" t="s">
        <v>32</v>
      </c>
      <c r="D1192" s="96">
        <v>100.21</v>
      </c>
    </row>
    <row r="1193" spans="1:4">
      <c r="A1193" s="58" t="s">
        <v>20082</v>
      </c>
      <c r="B1193" s="74" t="s">
        <v>29765</v>
      </c>
      <c r="C1193" s="58" t="s">
        <v>32</v>
      </c>
      <c r="D1193" s="96">
        <v>126.47</v>
      </c>
    </row>
    <row r="1194" spans="1:4">
      <c r="A1194" s="58" t="s">
        <v>20083</v>
      </c>
      <c r="B1194" s="74" t="s">
        <v>29766</v>
      </c>
      <c r="C1194" s="58" t="s">
        <v>32</v>
      </c>
      <c r="D1194" s="96">
        <v>170.25</v>
      </c>
    </row>
    <row r="1195" spans="1:4">
      <c r="A1195" s="58" t="s">
        <v>20084</v>
      </c>
      <c r="B1195" s="74" t="s">
        <v>29767</v>
      </c>
      <c r="C1195" s="58" t="s">
        <v>32</v>
      </c>
      <c r="D1195" s="96">
        <v>196.26</v>
      </c>
    </row>
    <row r="1196" spans="1:4">
      <c r="A1196" s="58" t="s">
        <v>20085</v>
      </c>
      <c r="B1196" s="74" t="s">
        <v>29768</v>
      </c>
      <c r="C1196" s="58" t="s">
        <v>32</v>
      </c>
      <c r="D1196" s="96">
        <v>244.41</v>
      </c>
    </row>
    <row r="1197" spans="1:4">
      <c r="A1197" s="58" t="s">
        <v>20086</v>
      </c>
      <c r="B1197" s="74" t="s">
        <v>29769</v>
      </c>
      <c r="C1197" s="58" t="s">
        <v>32</v>
      </c>
      <c r="D1197" s="96">
        <v>332.14</v>
      </c>
    </row>
    <row r="1198" spans="1:4">
      <c r="A1198" s="58" t="s">
        <v>20087</v>
      </c>
      <c r="B1198" s="74" t="s">
        <v>21196</v>
      </c>
      <c r="C1198" s="58" t="s">
        <v>32</v>
      </c>
      <c r="D1198" s="96">
        <v>455.24</v>
      </c>
    </row>
    <row r="1199" spans="1:4">
      <c r="A1199" s="58" t="s">
        <v>20088</v>
      </c>
      <c r="B1199" s="74" t="s">
        <v>9223</v>
      </c>
      <c r="C1199" s="58" t="s">
        <v>32</v>
      </c>
      <c r="D1199" s="96">
        <v>522.24</v>
      </c>
    </row>
    <row r="1200" spans="1:4">
      <c r="A1200" s="58" t="s">
        <v>20089</v>
      </c>
      <c r="B1200" s="74" t="s">
        <v>21197</v>
      </c>
      <c r="C1200" s="58" t="s">
        <v>32</v>
      </c>
      <c r="D1200" s="96">
        <v>180.74</v>
      </c>
    </row>
    <row r="1201" spans="1:4">
      <c r="A1201" s="58" t="s">
        <v>20090</v>
      </c>
      <c r="B1201" s="74" t="s">
        <v>5931</v>
      </c>
      <c r="C1201" s="58" t="s">
        <v>32</v>
      </c>
      <c r="D1201" s="96">
        <v>23.64</v>
      </c>
    </row>
    <row r="1202" spans="1:4">
      <c r="A1202" s="58" t="s">
        <v>20091</v>
      </c>
      <c r="B1202" s="74" t="s">
        <v>203</v>
      </c>
      <c r="C1202" s="58" t="s">
        <v>32</v>
      </c>
      <c r="D1202" s="96">
        <v>27.45</v>
      </c>
    </row>
    <row r="1203" spans="1:4">
      <c r="A1203" s="58" t="s">
        <v>20092</v>
      </c>
      <c r="B1203" s="74" t="s">
        <v>29770</v>
      </c>
      <c r="C1203" s="58" t="s">
        <v>32</v>
      </c>
      <c r="D1203" s="96">
        <v>37.83</v>
      </c>
    </row>
    <row r="1204" spans="1:4">
      <c r="A1204" s="58" t="s">
        <v>20093</v>
      </c>
      <c r="B1204" s="74" t="s">
        <v>29771</v>
      </c>
      <c r="C1204" s="58" t="s">
        <v>32</v>
      </c>
      <c r="D1204" s="96">
        <v>53.27</v>
      </c>
    </row>
    <row r="1205" spans="1:4">
      <c r="A1205" s="58" t="s">
        <v>20094</v>
      </c>
      <c r="B1205" s="74" t="s">
        <v>29772</v>
      </c>
      <c r="C1205" s="58" t="s">
        <v>32</v>
      </c>
      <c r="D1205" s="96">
        <v>64.06</v>
      </c>
    </row>
    <row r="1206" spans="1:4">
      <c r="A1206" s="58" t="s">
        <v>20095</v>
      </c>
      <c r="B1206" s="74" t="s">
        <v>29773</v>
      </c>
      <c r="C1206" s="58" t="s">
        <v>243</v>
      </c>
      <c r="D1206" s="96">
        <v>370.93</v>
      </c>
    </row>
    <row r="1207" spans="1:4">
      <c r="A1207" s="58" t="s">
        <v>20096</v>
      </c>
      <c r="B1207" s="74" t="s">
        <v>21198</v>
      </c>
      <c r="C1207" s="58" t="s">
        <v>243</v>
      </c>
      <c r="D1207" s="96">
        <v>141.9</v>
      </c>
    </row>
    <row r="1208" spans="1:4">
      <c r="A1208" s="58" t="s">
        <v>20097</v>
      </c>
      <c r="B1208" s="74" t="s">
        <v>21199</v>
      </c>
      <c r="C1208" s="58" t="s">
        <v>243</v>
      </c>
      <c r="D1208" s="96">
        <v>110</v>
      </c>
    </row>
    <row r="1209" spans="1:4">
      <c r="A1209" s="58" t="s">
        <v>20098</v>
      </c>
      <c r="B1209" s="74" t="s">
        <v>29774</v>
      </c>
      <c r="C1209" s="58" t="s">
        <v>243</v>
      </c>
      <c r="D1209" s="96">
        <v>47.75</v>
      </c>
    </row>
    <row r="1210" spans="1:4">
      <c r="A1210" s="58" t="s">
        <v>20099</v>
      </c>
      <c r="B1210" s="74" t="s">
        <v>21200</v>
      </c>
      <c r="C1210" s="58" t="s">
        <v>243</v>
      </c>
      <c r="D1210" s="96">
        <v>330</v>
      </c>
    </row>
    <row r="1211" spans="1:4">
      <c r="A1211" s="58" t="s">
        <v>20100</v>
      </c>
      <c r="B1211" s="74" t="s">
        <v>21201</v>
      </c>
      <c r="C1211" s="58" t="s">
        <v>243</v>
      </c>
      <c r="D1211" s="96">
        <v>880</v>
      </c>
    </row>
    <row r="1212" spans="1:4">
      <c r="A1212" s="58" t="s">
        <v>20101</v>
      </c>
      <c r="B1212" s="74" t="s">
        <v>21202</v>
      </c>
      <c r="C1212" s="58" t="s">
        <v>32</v>
      </c>
      <c r="D1212" s="96">
        <v>190</v>
      </c>
    </row>
    <row r="1213" spans="1:4">
      <c r="A1213" s="58" t="s">
        <v>20102</v>
      </c>
      <c r="B1213" s="74" t="s">
        <v>21203</v>
      </c>
      <c r="C1213" s="58" t="s">
        <v>243</v>
      </c>
      <c r="D1213" s="96">
        <v>298</v>
      </c>
    </row>
    <row r="1214" spans="1:4">
      <c r="A1214" s="58" t="s">
        <v>20103</v>
      </c>
      <c r="B1214" s="74" t="s">
        <v>29775</v>
      </c>
      <c r="C1214" s="58" t="s">
        <v>32</v>
      </c>
      <c r="D1214" s="96">
        <v>137.13</v>
      </c>
    </row>
    <row r="1215" spans="1:4">
      <c r="A1215" s="58" t="s">
        <v>20104</v>
      </c>
      <c r="B1215" s="74" t="s">
        <v>5253</v>
      </c>
      <c r="C1215" s="58" t="s">
        <v>243</v>
      </c>
      <c r="D1215" s="96">
        <v>45.34</v>
      </c>
    </row>
    <row r="1216" spans="1:4">
      <c r="A1216" s="58" t="s">
        <v>20105</v>
      </c>
      <c r="B1216" s="74" t="s">
        <v>21204</v>
      </c>
      <c r="C1216" s="58" t="s">
        <v>243</v>
      </c>
      <c r="D1216" s="96">
        <v>74.58</v>
      </c>
    </row>
    <row r="1217" spans="1:4">
      <c r="A1217" s="58" t="s">
        <v>20106</v>
      </c>
      <c r="B1217" s="74" t="s">
        <v>21205</v>
      </c>
      <c r="C1217" s="58" t="s">
        <v>243</v>
      </c>
      <c r="D1217" s="96">
        <v>70</v>
      </c>
    </row>
    <row r="1218" spans="1:4">
      <c r="A1218" s="58" t="s">
        <v>20107</v>
      </c>
      <c r="B1218" s="74" t="s">
        <v>21206</v>
      </c>
      <c r="C1218" s="58" t="s">
        <v>243</v>
      </c>
      <c r="D1218" s="96">
        <v>60</v>
      </c>
    </row>
    <row r="1219" spans="1:4">
      <c r="A1219" s="58" t="s">
        <v>20108</v>
      </c>
      <c r="B1219" s="74" t="s">
        <v>21207</v>
      </c>
      <c r="C1219" s="58" t="s">
        <v>243</v>
      </c>
      <c r="D1219" s="96">
        <v>50</v>
      </c>
    </row>
    <row r="1220" spans="1:4">
      <c r="A1220" s="58" t="s">
        <v>20109</v>
      </c>
      <c r="B1220" s="74" t="s">
        <v>21208</v>
      </c>
      <c r="C1220" s="58" t="s">
        <v>111</v>
      </c>
      <c r="D1220" s="96">
        <v>246</v>
      </c>
    </row>
    <row r="1221" spans="1:4">
      <c r="A1221" s="58" t="s">
        <v>20110</v>
      </c>
      <c r="B1221" s="74" t="s">
        <v>21209</v>
      </c>
      <c r="C1221" s="58" t="s">
        <v>28</v>
      </c>
      <c r="D1221" s="96">
        <v>62.5</v>
      </c>
    </row>
    <row r="1222" spans="1:4">
      <c r="A1222" s="58" t="s">
        <v>20111</v>
      </c>
      <c r="B1222" s="74" t="s">
        <v>21210</v>
      </c>
      <c r="C1222" s="58" t="s">
        <v>28</v>
      </c>
      <c r="D1222" s="96">
        <v>83.33</v>
      </c>
    </row>
    <row r="1223" spans="1:4">
      <c r="A1223" s="58" t="s">
        <v>20112</v>
      </c>
      <c r="B1223" s="74" t="s">
        <v>21211</v>
      </c>
      <c r="C1223" s="58" t="s">
        <v>28</v>
      </c>
      <c r="D1223" s="96">
        <v>69.44</v>
      </c>
    </row>
    <row r="1224" spans="1:4">
      <c r="A1224" s="58" t="s">
        <v>20113</v>
      </c>
      <c r="B1224" s="74" t="s">
        <v>21212</v>
      </c>
      <c r="C1224" s="58" t="s">
        <v>28</v>
      </c>
      <c r="D1224" s="96">
        <v>215.27</v>
      </c>
    </row>
    <row r="1225" spans="1:4">
      <c r="A1225" s="58" t="s">
        <v>20114</v>
      </c>
      <c r="B1225" s="74" t="s">
        <v>29776</v>
      </c>
      <c r="C1225" s="58" t="s">
        <v>28</v>
      </c>
      <c r="D1225" s="96">
        <v>221.8</v>
      </c>
    </row>
    <row r="1226" spans="1:4">
      <c r="A1226" s="58" t="s">
        <v>20115</v>
      </c>
      <c r="B1226" s="74" t="s">
        <v>21213</v>
      </c>
      <c r="C1226" s="58" t="s">
        <v>243</v>
      </c>
      <c r="D1226" s="96">
        <v>1.67</v>
      </c>
    </row>
    <row r="1227" spans="1:4">
      <c r="A1227" s="58" t="s">
        <v>20116</v>
      </c>
      <c r="B1227" s="74" t="s">
        <v>21214</v>
      </c>
      <c r="C1227" s="58" t="s">
        <v>28</v>
      </c>
      <c r="D1227" s="96">
        <v>98.65</v>
      </c>
    </row>
    <row r="1228" spans="1:4">
      <c r="A1228" s="58" t="s">
        <v>20117</v>
      </c>
      <c r="B1228" s="74" t="s">
        <v>21215</v>
      </c>
      <c r="C1228" s="58" t="s">
        <v>28</v>
      </c>
      <c r="D1228" s="96">
        <v>26.07</v>
      </c>
    </row>
    <row r="1229" spans="1:4">
      <c r="A1229" s="58" t="s">
        <v>20118</v>
      </c>
      <c r="B1229" s="74" t="s">
        <v>21216</v>
      </c>
      <c r="C1229" s="58" t="s">
        <v>28</v>
      </c>
      <c r="D1229" s="96">
        <v>8.5299999999999994</v>
      </c>
    </row>
    <row r="1230" spans="1:4">
      <c r="A1230" s="58" t="s">
        <v>20119</v>
      </c>
      <c r="B1230" s="74" t="s">
        <v>21217</v>
      </c>
      <c r="C1230" s="58" t="s">
        <v>28</v>
      </c>
      <c r="D1230" s="96">
        <v>19.899999999999999</v>
      </c>
    </row>
    <row r="1231" spans="1:4">
      <c r="A1231" s="58" t="s">
        <v>20120</v>
      </c>
      <c r="B1231" s="74" t="s">
        <v>21218</v>
      </c>
      <c r="C1231" s="58" t="s">
        <v>28</v>
      </c>
      <c r="D1231" s="96">
        <v>19.899999999999999</v>
      </c>
    </row>
    <row r="1232" spans="1:4">
      <c r="A1232" s="58" t="s">
        <v>20121</v>
      </c>
      <c r="B1232" s="74" t="s">
        <v>21219</v>
      </c>
      <c r="C1232" s="58" t="s">
        <v>28</v>
      </c>
      <c r="D1232" s="96">
        <v>19.899999999999999</v>
      </c>
    </row>
    <row r="1233" spans="1:4">
      <c r="A1233" s="58" t="s">
        <v>20122</v>
      </c>
      <c r="B1233" s="74" t="s">
        <v>21220</v>
      </c>
      <c r="C1233" s="58" t="s">
        <v>28</v>
      </c>
      <c r="D1233" s="96">
        <v>19.899999999999999</v>
      </c>
    </row>
    <row r="1234" spans="1:4">
      <c r="A1234" s="58" t="s">
        <v>20123</v>
      </c>
      <c r="B1234" s="74" t="s">
        <v>21221</v>
      </c>
      <c r="C1234" s="58" t="s">
        <v>28</v>
      </c>
      <c r="D1234" s="96">
        <v>19.899999999999999</v>
      </c>
    </row>
    <row r="1235" spans="1:4">
      <c r="A1235" s="58" t="s">
        <v>20124</v>
      </c>
      <c r="B1235" s="74" t="s">
        <v>21222</v>
      </c>
      <c r="C1235" s="58" t="s">
        <v>28</v>
      </c>
      <c r="D1235" s="96">
        <v>18.8</v>
      </c>
    </row>
    <row r="1236" spans="1:4">
      <c r="A1236" s="58" t="s">
        <v>20125</v>
      </c>
      <c r="B1236" s="74" t="s">
        <v>21223</v>
      </c>
      <c r="C1236" s="58" t="s">
        <v>28</v>
      </c>
      <c r="D1236" s="96">
        <v>22.24</v>
      </c>
    </row>
    <row r="1237" spans="1:4">
      <c r="A1237" s="58" t="s">
        <v>20126</v>
      </c>
      <c r="B1237" s="74" t="s">
        <v>8116</v>
      </c>
      <c r="C1237" s="58" t="s">
        <v>28</v>
      </c>
      <c r="D1237" s="96">
        <v>10.75</v>
      </c>
    </row>
    <row r="1238" spans="1:4">
      <c r="A1238" s="58" t="s">
        <v>20127</v>
      </c>
      <c r="B1238" s="74" t="s">
        <v>21974</v>
      </c>
      <c r="C1238" s="58" t="s">
        <v>28</v>
      </c>
      <c r="D1238" s="96">
        <v>28.5</v>
      </c>
    </row>
    <row r="1239" spans="1:4">
      <c r="A1239" s="58" t="s">
        <v>20128</v>
      </c>
      <c r="B1239" s="74" t="s">
        <v>21224</v>
      </c>
      <c r="C1239" s="58" t="s">
        <v>28</v>
      </c>
      <c r="D1239" s="96">
        <v>38.25</v>
      </c>
    </row>
    <row r="1240" spans="1:4">
      <c r="A1240" s="58" t="s">
        <v>20129</v>
      </c>
      <c r="B1240" s="74" t="s">
        <v>29777</v>
      </c>
      <c r="C1240" s="58" t="s">
        <v>28</v>
      </c>
      <c r="D1240" s="96">
        <v>36.340000000000003</v>
      </c>
    </row>
    <row r="1241" spans="1:4">
      <c r="A1241" s="58" t="s">
        <v>20130</v>
      </c>
      <c r="B1241" s="74" t="s">
        <v>21225</v>
      </c>
      <c r="C1241" s="58" t="s">
        <v>28</v>
      </c>
      <c r="D1241" s="96">
        <v>29.63</v>
      </c>
    </row>
    <row r="1242" spans="1:4">
      <c r="A1242" s="58" t="s">
        <v>20131</v>
      </c>
      <c r="B1242" s="74" t="s">
        <v>29778</v>
      </c>
      <c r="C1242" s="58" t="s">
        <v>28</v>
      </c>
      <c r="D1242" s="96">
        <v>282.14</v>
      </c>
    </row>
    <row r="1243" spans="1:4">
      <c r="A1243" s="58" t="s">
        <v>20132</v>
      </c>
      <c r="B1243" s="74" t="s">
        <v>5409</v>
      </c>
      <c r="C1243" s="58" t="s">
        <v>28</v>
      </c>
      <c r="D1243" s="96">
        <v>348.82</v>
      </c>
    </row>
    <row r="1244" spans="1:4">
      <c r="A1244" s="58" t="s">
        <v>20133</v>
      </c>
      <c r="B1244" s="74" t="s">
        <v>21226</v>
      </c>
      <c r="C1244" s="58" t="s">
        <v>28</v>
      </c>
      <c r="D1244" s="96">
        <v>149</v>
      </c>
    </row>
    <row r="1245" spans="1:4">
      <c r="A1245" s="58" t="s">
        <v>20134</v>
      </c>
      <c r="B1245" s="74" t="s">
        <v>21227</v>
      </c>
      <c r="C1245" s="58" t="s">
        <v>28</v>
      </c>
      <c r="D1245" s="96">
        <v>149</v>
      </c>
    </row>
    <row r="1246" spans="1:4">
      <c r="A1246" s="58" t="s">
        <v>20135</v>
      </c>
      <c r="B1246" s="74" t="s">
        <v>21228</v>
      </c>
      <c r="C1246" s="58" t="s">
        <v>28</v>
      </c>
      <c r="D1246" s="96">
        <v>92.07</v>
      </c>
    </row>
    <row r="1247" spans="1:4">
      <c r="A1247" s="58" t="s">
        <v>20136</v>
      </c>
      <c r="B1247" s="74" t="s">
        <v>8270</v>
      </c>
      <c r="C1247" s="58" t="s">
        <v>28</v>
      </c>
      <c r="D1247" s="96">
        <v>44.67</v>
      </c>
    </row>
    <row r="1248" spans="1:4">
      <c r="A1248" s="58" t="s">
        <v>20137</v>
      </c>
      <c r="B1248" s="74" t="s">
        <v>21229</v>
      </c>
      <c r="C1248" s="58" t="s">
        <v>21523</v>
      </c>
      <c r="D1248" s="96">
        <v>90.9</v>
      </c>
    </row>
    <row r="1249" spans="1:4">
      <c r="A1249" s="58" t="s">
        <v>20138</v>
      </c>
      <c r="B1249" s="74" t="s">
        <v>21230</v>
      </c>
      <c r="C1249" s="58" t="s">
        <v>33</v>
      </c>
      <c r="D1249" s="96">
        <v>79</v>
      </c>
    </row>
    <row r="1250" spans="1:4">
      <c r="A1250" s="58" t="s">
        <v>20139</v>
      </c>
      <c r="B1250" s="74" t="s">
        <v>21231</v>
      </c>
      <c r="C1250" s="58" t="s">
        <v>28</v>
      </c>
      <c r="D1250" s="96">
        <v>30.07</v>
      </c>
    </row>
    <row r="1251" spans="1:4">
      <c r="A1251" s="58" t="s">
        <v>20140</v>
      </c>
      <c r="B1251" s="74" t="s">
        <v>21232</v>
      </c>
      <c r="C1251" s="58" t="s">
        <v>28</v>
      </c>
      <c r="D1251" s="96">
        <v>26.43</v>
      </c>
    </row>
    <row r="1252" spans="1:4">
      <c r="A1252" s="58" t="s">
        <v>20141</v>
      </c>
      <c r="B1252" s="74" t="s">
        <v>29779</v>
      </c>
      <c r="C1252" s="58" t="s">
        <v>32</v>
      </c>
      <c r="D1252" s="96">
        <v>0.87</v>
      </c>
    </row>
    <row r="1253" spans="1:4" ht="25.5">
      <c r="A1253" s="58" t="s">
        <v>20142</v>
      </c>
      <c r="B1253" s="74" t="s">
        <v>29780</v>
      </c>
      <c r="C1253" s="58" t="s">
        <v>32</v>
      </c>
      <c r="D1253" s="96">
        <v>43.16</v>
      </c>
    </row>
    <row r="1254" spans="1:4">
      <c r="A1254" s="58" t="s">
        <v>20143</v>
      </c>
      <c r="B1254" s="74" t="s">
        <v>8601</v>
      </c>
      <c r="C1254" s="58" t="s">
        <v>32</v>
      </c>
      <c r="D1254" s="96">
        <v>9.44</v>
      </c>
    </row>
    <row r="1255" spans="1:4">
      <c r="A1255" s="58" t="s">
        <v>20144</v>
      </c>
      <c r="B1255" s="74" t="s">
        <v>29781</v>
      </c>
      <c r="C1255" s="58" t="s">
        <v>32</v>
      </c>
      <c r="D1255" s="96">
        <v>34.520000000000003</v>
      </c>
    </row>
    <row r="1256" spans="1:4">
      <c r="A1256" s="58" t="s">
        <v>20145</v>
      </c>
      <c r="B1256" s="74" t="s">
        <v>21233</v>
      </c>
      <c r="C1256" s="58" t="s">
        <v>32</v>
      </c>
      <c r="D1256" s="96">
        <v>4.18</v>
      </c>
    </row>
    <row r="1257" spans="1:4">
      <c r="A1257" s="58" t="s">
        <v>20146</v>
      </c>
      <c r="B1257" s="74" t="s">
        <v>21234</v>
      </c>
      <c r="C1257" s="58" t="s">
        <v>28</v>
      </c>
      <c r="D1257" s="96">
        <v>135.38</v>
      </c>
    </row>
    <row r="1258" spans="1:4" ht="25.5">
      <c r="A1258" s="58" t="s">
        <v>20147</v>
      </c>
      <c r="B1258" s="74" t="s">
        <v>29782</v>
      </c>
      <c r="C1258" s="58" t="s">
        <v>28</v>
      </c>
      <c r="D1258" s="96">
        <v>406.93</v>
      </c>
    </row>
    <row r="1259" spans="1:4">
      <c r="A1259" s="58" t="s">
        <v>20148</v>
      </c>
      <c r="B1259" s="74" t="s">
        <v>21235</v>
      </c>
      <c r="C1259" s="58" t="s">
        <v>28</v>
      </c>
      <c r="D1259" s="96">
        <v>31.9</v>
      </c>
    </row>
    <row r="1260" spans="1:4">
      <c r="A1260" s="58" t="s">
        <v>20149</v>
      </c>
      <c r="B1260" s="74" t="s">
        <v>21236</v>
      </c>
      <c r="C1260" s="58" t="s">
        <v>28</v>
      </c>
      <c r="D1260" s="96">
        <v>33.11</v>
      </c>
    </row>
    <row r="1261" spans="1:4">
      <c r="A1261" s="58" t="s">
        <v>20150</v>
      </c>
      <c r="B1261" s="74" t="s">
        <v>21237</v>
      </c>
      <c r="C1261" s="58" t="s">
        <v>243</v>
      </c>
      <c r="D1261" s="96">
        <v>31.26</v>
      </c>
    </row>
    <row r="1262" spans="1:4" ht="25.5">
      <c r="A1262" s="58" t="s">
        <v>20151</v>
      </c>
      <c r="B1262" s="74" t="s">
        <v>29783</v>
      </c>
      <c r="C1262" s="58" t="s">
        <v>243</v>
      </c>
      <c r="D1262" s="96">
        <v>2180.4699999999998</v>
      </c>
    </row>
    <row r="1263" spans="1:4">
      <c r="A1263" s="58" t="s">
        <v>20152</v>
      </c>
      <c r="B1263" s="74" t="s">
        <v>21238</v>
      </c>
      <c r="C1263" s="58" t="s">
        <v>243</v>
      </c>
      <c r="D1263" s="96">
        <v>2123</v>
      </c>
    </row>
    <row r="1264" spans="1:4">
      <c r="A1264" s="58" t="s">
        <v>20153</v>
      </c>
      <c r="B1264" s="74" t="s">
        <v>21239</v>
      </c>
      <c r="C1264" s="58" t="s">
        <v>30</v>
      </c>
      <c r="D1264" s="96">
        <v>496.41</v>
      </c>
    </row>
    <row r="1265" spans="1:4">
      <c r="A1265" s="58" t="s">
        <v>20154</v>
      </c>
      <c r="B1265" s="74" t="s">
        <v>21240</v>
      </c>
      <c r="C1265" s="58" t="s">
        <v>243</v>
      </c>
      <c r="D1265" s="96">
        <v>54.98</v>
      </c>
    </row>
    <row r="1266" spans="1:4">
      <c r="A1266" s="58" t="s">
        <v>20155</v>
      </c>
      <c r="B1266" s="74" t="s">
        <v>21241</v>
      </c>
      <c r="C1266" s="58" t="s">
        <v>243</v>
      </c>
      <c r="D1266" s="96">
        <v>94</v>
      </c>
    </row>
    <row r="1267" spans="1:4">
      <c r="A1267" s="58" t="s">
        <v>20156</v>
      </c>
      <c r="B1267" s="74" t="s">
        <v>18138</v>
      </c>
      <c r="C1267" s="58" t="s">
        <v>243</v>
      </c>
      <c r="D1267" s="96">
        <v>1452</v>
      </c>
    </row>
    <row r="1268" spans="1:4">
      <c r="A1268" s="58" t="s">
        <v>20157</v>
      </c>
      <c r="B1268" s="74" t="s">
        <v>21242</v>
      </c>
      <c r="C1268" s="58" t="s">
        <v>39</v>
      </c>
      <c r="D1268" s="96">
        <v>389.52</v>
      </c>
    </row>
    <row r="1269" spans="1:4">
      <c r="A1269" s="58" t="s">
        <v>20158</v>
      </c>
      <c r="B1269" s="74" t="s">
        <v>21243</v>
      </c>
      <c r="C1269" s="58" t="s">
        <v>32</v>
      </c>
      <c r="D1269" s="96">
        <v>1.67</v>
      </c>
    </row>
    <row r="1270" spans="1:4">
      <c r="A1270" s="58" t="s">
        <v>20159</v>
      </c>
      <c r="B1270" s="74" t="s">
        <v>8637</v>
      </c>
      <c r="C1270" s="58" t="s">
        <v>243</v>
      </c>
      <c r="D1270" s="96">
        <v>2.2200000000000002</v>
      </c>
    </row>
    <row r="1271" spans="1:4">
      <c r="A1271" s="58" t="s">
        <v>20160</v>
      </c>
      <c r="B1271" s="74" t="s">
        <v>21244</v>
      </c>
      <c r="C1271" s="58" t="s">
        <v>243</v>
      </c>
      <c r="D1271" s="96">
        <v>2203.2800000000002</v>
      </c>
    </row>
    <row r="1272" spans="1:4">
      <c r="A1272" s="58" t="s">
        <v>20161</v>
      </c>
      <c r="B1272" s="74" t="s">
        <v>18193</v>
      </c>
      <c r="C1272" s="58" t="s">
        <v>243</v>
      </c>
      <c r="D1272" s="96">
        <v>5016.01</v>
      </c>
    </row>
    <row r="1273" spans="1:4">
      <c r="A1273" s="58" t="s">
        <v>20162</v>
      </c>
      <c r="B1273" s="74" t="s">
        <v>18194</v>
      </c>
      <c r="C1273" s="58" t="s">
        <v>243</v>
      </c>
      <c r="D1273" s="96">
        <v>4552.63</v>
      </c>
    </row>
    <row r="1274" spans="1:4">
      <c r="A1274" s="58" t="s">
        <v>20163</v>
      </c>
      <c r="B1274" s="74" t="s">
        <v>18195</v>
      </c>
      <c r="C1274" s="58" t="s">
        <v>243</v>
      </c>
      <c r="D1274" s="96">
        <v>4474.49</v>
      </c>
    </row>
    <row r="1275" spans="1:4">
      <c r="A1275" s="58" t="s">
        <v>20164</v>
      </c>
      <c r="B1275" s="74" t="s">
        <v>18196</v>
      </c>
      <c r="C1275" s="58" t="s">
        <v>243</v>
      </c>
      <c r="D1275" s="96">
        <v>1908.11</v>
      </c>
    </row>
    <row r="1276" spans="1:4">
      <c r="A1276" s="58" t="s">
        <v>20165</v>
      </c>
      <c r="B1276" s="74" t="s">
        <v>21245</v>
      </c>
      <c r="C1276" s="58" t="s">
        <v>28</v>
      </c>
      <c r="D1276" s="96">
        <v>31.99</v>
      </c>
    </row>
    <row r="1277" spans="1:4">
      <c r="A1277" s="58" t="s">
        <v>20166</v>
      </c>
      <c r="B1277" s="74" t="s">
        <v>29784</v>
      </c>
      <c r="C1277" s="58" t="s">
        <v>243</v>
      </c>
      <c r="D1277" s="96">
        <v>829.13</v>
      </c>
    </row>
    <row r="1278" spans="1:4">
      <c r="A1278" s="58" t="s">
        <v>20167</v>
      </c>
      <c r="B1278" s="74" t="s">
        <v>29785</v>
      </c>
      <c r="C1278" s="58" t="s">
        <v>243</v>
      </c>
      <c r="D1278" s="96">
        <v>90.75</v>
      </c>
    </row>
    <row r="1279" spans="1:4">
      <c r="A1279" s="58" t="s">
        <v>20168</v>
      </c>
      <c r="B1279" s="74" t="s">
        <v>21246</v>
      </c>
      <c r="C1279" s="58" t="s">
        <v>243</v>
      </c>
      <c r="D1279" s="96">
        <v>6</v>
      </c>
    </row>
    <row r="1280" spans="1:4">
      <c r="A1280" s="58" t="s">
        <v>20169</v>
      </c>
      <c r="B1280" s="74" t="s">
        <v>21247</v>
      </c>
      <c r="C1280" s="58" t="s">
        <v>243</v>
      </c>
      <c r="D1280" s="96">
        <v>17</v>
      </c>
    </row>
    <row r="1281" spans="1:4">
      <c r="A1281" s="58" t="s">
        <v>20170</v>
      </c>
      <c r="B1281" s="74" t="s">
        <v>21248</v>
      </c>
      <c r="C1281" s="58" t="s">
        <v>243</v>
      </c>
      <c r="D1281" s="96">
        <v>80</v>
      </c>
    </row>
    <row r="1282" spans="1:4">
      <c r="A1282" s="58" t="s">
        <v>20171</v>
      </c>
      <c r="B1282" s="74" t="s">
        <v>21249</v>
      </c>
      <c r="C1282" s="58" t="s">
        <v>243</v>
      </c>
      <c r="D1282" s="96">
        <v>40</v>
      </c>
    </row>
    <row r="1283" spans="1:4">
      <c r="A1283" s="58" t="s">
        <v>20172</v>
      </c>
      <c r="B1283" s="74" t="s">
        <v>21250</v>
      </c>
      <c r="C1283" s="58" t="s">
        <v>243</v>
      </c>
      <c r="D1283" s="96">
        <v>181</v>
      </c>
    </row>
    <row r="1284" spans="1:4">
      <c r="A1284" s="58" t="s">
        <v>20173</v>
      </c>
      <c r="B1284" s="74" t="s">
        <v>21251</v>
      </c>
      <c r="C1284" s="58" t="s">
        <v>243</v>
      </c>
      <c r="D1284" s="96">
        <v>1140</v>
      </c>
    </row>
    <row r="1285" spans="1:4">
      <c r="A1285" s="58" t="s">
        <v>20174</v>
      </c>
      <c r="B1285" s="74" t="s">
        <v>21252</v>
      </c>
      <c r="C1285" s="58" t="s">
        <v>243</v>
      </c>
      <c r="D1285" s="96">
        <v>1280</v>
      </c>
    </row>
    <row r="1286" spans="1:4">
      <c r="A1286" s="58" t="s">
        <v>20175</v>
      </c>
      <c r="B1286" s="74" t="s">
        <v>21253</v>
      </c>
      <c r="C1286" s="58" t="s">
        <v>243</v>
      </c>
      <c r="D1286" s="96">
        <v>260</v>
      </c>
    </row>
    <row r="1287" spans="1:4">
      <c r="A1287" s="58" t="s">
        <v>20176</v>
      </c>
      <c r="B1287" s="74" t="s">
        <v>21254</v>
      </c>
      <c r="C1287" s="58" t="s">
        <v>243</v>
      </c>
      <c r="D1287" s="96">
        <v>400</v>
      </c>
    </row>
    <row r="1288" spans="1:4">
      <c r="A1288" s="58" t="s">
        <v>20177</v>
      </c>
      <c r="B1288" s="74" t="s">
        <v>21255</v>
      </c>
      <c r="C1288" s="58" t="s">
        <v>243</v>
      </c>
      <c r="D1288" s="96">
        <v>30</v>
      </c>
    </row>
    <row r="1289" spans="1:4">
      <c r="A1289" s="58" t="s">
        <v>20178</v>
      </c>
      <c r="B1289" s="74" t="s">
        <v>21256</v>
      </c>
      <c r="C1289" s="58" t="s">
        <v>243</v>
      </c>
      <c r="D1289" s="96">
        <v>900</v>
      </c>
    </row>
    <row r="1290" spans="1:4">
      <c r="A1290" s="58" t="s">
        <v>20179</v>
      </c>
      <c r="B1290" s="74" t="s">
        <v>21257</v>
      </c>
      <c r="C1290" s="58" t="s">
        <v>243</v>
      </c>
      <c r="D1290" s="96">
        <v>240</v>
      </c>
    </row>
    <row r="1291" spans="1:4">
      <c r="A1291" s="58" t="s">
        <v>20180</v>
      </c>
      <c r="B1291" s="74" t="s">
        <v>21258</v>
      </c>
      <c r="C1291" s="58" t="s">
        <v>243</v>
      </c>
      <c r="D1291" s="96">
        <v>340</v>
      </c>
    </row>
    <row r="1292" spans="1:4">
      <c r="A1292" s="58" t="s">
        <v>20181</v>
      </c>
      <c r="B1292" s="74" t="s">
        <v>16556</v>
      </c>
      <c r="C1292" s="58" t="s">
        <v>243</v>
      </c>
      <c r="D1292" s="96">
        <v>120</v>
      </c>
    </row>
    <row r="1293" spans="1:4">
      <c r="A1293" s="58" t="s">
        <v>20182</v>
      </c>
      <c r="B1293" s="74" t="s">
        <v>21259</v>
      </c>
      <c r="C1293" s="58" t="s">
        <v>243</v>
      </c>
      <c r="D1293" s="96">
        <v>160</v>
      </c>
    </row>
    <row r="1294" spans="1:4">
      <c r="A1294" s="58" t="s">
        <v>20183</v>
      </c>
      <c r="B1294" s="74" t="s">
        <v>21260</v>
      </c>
      <c r="C1294" s="58" t="s">
        <v>243</v>
      </c>
      <c r="D1294" s="96">
        <v>11.9</v>
      </c>
    </row>
    <row r="1295" spans="1:4">
      <c r="A1295" s="58" t="s">
        <v>20184</v>
      </c>
      <c r="B1295" s="74" t="s">
        <v>21261</v>
      </c>
      <c r="C1295" s="58" t="s">
        <v>243</v>
      </c>
      <c r="D1295" s="96">
        <v>7.37</v>
      </c>
    </row>
    <row r="1296" spans="1:4">
      <c r="A1296" s="58" t="s">
        <v>20185</v>
      </c>
      <c r="B1296" s="74" t="s">
        <v>21262</v>
      </c>
      <c r="C1296" s="58" t="s">
        <v>243</v>
      </c>
      <c r="D1296" s="96">
        <v>18.399999999999999</v>
      </c>
    </row>
    <row r="1297" spans="1:4">
      <c r="A1297" s="58" t="s">
        <v>20186</v>
      </c>
      <c r="B1297" s="74" t="s">
        <v>21263</v>
      </c>
      <c r="C1297" s="58" t="s">
        <v>243</v>
      </c>
      <c r="D1297" s="96">
        <v>39.9</v>
      </c>
    </row>
    <row r="1298" spans="1:4">
      <c r="A1298" s="58" t="s">
        <v>20187</v>
      </c>
      <c r="B1298" s="74" t="s">
        <v>21264</v>
      </c>
      <c r="C1298" s="58" t="s">
        <v>243</v>
      </c>
      <c r="D1298" s="96">
        <v>39.9</v>
      </c>
    </row>
    <row r="1299" spans="1:4">
      <c r="A1299" s="58" t="s">
        <v>20188</v>
      </c>
      <c r="B1299" s="74" t="s">
        <v>21265</v>
      </c>
      <c r="C1299" s="58" t="s">
        <v>243</v>
      </c>
      <c r="D1299" s="96">
        <v>48</v>
      </c>
    </row>
    <row r="1300" spans="1:4">
      <c r="A1300" s="58" t="s">
        <v>20189</v>
      </c>
      <c r="B1300" s="74" t="s">
        <v>21266</v>
      </c>
      <c r="C1300" s="58" t="s">
        <v>243</v>
      </c>
      <c r="D1300" s="96">
        <v>10</v>
      </c>
    </row>
    <row r="1301" spans="1:4">
      <c r="A1301" s="58" t="s">
        <v>20190</v>
      </c>
      <c r="B1301" s="74" t="s">
        <v>21267</v>
      </c>
      <c r="C1301" s="58" t="s">
        <v>243</v>
      </c>
      <c r="D1301" s="96">
        <v>12</v>
      </c>
    </row>
    <row r="1302" spans="1:4">
      <c r="A1302" s="58" t="s">
        <v>20191</v>
      </c>
      <c r="B1302" s="74" t="s">
        <v>21268</v>
      </c>
      <c r="C1302" s="58" t="s">
        <v>243</v>
      </c>
      <c r="D1302" s="96">
        <v>20</v>
      </c>
    </row>
    <row r="1303" spans="1:4">
      <c r="A1303" s="58" t="s">
        <v>20192</v>
      </c>
      <c r="B1303" s="74" t="s">
        <v>21269</v>
      </c>
      <c r="C1303" s="58" t="s">
        <v>243</v>
      </c>
      <c r="D1303" s="96">
        <v>20</v>
      </c>
    </row>
    <row r="1304" spans="1:4">
      <c r="A1304" s="58" t="s">
        <v>20193</v>
      </c>
      <c r="B1304" s="74" t="s">
        <v>21270</v>
      </c>
      <c r="C1304" s="58" t="s">
        <v>21522</v>
      </c>
      <c r="D1304" s="96">
        <v>2.5</v>
      </c>
    </row>
    <row r="1305" spans="1:4">
      <c r="A1305" s="58" t="s">
        <v>20194</v>
      </c>
      <c r="B1305" s="74" t="s">
        <v>21271</v>
      </c>
      <c r="C1305" s="58" t="s">
        <v>243</v>
      </c>
      <c r="D1305" s="96">
        <v>2.5</v>
      </c>
    </row>
    <row r="1306" spans="1:4">
      <c r="A1306" s="58" t="s">
        <v>20195</v>
      </c>
      <c r="B1306" s="74" t="s">
        <v>21272</v>
      </c>
      <c r="C1306" s="58" t="s">
        <v>21525</v>
      </c>
      <c r="D1306" s="96">
        <v>0.59</v>
      </c>
    </row>
    <row r="1307" spans="1:4">
      <c r="A1307" s="58" t="s">
        <v>20196</v>
      </c>
      <c r="B1307" s="74" t="s">
        <v>29786</v>
      </c>
      <c r="C1307" s="58" t="s">
        <v>243</v>
      </c>
      <c r="D1307" s="96">
        <v>199.9</v>
      </c>
    </row>
    <row r="1308" spans="1:4">
      <c r="A1308" s="58" t="s">
        <v>20197</v>
      </c>
      <c r="B1308" s="74" t="s">
        <v>29787</v>
      </c>
      <c r="C1308" s="58" t="s">
        <v>243</v>
      </c>
      <c r="D1308" s="96">
        <v>630.01</v>
      </c>
    </row>
    <row r="1309" spans="1:4">
      <c r="A1309" s="58" t="s">
        <v>20198</v>
      </c>
      <c r="B1309" s="74" t="s">
        <v>21273</v>
      </c>
      <c r="C1309" s="58" t="s">
        <v>243</v>
      </c>
      <c r="D1309" s="96">
        <v>107.35</v>
      </c>
    </row>
    <row r="1310" spans="1:4">
      <c r="A1310" s="58" t="s">
        <v>20199</v>
      </c>
      <c r="B1310" s="74" t="s">
        <v>21274</v>
      </c>
      <c r="C1310" s="58" t="s">
        <v>243</v>
      </c>
      <c r="D1310" s="96">
        <v>858.9</v>
      </c>
    </row>
    <row r="1311" spans="1:4">
      <c r="A1311" s="58" t="s">
        <v>20200</v>
      </c>
      <c r="B1311" s="74" t="s">
        <v>21275</v>
      </c>
      <c r="C1311" s="58" t="s">
        <v>243</v>
      </c>
      <c r="D1311" s="96">
        <v>554.71</v>
      </c>
    </row>
    <row r="1312" spans="1:4">
      <c r="A1312" s="58" t="s">
        <v>20201</v>
      </c>
      <c r="B1312" s="74" t="s">
        <v>21276</v>
      </c>
      <c r="C1312" s="58" t="s">
        <v>243</v>
      </c>
      <c r="D1312" s="96">
        <v>645.33000000000004</v>
      </c>
    </row>
    <row r="1313" spans="1:4">
      <c r="A1313" s="58" t="s">
        <v>20202</v>
      </c>
      <c r="B1313" s="74" t="s">
        <v>21277</v>
      </c>
      <c r="C1313" s="58" t="s">
        <v>243</v>
      </c>
      <c r="D1313" s="96">
        <v>284</v>
      </c>
    </row>
    <row r="1314" spans="1:4">
      <c r="A1314" s="58" t="s">
        <v>20203</v>
      </c>
      <c r="B1314" s="74" t="s">
        <v>21278</v>
      </c>
      <c r="C1314" s="58" t="s">
        <v>243</v>
      </c>
      <c r="D1314" s="96">
        <v>384</v>
      </c>
    </row>
    <row r="1315" spans="1:4">
      <c r="A1315" s="58" t="s">
        <v>20204</v>
      </c>
      <c r="B1315" s="74" t="s">
        <v>21279</v>
      </c>
      <c r="C1315" s="58" t="s">
        <v>243</v>
      </c>
      <c r="D1315" s="96">
        <v>589.98</v>
      </c>
    </row>
    <row r="1316" spans="1:4">
      <c r="A1316" s="58" t="s">
        <v>20205</v>
      </c>
      <c r="B1316" s="74" t="s">
        <v>21280</v>
      </c>
      <c r="C1316" s="58" t="s">
        <v>243</v>
      </c>
      <c r="D1316" s="96">
        <v>26212.95</v>
      </c>
    </row>
    <row r="1317" spans="1:4">
      <c r="A1317" s="58" t="s">
        <v>20206</v>
      </c>
      <c r="B1317" s="74" t="s">
        <v>8769</v>
      </c>
      <c r="C1317" s="58" t="s">
        <v>243</v>
      </c>
      <c r="D1317" s="96">
        <v>34212.370000000003</v>
      </c>
    </row>
    <row r="1318" spans="1:4">
      <c r="A1318" s="58" t="s">
        <v>20207</v>
      </c>
      <c r="B1318" s="74" t="s">
        <v>21281</v>
      </c>
      <c r="C1318" s="58" t="s">
        <v>243</v>
      </c>
      <c r="D1318" s="96">
        <v>41000</v>
      </c>
    </row>
    <row r="1319" spans="1:4">
      <c r="A1319" s="58" t="s">
        <v>20208</v>
      </c>
      <c r="B1319" s="74" t="s">
        <v>21282</v>
      </c>
      <c r="C1319" s="58" t="s">
        <v>243</v>
      </c>
      <c r="D1319" s="96">
        <v>13038.46</v>
      </c>
    </row>
    <row r="1320" spans="1:4">
      <c r="A1320" s="58" t="s">
        <v>20209</v>
      </c>
      <c r="B1320" s="74" t="s">
        <v>29788</v>
      </c>
      <c r="C1320" s="58" t="s">
        <v>243</v>
      </c>
      <c r="D1320" s="96">
        <v>207.78</v>
      </c>
    </row>
    <row r="1321" spans="1:4">
      <c r="A1321" s="58" t="s">
        <v>20210</v>
      </c>
      <c r="B1321" s="74" t="s">
        <v>21283</v>
      </c>
      <c r="C1321" s="58" t="s">
        <v>243</v>
      </c>
      <c r="D1321" s="96">
        <v>169.65</v>
      </c>
    </row>
    <row r="1322" spans="1:4">
      <c r="A1322" s="58" t="s">
        <v>20211</v>
      </c>
      <c r="B1322" s="74" t="s">
        <v>21284</v>
      </c>
      <c r="C1322" s="58" t="s">
        <v>243</v>
      </c>
      <c r="D1322" s="96">
        <v>162.08000000000001</v>
      </c>
    </row>
    <row r="1323" spans="1:4">
      <c r="A1323" s="58" t="s">
        <v>20212</v>
      </c>
      <c r="B1323" s="74" t="s">
        <v>21285</v>
      </c>
      <c r="C1323" s="58" t="s">
        <v>243</v>
      </c>
      <c r="D1323" s="96">
        <v>144.38</v>
      </c>
    </row>
    <row r="1324" spans="1:4">
      <c r="A1324" s="58" t="s">
        <v>20213</v>
      </c>
      <c r="B1324" s="74" t="s">
        <v>21286</v>
      </c>
      <c r="C1324" s="58" t="s">
        <v>243</v>
      </c>
      <c r="D1324" s="96">
        <v>1103.3900000000001</v>
      </c>
    </row>
    <row r="1325" spans="1:4">
      <c r="A1325" s="58" t="s">
        <v>20214</v>
      </c>
      <c r="B1325" s="74" t="s">
        <v>21287</v>
      </c>
      <c r="C1325" s="58" t="s">
        <v>243</v>
      </c>
      <c r="D1325" s="96">
        <v>169.65</v>
      </c>
    </row>
    <row r="1326" spans="1:4">
      <c r="A1326" s="58" t="s">
        <v>20215</v>
      </c>
      <c r="B1326" s="74" t="s">
        <v>6283</v>
      </c>
      <c r="C1326" s="58" t="s">
        <v>243</v>
      </c>
      <c r="D1326" s="96">
        <v>112.13</v>
      </c>
    </row>
    <row r="1327" spans="1:4">
      <c r="A1327" s="58" t="s">
        <v>20216</v>
      </c>
      <c r="B1327" s="74" t="s">
        <v>6284</v>
      </c>
      <c r="C1327" s="58" t="s">
        <v>243</v>
      </c>
      <c r="D1327" s="96">
        <v>47.2</v>
      </c>
    </row>
    <row r="1328" spans="1:4">
      <c r="A1328" s="58" t="s">
        <v>20217</v>
      </c>
      <c r="B1328" s="74" t="s">
        <v>21288</v>
      </c>
      <c r="C1328" s="58" t="s">
        <v>243</v>
      </c>
      <c r="D1328" s="96">
        <v>124.57</v>
      </c>
    </row>
    <row r="1329" spans="1:4">
      <c r="A1329" s="58" t="s">
        <v>20218</v>
      </c>
      <c r="B1329" s="74" t="s">
        <v>21289</v>
      </c>
      <c r="C1329" s="58" t="s">
        <v>32</v>
      </c>
      <c r="D1329" s="96">
        <v>0.11</v>
      </c>
    </row>
    <row r="1330" spans="1:4">
      <c r="A1330" s="58" t="s">
        <v>20219</v>
      </c>
      <c r="B1330" s="74" t="s">
        <v>29789</v>
      </c>
      <c r="C1330" s="58" t="s">
        <v>29</v>
      </c>
      <c r="D1330" s="96">
        <v>29.15</v>
      </c>
    </row>
    <row r="1331" spans="1:4">
      <c r="A1331" s="58" t="s">
        <v>20220</v>
      </c>
      <c r="B1331" s="74" t="s">
        <v>21290</v>
      </c>
      <c r="C1331" s="58" t="s">
        <v>29</v>
      </c>
      <c r="D1331" s="96">
        <v>223.47</v>
      </c>
    </row>
    <row r="1332" spans="1:4">
      <c r="A1332" s="58" t="s">
        <v>20221</v>
      </c>
      <c r="B1332" s="74" t="s">
        <v>21291</v>
      </c>
      <c r="C1332" s="58" t="s">
        <v>29</v>
      </c>
      <c r="D1332" s="96">
        <v>227.74</v>
      </c>
    </row>
    <row r="1333" spans="1:4">
      <c r="A1333" s="58" t="s">
        <v>20222</v>
      </c>
      <c r="B1333" s="74" t="s">
        <v>21292</v>
      </c>
      <c r="C1333" s="58" t="s">
        <v>29</v>
      </c>
      <c r="D1333" s="96">
        <v>233.47</v>
      </c>
    </row>
    <row r="1334" spans="1:4">
      <c r="A1334" s="58" t="s">
        <v>20223</v>
      </c>
      <c r="B1334" s="74" t="s">
        <v>21293</v>
      </c>
      <c r="C1334" s="58" t="s">
        <v>29</v>
      </c>
      <c r="D1334" s="96">
        <v>239.22</v>
      </c>
    </row>
    <row r="1335" spans="1:4">
      <c r="A1335" s="58" t="s">
        <v>20224</v>
      </c>
      <c r="B1335" s="74" t="s">
        <v>21294</v>
      </c>
      <c r="C1335" s="58" t="s">
        <v>29</v>
      </c>
      <c r="D1335" s="96">
        <v>241.43</v>
      </c>
    </row>
    <row r="1336" spans="1:4">
      <c r="A1336" s="58" t="s">
        <v>20225</v>
      </c>
      <c r="B1336" s="74" t="s">
        <v>21295</v>
      </c>
      <c r="C1336" s="58" t="s">
        <v>29</v>
      </c>
      <c r="D1336" s="96">
        <v>250.13</v>
      </c>
    </row>
    <row r="1337" spans="1:4">
      <c r="A1337" s="58" t="s">
        <v>20226</v>
      </c>
      <c r="B1337" s="74" t="s">
        <v>21296</v>
      </c>
      <c r="C1337" s="58" t="s">
        <v>29</v>
      </c>
      <c r="D1337" s="96">
        <v>353.17</v>
      </c>
    </row>
    <row r="1338" spans="1:4">
      <c r="A1338" s="58" t="s">
        <v>20227</v>
      </c>
      <c r="B1338" s="74" t="s">
        <v>21297</v>
      </c>
      <c r="C1338" s="58" t="s">
        <v>29</v>
      </c>
      <c r="D1338" s="96">
        <v>239.86</v>
      </c>
    </row>
    <row r="1339" spans="1:4">
      <c r="A1339" s="58" t="s">
        <v>20228</v>
      </c>
      <c r="B1339" s="74" t="s">
        <v>21298</v>
      </c>
      <c r="C1339" s="58" t="s">
        <v>29</v>
      </c>
      <c r="D1339" s="96">
        <v>277</v>
      </c>
    </row>
    <row r="1340" spans="1:4">
      <c r="A1340" s="58" t="s">
        <v>20229</v>
      </c>
      <c r="B1340" s="74" t="s">
        <v>21299</v>
      </c>
      <c r="C1340" s="58" t="s">
        <v>29</v>
      </c>
      <c r="D1340" s="96">
        <v>288.66000000000003</v>
      </c>
    </row>
    <row r="1341" spans="1:4">
      <c r="A1341" s="58" t="s">
        <v>20230</v>
      </c>
      <c r="B1341" s="74" t="s">
        <v>21300</v>
      </c>
      <c r="C1341" s="58" t="s">
        <v>29</v>
      </c>
      <c r="D1341" s="96">
        <v>298.38</v>
      </c>
    </row>
    <row r="1342" spans="1:4">
      <c r="A1342" s="58" t="s">
        <v>20231</v>
      </c>
      <c r="B1342" s="74" t="s">
        <v>21301</v>
      </c>
      <c r="C1342" s="58" t="s">
        <v>111</v>
      </c>
      <c r="D1342" s="96">
        <v>900</v>
      </c>
    </row>
    <row r="1343" spans="1:4">
      <c r="A1343" s="58" t="s">
        <v>20232</v>
      </c>
      <c r="B1343" s="74" t="s">
        <v>21302</v>
      </c>
      <c r="C1343" s="58" t="s">
        <v>32</v>
      </c>
      <c r="D1343" s="96">
        <v>27.5</v>
      </c>
    </row>
    <row r="1344" spans="1:4">
      <c r="A1344" s="58" t="s">
        <v>20233</v>
      </c>
      <c r="B1344" s="74" t="s">
        <v>21303</v>
      </c>
      <c r="C1344" s="58" t="s">
        <v>32</v>
      </c>
      <c r="D1344" s="96">
        <v>31.5</v>
      </c>
    </row>
    <row r="1345" spans="1:4">
      <c r="A1345" s="58" t="s">
        <v>20234</v>
      </c>
      <c r="B1345" s="74" t="s">
        <v>21304</v>
      </c>
      <c r="C1345" s="58" t="s">
        <v>32</v>
      </c>
      <c r="D1345" s="96">
        <v>37.5</v>
      </c>
    </row>
    <row r="1346" spans="1:4">
      <c r="A1346" s="58" t="s">
        <v>20235</v>
      </c>
      <c r="B1346" s="74" t="s">
        <v>21305</v>
      </c>
      <c r="C1346" s="58" t="s">
        <v>32</v>
      </c>
      <c r="D1346" s="96">
        <v>40</v>
      </c>
    </row>
    <row r="1347" spans="1:4">
      <c r="A1347" s="58" t="s">
        <v>20236</v>
      </c>
      <c r="B1347" s="74" t="s">
        <v>21306</v>
      </c>
      <c r="C1347" s="58" t="s">
        <v>32</v>
      </c>
      <c r="D1347" s="96">
        <v>47.5</v>
      </c>
    </row>
    <row r="1348" spans="1:4">
      <c r="A1348" s="58" t="s">
        <v>20237</v>
      </c>
      <c r="B1348" s="74" t="s">
        <v>21307</v>
      </c>
      <c r="C1348" s="58" t="s">
        <v>111</v>
      </c>
      <c r="D1348" s="96">
        <v>6500</v>
      </c>
    </row>
    <row r="1349" spans="1:4">
      <c r="A1349" s="58" t="s">
        <v>20238</v>
      </c>
      <c r="B1349" s="74" t="s">
        <v>21308</v>
      </c>
      <c r="C1349" s="58" t="s">
        <v>32</v>
      </c>
      <c r="D1349" s="96">
        <v>41.05</v>
      </c>
    </row>
    <row r="1350" spans="1:4">
      <c r="A1350" s="58" t="s">
        <v>20239</v>
      </c>
      <c r="B1350" s="74" t="s">
        <v>21309</v>
      </c>
      <c r="C1350" s="58" t="s">
        <v>32</v>
      </c>
      <c r="D1350" s="96">
        <v>61.99</v>
      </c>
    </row>
    <row r="1351" spans="1:4">
      <c r="A1351" s="58" t="s">
        <v>20240</v>
      </c>
      <c r="B1351" s="74" t="s">
        <v>21310</v>
      </c>
      <c r="C1351" s="58" t="s">
        <v>111</v>
      </c>
      <c r="D1351" s="96">
        <v>13500</v>
      </c>
    </row>
    <row r="1352" spans="1:4">
      <c r="A1352" s="58" t="s">
        <v>20241</v>
      </c>
      <c r="B1352" s="74" t="s">
        <v>21311</v>
      </c>
      <c r="C1352" s="58" t="s">
        <v>32</v>
      </c>
      <c r="D1352" s="96">
        <v>71.44</v>
      </c>
    </row>
    <row r="1353" spans="1:4">
      <c r="A1353" s="58" t="s">
        <v>20242</v>
      </c>
      <c r="B1353" s="74" t="s">
        <v>21312</v>
      </c>
      <c r="C1353" s="58" t="s">
        <v>32</v>
      </c>
      <c r="D1353" s="96">
        <v>103.89</v>
      </c>
    </row>
    <row r="1354" spans="1:4">
      <c r="A1354" s="58" t="s">
        <v>20243</v>
      </c>
      <c r="B1354" s="74" t="s">
        <v>21313</v>
      </c>
      <c r="C1354" s="58" t="s">
        <v>32</v>
      </c>
      <c r="D1354" s="96">
        <v>133.01</v>
      </c>
    </row>
    <row r="1355" spans="1:4">
      <c r="A1355" s="58" t="s">
        <v>20244</v>
      </c>
      <c r="B1355" s="74" t="s">
        <v>21314</v>
      </c>
      <c r="C1355" s="58" t="s">
        <v>32</v>
      </c>
      <c r="D1355" s="96">
        <v>163.41999999999999</v>
      </c>
    </row>
    <row r="1356" spans="1:4">
      <c r="A1356" s="58" t="s">
        <v>20245</v>
      </c>
      <c r="B1356" s="74" t="s">
        <v>21315</v>
      </c>
      <c r="C1356" s="58" t="s">
        <v>111</v>
      </c>
      <c r="D1356" s="96">
        <v>5000</v>
      </c>
    </row>
    <row r="1357" spans="1:4">
      <c r="A1357" s="58" t="s">
        <v>20246</v>
      </c>
      <c r="B1357" s="74" t="s">
        <v>29790</v>
      </c>
      <c r="C1357" s="58" t="s">
        <v>32</v>
      </c>
      <c r="D1357" s="96">
        <v>128.81</v>
      </c>
    </row>
    <row r="1358" spans="1:4">
      <c r="A1358" s="58" t="s">
        <v>20247</v>
      </c>
      <c r="B1358" s="74" t="s">
        <v>29791</v>
      </c>
      <c r="C1358" s="58" t="s">
        <v>32</v>
      </c>
      <c r="D1358" s="96">
        <v>160.51</v>
      </c>
    </row>
    <row r="1359" spans="1:4">
      <c r="A1359" s="58" t="s">
        <v>20248</v>
      </c>
      <c r="B1359" s="74" t="s">
        <v>29792</v>
      </c>
      <c r="C1359" s="58" t="s">
        <v>32</v>
      </c>
      <c r="D1359" s="96">
        <v>179.65</v>
      </c>
    </row>
    <row r="1360" spans="1:4">
      <c r="A1360" s="58" t="s">
        <v>20249</v>
      </c>
      <c r="B1360" s="74" t="s">
        <v>29793</v>
      </c>
      <c r="C1360" s="58" t="s">
        <v>32</v>
      </c>
      <c r="D1360" s="96">
        <v>202.59</v>
      </c>
    </row>
    <row r="1361" spans="1:4">
      <c r="A1361" s="58" t="s">
        <v>20250</v>
      </c>
      <c r="B1361" s="74" t="s">
        <v>29794</v>
      </c>
      <c r="C1361" s="58" t="s">
        <v>32</v>
      </c>
      <c r="D1361" s="96">
        <v>350</v>
      </c>
    </row>
    <row r="1362" spans="1:4">
      <c r="A1362" s="58" t="s">
        <v>20251</v>
      </c>
      <c r="B1362" s="74" t="s">
        <v>29795</v>
      </c>
      <c r="C1362" s="58" t="s">
        <v>32</v>
      </c>
      <c r="D1362" s="96">
        <v>385</v>
      </c>
    </row>
    <row r="1363" spans="1:4">
      <c r="A1363" s="58" t="s">
        <v>20252</v>
      </c>
      <c r="B1363" s="74" t="s">
        <v>29796</v>
      </c>
      <c r="C1363" s="58" t="s">
        <v>32</v>
      </c>
      <c r="D1363" s="96">
        <v>420</v>
      </c>
    </row>
    <row r="1364" spans="1:4">
      <c r="A1364" s="58" t="s">
        <v>20253</v>
      </c>
      <c r="B1364" s="74" t="s">
        <v>29797</v>
      </c>
      <c r="C1364" s="58" t="s">
        <v>32</v>
      </c>
      <c r="D1364" s="96">
        <v>495</v>
      </c>
    </row>
    <row r="1365" spans="1:4">
      <c r="A1365" s="58" t="s">
        <v>20254</v>
      </c>
      <c r="B1365" s="74" t="s">
        <v>21316</v>
      </c>
      <c r="C1365" s="58" t="s">
        <v>56</v>
      </c>
      <c r="D1365" s="96">
        <v>11.25</v>
      </c>
    </row>
    <row r="1366" spans="1:4">
      <c r="A1366" s="58" t="s">
        <v>20255</v>
      </c>
      <c r="B1366" s="74" t="s">
        <v>21317</v>
      </c>
      <c r="C1366" s="58" t="s">
        <v>56</v>
      </c>
      <c r="D1366" s="96">
        <v>36.25</v>
      </c>
    </row>
    <row r="1367" spans="1:4">
      <c r="A1367" s="58" t="s">
        <v>20256</v>
      </c>
      <c r="B1367" s="74" t="s">
        <v>21318</v>
      </c>
      <c r="C1367" s="58" t="s">
        <v>111</v>
      </c>
      <c r="D1367" s="96">
        <v>12000</v>
      </c>
    </row>
    <row r="1368" spans="1:4">
      <c r="A1368" s="58" t="s">
        <v>20257</v>
      </c>
      <c r="B1368" s="74" t="s">
        <v>21319</v>
      </c>
      <c r="C1368" s="58" t="s">
        <v>32</v>
      </c>
      <c r="D1368" s="96">
        <v>44</v>
      </c>
    </row>
    <row r="1369" spans="1:4">
      <c r="A1369" s="58" t="s">
        <v>20258</v>
      </c>
      <c r="B1369" s="74" t="s">
        <v>21320</v>
      </c>
      <c r="C1369" s="58" t="s">
        <v>32</v>
      </c>
      <c r="D1369" s="96">
        <v>40</v>
      </c>
    </row>
    <row r="1370" spans="1:4">
      <c r="A1370" s="58" t="s">
        <v>20259</v>
      </c>
      <c r="B1370" s="74" t="s">
        <v>21321</v>
      </c>
      <c r="C1370" s="58" t="s">
        <v>32</v>
      </c>
      <c r="D1370" s="96">
        <v>50</v>
      </c>
    </row>
    <row r="1371" spans="1:4">
      <c r="A1371" s="58" t="s">
        <v>20260</v>
      </c>
      <c r="B1371" s="74" t="s">
        <v>21322</v>
      </c>
      <c r="C1371" s="58" t="s">
        <v>32</v>
      </c>
      <c r="D1371" s="96">
        <v>60</v>
      </c>
    </row>
    <row r="1372" spans="1:4">
      <c r="A1372" s="58" t="s">
        <v>20261</v>
      </c>
      <c r="B1372" s="74" t="s">
        <v>21323</v>
      </c>
      <c r="C1372" s="58" t="s">
        <v>32</v>
      </c>
      <c r="D1372" s="96">
        <v>80</v>
      </c>
    </row>
    <row r="1373" spans="1:4">
      <c r="A1373" s="58" t="s">
        <v>20262</v>
      </c>
      <c r="B1373" s="74" t="s">
        <v>21324</v>
      </c>
      <c r="C1373" s="58" t="s">
        <v>111</v>
      </c>
      <c r="D1373" s="96">
        <v>6500</v>
      </c>
    </row>
    <row r="1374" spans="1:4">
      <c r="A1374" s="58" t="s">
        <v>20263</v>
      </c>
      <c r="B1374" s="74" t="s">
        <v>21325</v>
      </c>
      <c r="C1374" s="58" t="s">
        <v>32</v>
      </c>
      <c r="D1374" s="96">
        <v>51.5</v>
      </c>
    </row>
    <row r="1375" spans="1:4">
      <c r="A1375" s="58" t="s">
        <v>20264</v>
      </c>
      <c r="B1375" s="74" t="s">
        <v>21326</v>
      </c>
      <c r="C1375" s="58" t="s">
        <v>243</v>
      </c>
      <c r="D1375" s="96">
        <v>165</v>
      </c>
    </row>
    <row r="1376" spans="1:4">
      <c r="A1376" s="58" t="s">
        <v>20265</v>
      </c>
      <c r="B1376" s="74" t="s">
        <v>21327</v>
      </c>
      <c r="C1376" s="58" t="s">
        <v>243</v>
      </c>
      <c r="D1376" s="96">
        <v>95</v>
      </c>
    </row>
    <row r="1377" spans="1:4">
      <c r="A1377" s="58" t="s">
        <v>20266</v>
      </c>
      <c r="B1377" s="74" t="s">
        <v>21328</v>
      </c>
      <c r="C1377" s="58" t="s">
        <v>32</v>
      </c>
      <c r="D1377" s="96">
        <v>75</v>
      </c>
    </row>
    <row r="1378" spans="1:4">
      <c r="A1378" s="58" t="s">
        <v>20267</v>
      </c>
      <c r="B1378" s="74" t="s">
        <v>21329</v>
      </c>
      <c r="C1378" s="58" t="s">
        <v>243</v>
      </c>
      <c r="D1378" s="96">
        <v>230</v>
      </c>
    </row>
    <row r="1379" spans="1:4">
      <c r="A1379" s="58" t="s">
        <v>20268</v>
      </c>
      <c r="B1379" s="74" t="s">
        <v>21330</v>
      </c>
      <c r="C1379" s="58" t="s">
        <v>32</v>
      </c>
      <c r="D1379" s="96">
        <v>42.5</v>
      </c>
    </row>
    <row r="1380" spans="1:4">
      <c r="A1380" s="58" t="s">
        <v>20269</v>
      </c>
      <c r="B1380" s="74" t="s">
        <v>21331</v>
      </c>
      <c r="C1380" s="58" t="s">
        <v>243</v>
      </c>
      <c r="D1380" s="96">
        <v>140</v>
      </c>
    </row>
    <row r="1381" spans="1:4">
      <c r="A1381" s="58" t="s">
        <v>20270</v>
      </c>
      <c r="B1381" s="74" t="s">
        <v>21332</v>
      </c>
      <c r="C1381" s="58" t="s">
        <v>28</v>
      </c>
      <c r="D1381" s="96">
        <v>6.45</v>
      </c>
    </row>
    <row r="1382" spans="1:4">
      <c r="A1382" s="58" t="s">
        <v>20271</v>
      </c>
      <c r="B1382" s="74" t="s">
        <v>7116</v>
      </c>
      <c r="C1382" s="58" t="s">
        <v>28</v>
      </c>
      <c r="D1382" s="96">
        <v>6.45</v>
      </c>
    </row>
    <row r="1383" spans="1:4">
      <c r="A1383" s="58" t="s">
        <v>20272</v>
      </c>
      <c r="B1383" s="74" t="s">
        <v>29798</v>
      </c>
      <c r="C1383" s="58" t="s">
        <v>243</v>
      </c>
      <c r="D1383" s="96">
        <v>1.8</v>
      </c>
    </row>
    <row r="1384" spans="1:4">
      <c r="A1384" s="58" t="s">
        <v>20273</v>
      </c>
      <c r="B1384" s="74" t="s">
        <v>9060</v>
      </c>
      <c r="C1384" s="58" t="s">
        <v>29</v>
      </c>
      <c r="D1384" s="96">
        <v>96.42</v>
      </c>
    </row>
    <row r="1385" spans="1:4">
      <c r="A1385" s="58" t="s">
        <v>20274</v>
      </c>
      <c r="B1385" s="74" t="s">
        <v>18400</v>
      </c>
      <c r="C1385" s="58" t="s">
        <v>29</v>
      </c>
      <c r="D1385" s="96">
        <v>160</v>
      </c>
    </row>
    <row r="1386" spans="1:4">
      <c r="A1386" s="58" t="s">
        <v>20275</v>
      </c>
      <c r="B1386" s="74" t="s">
        <v>21333</v>
      </c>
      <c r="C1386" s="58" t="s">
        <v>33</v>
      </c>
      <c r="D1386" s="96">
        <v>2.4</v>
      </c>
    </row>
    <row r="1387" spans="1:4">
      <c r="A1387" s="58" t="s">
        <v>20276</v>
      </c>
      <c r="B1387" s="74" t="s">
        <v>21334</v>
      </c>
      <c r="C1387" s="58" t="s">
        <v>33</v>
      </c>
      <c r="D1387" s="96">
        <v>2.2000000000000002</v>
      </c>
    </row>
    <row r="1388" spans="1:4">
      <c r="A1388" s="58" t="s">
        <v>20277</v>
      </c>
      <c r="B1388" s="74" t="s">
        <v>29564</v>
      </c>
      <c r="C1388" s="58" t="s">
        <v>33</v>
      </c>
      <c r="D1388" s="96">
        <v>0.08</v>
      </c>
    </row>
    <row r="1389" spans="1:4">
      <c r="A1389" s="58" t="s">
        <v>20278</v>
      </c>
      <c r="B1389" s="74" t="s">
        <v>21335</v>
      </c>
      <c r="C1389" s="58" t="s">
        <v>243</v>
      </c>
      <c r="D1389" s="96">
        <v>78.62</v>
      </c>
    </row>
    <row r="1390" spans="1:4">
      <c r="A1390" s="58" t="s">
        <v>20279</v>
      </c>
      <c r="B1390" s="74" t="s">
        <v>21336</v>
      </c>
      <c r="C1390" s="58" t="s">
        <v>243</v>
      </c>
      <c r="D1390" s="96">
        <v>78.62</v>
      </c>
    </row>
    <row r="1391" spans="1:4">
      <c r="A1391" s="58" t="s">
        <v>20280</v>
      </c>
      <c r="B1391" s="74" t="s">
        <v>21337</v>
      </c>
      <c r="C1391" s="58" t="s">
        <v>243</v>
      </c>
      <c r="D1391" s="96">
        <v>78.62</v>
      </c>
    </row>
    <row r="1392" spans="1:4">
      <c r="A1392" s="58" t="s">
        <v>20281</v>
      </c>
      <c r="B1392" s="74" t="s">
        <v>21338</v>
      </c>
      <c r="C1392" s="58" t="s">
        <v>243</v>
      </c>
      <c r="D1392" s="96">
        <v>78.62</v>
      </c>
    </row>
    <row r="1393" spans="1:4">
      <c r="A1393" s="58" t="s">
        <v>20282</v>
      </c>
      <c r="B1393" s="74" t="s">
        <v>21339</v>
      </c>
      <c r="C1393" s="58" t="s">
        <v>243</v>
      </c>
      <c r="D1393" s="96">
        <v>78.62</v>
      </c>
    </row>
    <row r="1394" spans="1:4">
      <c r="A1394" s="58" t="s">
        <v>20283</v>
      </c>
      <c r="B1394" s="74" t="s">
        <v>18409</v>
      </c>
      <c r="C1394" s="58" t="s">
        <v>243</v>
      </c>
      <c r="D1394" s="96">
        <v>1.8</v>
      </c>
    </row>
    <row r="1395" spans="1:4">
      <c r="A1395" s="58" t="s">
        <v>20284</v>
      </c>
      <c r="B1395" s="74" t="s">
        <v>18410</v>
      </c>
      <c r="C1395" s="58" t="s">
        <v>243</v>
      </c>
      <c r="D1395" s="96">
        <v>1.8</v>
      </c>
    </row>
    <row r="1396" spans="1:4">
      <c r="A1396" s="58" t="s">
        <v>20285</v>
      </c>
      <c r="B1396" s="74" t="s">
        <v>18411</v>
      </c>
      <c r="C1396" s="58" t="s">
        <v>243</v>
      </c>
      <c r="D1396" s="96">
        <v>1.8</v>
      </c>
    </row>
    <row r="1397" spans="1:4">
      <c r="A1397" s="58" t="s">
        <v>20286</v>
      </c>
      <c r="B1397" s="74" t="s">
        <v>21340</v>
      </c>
      <c r="C1397" s="58" t="s">
        <v>243</v>
      </c>
      <c r="D1397" s="96">
        <v>2.11</v>
      </c>
    </row>
    <row r="1398" spans="1:4">
      <c r="A1398" s="58" t="s">
        <v>20287</v>
      </c>
      <c r="B1398" s="74" t="s">
        <v>21341</v>
      </c>
      <c r="C1398" s="58" t="s">
        <v>243</v>
      </c>
      <c r="D1398" s="96">
        <v>1.1000000000000001</v>
      </c>
    </row>
    <row r="1399" spans="1:4">
      <c r="A1399" s="58" t="s">
        <v>20288</v>
      </c>
      <c r="B1399" s="74" t="s">
        <v>21342</v>
      </c>
      <c r="C1399" s="58" t="s">
        <v>243</v>
      </c>
      <c r="D1399" s="96">
        <v>77.58</v>
      </c>
    </row>
    <row r="1400" spans="1:4">
      <c r="A1400" s="58" t="s">
        <v>241</v>
      </c>
      <c r="B1400" s="74" t="s">
        <v>242</v>
      </c>
      <c r="C1400" s="58" t="s">
        <v>28</v>
      </c>
      <c r="D1400" s="96">
        <v>14.5</v>
      </c>
    </row>
    <row r="1401" spans="1:4">
      <c r="A1401" s="58" t="s">
        <v>20289</v>
      </c>
      <c r="B1401" s="74" t="s">
        <v>21343</v>
      </c>
      <c r="C1401" s="58" t="s">
        <v>28</v>
      </c>
      <c r="D1401" s="96">
        <v>53.22</v>
      </c>
    </row>
    <row r="1402" spans="1:4">
      <c r="A1402" s="58" t="s">
        <v>20290</v>
      </c>
      <c r="B1402" s="74" t="s">
        <v>21344</v>
      </c>
      <c r="C1402" s="58" t="s">
        <v>28</v>
      </c>
      <c r="D1402" s="96">
        <v>38</v>
      </c>
    </row>
    <row r="1403" spans="1:4">
      <c r="A1403" s="58" t="s">
        <v>20291</v>
      </c>
      <c r="B1403" s="74" t="s">
        <v>21345</v>
      </c>
      <c r="C1403" s="58" t="s">
        <v>28</v>
      </c>
      <c r="D1403" s="96">
        <v>52</v>
      </c>
    </row>
    <row r="1404" spans="1:4">
      <c r="A1404" s="58" t="s">
        <v>20292</v>
      </c>
      <c r="B1404" s="74" t="s">
        <v>21346</v>
      </c>
      <c r="C1404" s="58" t="s">
        <v>61</v>
      </c>
      <c r="D1404" s="96">
        <v>352.28</v>
      </c>
    </row>
    <row r="1405" spans="1:4">
      <c r="A1405" s="58" t="s">
        <v>20293</v>
      </c>
      <c r="B1405" s="74" t="s">
        <v>21347</v>
      </c>
      <c r="C1405" s="58" t="s">
        <v>61</v>
      </c>
      <c r="D1405" s="96">
        <v>450.93</v>
      </c>
    </row>
    <row r="1406" spans="1:4">
      <c r="A1406" s="58" t="s">
        <v>20294</v>
      </c>
      <c r="B1406" s="74" t="s">
        <v>21348</v>
      </c>
      <c r="C1406" s="58" t="s">
        <v>61</v>
      </c>
      <c r="D1406" s="96">
        <v>550</v>
      </c>
    </row>
    <row r="1407" spans="1:4">
      <c r="A1407" s="58" t="s">
        <v>20295</v>
      </c>
      <c r="B1407" s="74" t="s">
        <v>21349</v>
      </c>
      <c r="C1407" s="58" t="s">
        <v>61</v>
      </c>
      <c r="D1407" s="96">
        <v>550</v>
      </c>
    </row>
    <row r="1408" spans="1:4">
      <c r="A1408" s="58" t="s">
        <v>20296</v>
      </c>
      <c r="B1408" s="74" t="s">
        <v>21350</v>
      </c>
      <c r="C1408" s="58" t="s">
        <v>61</v>
      </c>
      <c r="D1408" s="96">
        <v>450</v>
      </c>
    </row>
    <row r="1409" spans="1:4">
      <c r="A1409" s="58" t="s">
        <v>20297</v>
      </c>
      <c r="B1409" s="74" t="s">
        <v>21351</v>
      </c>
      <c r="C1409" s="58" t="s">
        <v>61</v>
      </c>
      <c r="D1409" s="96">
        <v>350</v>
      </c>
    </row>
    <row r="1410" spans="1:4">
      <c r="A1410" s="58" t="s">
        <v>20298</v>
      </c>
      <c r="B1410" s="74" t="s">
        <v>21352</v>
      </c>
      <c r="C1410" s="58" t="s">
        <v>61</v>
      </c>
      <c r="D1410" s="96">
        <v>250</v>
      </c>
    </row>
    <row r="1411" spans="1:4">
      <c r="A1411" s="58" t="s">
        <v>20299</v>
      </c>
      <c r="B1411" s="74" t="s">
        <v>21353</v>
      </c>
      <c r="C1411" s="58" t="s">
        <v>61</v>
      </c>
      <c r="D1411" s="96">
        <v>470</v>
      </c>
    </row>
    <row r="1412" spans="1:4">
      <c r="A1412" s="58" t="s">
        <v>20300</v>
      </c>
      <c r="B1412" s="74" t="s">
        <v>29799</v>
      </c>
      <c r="C1412" s="58" t="s">
        <v>243</v>
      </c>
      <c r="D1412" s="96">
        <v>400</v>
      </c>
    </row>
    <row r="1413" spans="1:4">
      <c r="A1413" s="58" t="s">
        <v>29603</v>
      </c>
      <c r="B1413" s="74" t="s">
        <v>29535</v>
      </c>
      <c r="C1413" s="58" t="s">
        <v>243</v>
      </c>
      <c r="D1413" s="96">
        <v>400</v>
      </c>
    </row>
    <row r="1414" spans="1:4">
      <c r="A1414" s="58" t="s">
        <v>20301</v>
      </c>
      <c r="B1414" s="74" t="s">
        <v>21354</v>
      </c>
      <c r="C1414" s="58" t="s">
        <v>61</v>
      </c>
      <c r="D1414" s="96">
        <v>120</v>
      </c>
    </row>
    <row r="1415" spans="1:4">
      <c r="A1415" s="58" t="s">
        <v>20302</v>
      </c>
      <c r="B1415" s="74" t="s">
        <v>21355</v>
      </c>
      <c r="C1415" s="58" t="s">
        <v>61</v>
      </c>
      <c r="D1415" s="96">
        <v>750</v>
      </c>
    </row>
    <row r="1416" spans="1:4">
      <c r="A1416" s="58" t="s">
        <v>20303</v>
      </c>
      <c r="B1416" s="74" t="s">
        <v>21356</v>
      </c>
      <c r="C1416" s="58" t="s">
        <v>61</v>
      </c>
      <c r="D1416" s="96">
        <v>950</v>
      </c>
    </row>
    <row r="1417" spans="1:4">
      <c r="A1417" s="58" t="s">
        <v>29604</v>
      </c>
      <c r="B1417" s="74" t="s">
        <v>29800</v>
      </c>
      <c r="C1417" s="58" t="s">
        <v>61</v>
      </c>
      <c r="D1417" s="96">
        <v>4000</v>
      </c>
    </row>
    <row r="1418" spans="1:4">
      <c r="A1418" s="58" t="s">
        <v>29605</v>
      </c>
      <c r="B1418" s="74" t="s">
        <v>29801</v>
      </c>
      <c r="C1418" s="58" t="s">
        <v>243</v>
      </c>
      <c r="D1418" s="96">
        <v>1999</v>
      </c>
    </row>
    <row r="1419" spans="1:4">
      <c r="A1419" s="58" t="s">
        <v>29606</v>
      </c>
      <c r="B1419" s="74" t="s">
        <v>29802</v>
      </c>
      <c r="C1419" s="58" t="s">
        <v>29887</v>
      </c>
      <c r="D1419" s="96">
        <v>6150</v>
      </c>
    </row>
    <row r="1420" spans="1:4">
      <c r="A1420" s="58" t="s">
        <v>29607</v>
      </c>
      <c r="B1420" s="74" t="s">
        <v>29803</v>
      </c>
      <c r="C1420" s="58" t="s">
        <v>243</v>
      </c>
      <c r="D1420" s="96">
        <v>13267</v>
      </c>
    </row>
    <row r="1421" spans="1:4">
      <c r="A1421" s="58" t="s">
        <v>20304</v>
      </c>
      <c r="B1421" s="74" t="s">
        <v>21357</v>
      </c>
      <c r="C1421" s="58" t="s">
        <v>243</v>
      </c>
      <c r="D1421" s="96">
        <v>3</v>
      </c>
    </row>
    <row r="1422" spans="1:4">
      <c r="A1422" s="58" t="s">
        <v>20305</v>
      </c>
      <c r="B1422" s="74" t="s">
        <v>21358</v>
      </c>
      <c r="C1422" s="58" t="s">
        <v>243</v>
      </c>
      <c r="D1422" s="96">
        <v>4.5</v>
      </c>
    </row>
    <row r="1423" spans="1:4">
      <c r="A1423" s="58" t="s">
        <v>20306</v>
      </c>
      <c r="B1423" s="74" t="s">
        <v>21359</v>
      </c>
      <c r="C1423" s="58" t="s">
        <v>243</v>
      </c>
      <c r="D1423" s="96">
        <v>7</v>
      </c>
    </row>
    <row r="1424" spans="1:4">
      <c r="A1424" s="58" t="s">
        <v>20307</v>
      </c>
      <c r="B1424" s="74" t="s">
        <v>21360</v>
      </c>
      <c r="C1424" s="58" t="s">
        <v>243</v>
      </c>
      <c r="D1424" s="96">
        <v>3.6</v>
      </c>
    </row>
    <row r="1425" spans="1:4">
      <c r="A1425" s="58" t="s">
        <v>20308</v>
      </c>
      <c r="B1425" s="74" t="s">
        <v>21361</v>
      </c>
      <c r="C1425" s="58" t="s">
        <v>243</v>
      </c>
      <c r="D1425" s="96">
        <v>6</v>
      </c>
    </row>
    <row r="1426" spans="1:4">
      <c r="A1426" s="58" t="s">
        <v>20309</v>
      </c>
      <c r="B1426" s="74" t="s">
        <v>21362</v>
      </c>
      <c r="C1426" s="58" t="s">
        <v>243</v>
      </c>
      <c r="D1426" s="96">
        <v>7.5</v>
      </c>
    </row>
    <row r="1427" spans="1:4">
      <c r="A1427" s="58" t="s">
        <v>20310</v>
      </c>
      <c r="B1427" s="74" t="s">
        <v>21363</v>
      </c>
      <c r="C1427" s="58" t="s">
        <v>243</v>
      </c>
      <c r="D1427" s="96">
        <v>9.3000000000000007</v>
      </c>
    </row>
    <row r="1428" spans="1:4">
      <c r="A1428" s="58" t="s">
        <v>20311</v>
      </c>
      <c r="B1428" s="74" t="s">
        <v>21364</v>
      </c>
      <c r="C1428" s="58" t="s">
        <v>243</v>
      </c>
      <c r="D1428" s="96">
        <v>14.8</v>
      </c>
    </row>
    <row r="1429" spans="1:4">
      <c r="A1429" s="58" t="s">
        <v>20312</v>
      </c>
      <c r="B1429" s="74" t="s">
        <v>21365</v>
      </c>
      <c r="C1429" s="58" t="s">
        <v>243</v>
      </c>
      <c r="D1429" s="96">
        <v>0.2</v>
      </c>
    </row>
    <row r="1430" spans="1:4">
      <c r="A1430" s="58" t="s">
        <v>20313</v>
      </c>
      <c r="B1430" s="74" t="s">
        <v>21366</v>
      </c>
      <c r="C1430" s="58" t="s">
        <v>243</v>
      </c>
      <c r="D1430" s="96">
        <v>0.6</v>
      </c>
    </row>
    <row r="1431" spans="1:4">
      <c r="A1431" s="58" t="s">
        <v>20314</v>
      </c>
      <c r="B1431" s="74" t="s">
        <v>21367</v>
      </c>
      <c r="C1431" s="58" t="s">
        <v>243</v>
      </c>
      <c r="D1431" s="96">
        <v>1.5</v>
      </c>
    </row>
    <row r="1432" spans="1:4">
      <c r="A1432" s="58" t="s">
        <v>20315</v>
      </c>
      <c r="B1432" s="74" t="s">
        <v>21368</v>
      </c>
      <c r="C1432" s="58" t="s">
        <v>243</v>
      </c>
      <c r="D1432" s="96">
        <v>3</v>
      </c>
    </row>
    <row r="1433" spans="1:4">
      <c r="A1433" s="58" t="s">
        <v>20316</v>
      </c>
      <c r="B1433" s="74" t="s">
        <v>21369</v>
      </c>
      <c r="C1433" s="58" t="s">
        <v>243</v>
      </c>
      <c r="D1433" s="96">
        <v>4</v>
      </c>
    </row>
    <row r="1434" spans="1:4">
      <c r="A1434" s="58" t="s">
        <v>20317</v>
      </c>
      <c r="B1434" s="74" t="s">
        <v>21370</v>
      </c>
      <c r="C1434" s="58" t="s">
        <v>243</v>
      </c>
      <c r="D1434" s="96">
        <v>2.1</v>
      </c>
    </row>
    <row r="1435" spans="1:4">
      <c r="A1435" s="58" t="s">
        <v>20318</v>
      </c>
      <c r="B1435" s="74" t="s">
        <v>21371</v>
      </c>
      <c r="C1435" s="58" t="s">
        <v>243</v>
      </c>
      <c r="D1435" s="96">
        <v>2.25</v>
      </c>
    </row>
    <row r="1436" spans="1:4">
      <c r="A1436" s="58" t="s">
        <v>20319</v>
      </c>
      <c r="B1436" s="74" t="s">
        <v>21372</v>
      </c>
      <c r="C1436" s="58" t="s">
        <v>243</v>
      </c>
      <c r="D1436" s="96">
        <v>3.2</v>
      </c>
    </row>
    <row r="1437" spans="1:4">
      <c r="A1437" s="58" t="s">
        <v>20320</v>
      </c>
      <c r="B1437" s="74" t="s">
        <v>21373</v>
      </c>
      <c r="C1437" s="58" t="s">
        <v>243</v>
      </c>
      <c r="D1437" s="96">
        <v>6.4</v>
      </c>
    </row>
    <row r="1438" spans="1:4">
      <c r="A1438" s="58" t="s">
        <v>20321</v>
      </c>
      <c r="B1438" s="74" t="s">
        <v>21374</v>
      </c>
      <c r="C1438" s="58" t="s">
        <v>243</v>
      </c>
      <c r="D1438" s="96">
        <v>5.5</v>
      </c>
    </row>
    <row r="1439" spans="1:4">
      <c r="A1439" s="58" t="s">
        <v>20322</v>
      </c>
      <c r="B1439" s="74" t="s">
        <v>21375</v>
      </c>
      <c r="C1439" s="58" t="s">
        <v>243</v>
      </c>
      <c r="D1439" s="96">
        <v>5.5</v>
      </c>
    </row>
    <row r="1440" spans="1:4">
      <c r="A1440" s="58" t="s">
        <v>20323</v>
      </c>
      <c r="B1440" s="74" t="s">
        <v>21376</v>
      </c>
      <c r="C1440" s="58" t="s">
        <v>243</v>
      </c>
      <c r="D1440" s="96">
        <v>7.5</v>
      </c>
    </row>
    <row r="1441" spans="1:4">
      <c r="A1441" s="58" t="s">
        <v>20324</v>
      </c>
      <c r="B1441" s="74" t="s">
        <v>21377</v>
      </c>
      <c r="C1441" s="58" t="s">
        <v>243</v>
      </c>
      <c r="D1441" s="96">
        <v>2.5</v>
      </c>
    </row>
    <row r="1442" spans="1:4">
      <c r="A1442" s="58" t="s">
        <v>20325</v>
      </c>
      <c r="B1442" s="74" t="s">
        <v>21378</v>
      </c>
      <c r="C1442" s="58" t="s">
        <v>243</v>
      </c>
      <c r="D1442" s="96">
        <v>4.5</v>
      </c>
    </row>
    <row r="1443" spans="1:4">
      <c r="A1443" s="58" t="s">
        <v>20326</v>
      </c>
      <c r="B1443" s="74" t="s">
        <v>21379</v>
      </c>
      <c r="C1443" s="58" t="s">
        <v>243</v>
      </c>
      <c r="D1443" s="96">
        <v>6.3</v>
      </c>
    </row>
    <row r="1444" spans="1:4">
      <c r="A1444" s="58" t="s">
        <v>20327</v>
      </c>
      <c r="B1444" s="74" t="s">
        <v>21380</v>
      </c>
      <c r="C1444" s="58" t="s">
        <v>243</v>
      </c>
      <c r="D1444" s="96">
        <v>9</v>
      </c>
    </row>
    <row r="1445" spans="1:4">
      <c r="A1445" s="58" t="s">
        <v>20328</v>
      </c>
      <c r="B1445" s="74" t="s">
        <v>21381</v>
      </c>
      <c r="C1445" s="58" t="s">
        <v>243</v>
      </c>
      <c r="D1445" s="96">
        <v>14.4</v>
      </c>
    </row>
    <row r="1446" spans="1:4">
      <c r="A1446" s="58" t="s">
        <v>20329</v>
      </c>
      <c r="B1446" s="74" t="s">
        <v>21382</v>
      </c>
      <c r="C1446" s="58" t="s">
        <v>243</v>
      </c>
      <c r="D1446" s="96">
        <v>1.5</v>
      </c>
    </row>
    <row r="1447" spans="1:4">
      <c r="A1447" s="58" t="s">
        <v>20330</v>
      </c>
      <c r="B1447" s="74" t="s">
        <v>21383</v>
      </c>
      <c r="C1447" s="58" t="s">
        <v>243</v>
      </c>
      <c r="D1447" s="96">
        <v>3</v>
      </c>
    </row>
    <row r="1448" spans="1:4">
      <c r="A1448" s="58" t="s">
        <v>20331</v>
      </c>
      <c r="B1448" s="74" t="s">
        <v>21384</v>
      </c>
      <c r="C1448" s="58" t="s">
        <v>243</v>
      </c>
      <c r="D1448" s="96">
        <v>6.6</v>
      </c>
    </row>
    <row r="1449" spans="1:4">
      <c r="A1449" s="58" t="s">
        <v>20332</v>
      </c>
      <c r="B1449" s="74" t="s">
        <v>21385</v>
      </c>
      <c r="C1449" s="58" t="s">
        <v>243</v>
      </c>
      <c r="D1449" s="96">
        <v>10.199999999999999</v>
      </c>
    </row>
    <row r="1450" spans="1:4">
      <c r="A1450" s="58" t="s">
        <v>20333</v>
      </c>
      <c r="B1450" s="74" t="s">
        <v>21386</v>
      </c>
      <c r="C1450" s="58" t="s">
        <v>243</v>
      </c>
      <c r="D1450" s="96">
        <v>18</v>
      </c>
    </row>
    <row r="1451" spans="1:4">
      <c r="A1451" s="58" t="s">
        <v>20334</v>
      </c>
      <c r="B1451" s="74" t="s">
        <v>21387</v>
      </c>
      <c r="C1451" s="58" t="s">
        <v>243</v>
      </c>
      <c r="D1451" s="96">
        <v>12</v>
      </c>
    </row>
    <row r="1452" spans="1:4">
      <c r="A1452" s="58" t="s">
        <v>20335</v>
      </c>
      <c r="B1452" s="74" t="s">
        <v>21388</v>
      </c>
      <c r="C1452" s="58" t="s">
        <v>243</v>
      </c>
      <c r="D1452" s="96">
        <v>12</v>
      </c>
    </row>
    <row r="1453" spans="1:4">
      <c r="A1453" s="58" t="s">
        <v>20336</v>
      </c>
      <c r="B1453" s="74" t="s">
        <v>21389</v>
      </c>
      <c r="C1453" s="58" t="s">
        <v>243</v>
      </c>
      <c r="D1453" s="96">
        <v>19.2</v>
      </c>
    </row>
    <row r="1454" spans="1:4">
      <c r="A1454" s="58" t="s">
        <v>20337</v>
      </c>
      <c r="B1454" s="74" t="s">
        <v>21390</v>
      </c>
      <c r="C1454" s="58" t="s">
        <v>243</v>
      </c>
      <c r="D1454" s="96">
        <v>2.5</v>
      </c>
    </row>
    <row r="1455" spans="1:4">
      <c r="A1455" s="58" t="s">
        <v>20338</v>
      </c>
      <c r="B1455" s="74" t="s">
        <v>21391</v>
      </c>
      <c r="C1455" s="58" t="s">
        <v>243</v>
      </c>
      <c r="D1455" s="96">
        <v>4.9000000000000004</v>
      </c>
    </row>
    <row r="1456" spans="1:4">
      <c r="A1456" s="58" t="s">
        <v>20339</v>
      </c>
      <c r="B1456" s="74" t="s">
        <v>21392</v>
      </c>
      <c r="C1456" s="58" t="s">
        <v>243</v>
      </c>
      <c r="D1456" s="96">
        <v>8.5</v>
      </c>
    </row>
    <row r="1457" spans="1:4">
      <c r="A1457" s="58" t="s">
        <v>20340</v>
      </c>
      <c r="B1457" s="74" t="s">
        <v>21393</v>
      </c>
      <c r="C1457" s="58" t="s">
        <v>243</v>
      </c>
      <c r="D1457" s="96">
        <v>9.6</v>
      </c>
    </row>
    <row r="1458" spans="1:4">
      <c r="A1458" s="58" t="s">
        <v>20341</v>
      </c>
      <c r="B1458" s="74" t="s">
        <v>21394</v>
      </c>
      <c r="C1458" s="58" t="s">
        <v>243</v>
      </c>
      <c r="D1458" s="96">
        <v>14.4</v>
      </c>
    </row>
    <row r="1459" spans="1:4">
      <c r="A1459" s="58" t="s">
        <v>20342</v>
      </c>
      <c r="B1459" s="74" t="s">
        <v>21395</v>
      </c>
      <c r="C1459" s="58" t="s">
        <v>243</v>
      </c>
      <c r="D1459" s="96">
        <v>18</v>
      </c>
    </row>
    <row r="1460" spans="1:4">
      <c r="A1460" s="58" t="s">
        <v>20343</v>
      </c>
      <c r="B1460" s="74" t="s">
        <v>21396</v>
      </c>
      <c r="C1460" s="58" t="s">
        <v>243</v>
      </c>
      <c r="D1460" s="96">
        <v>18</v>
      </c>
    </row>
    <row r="1461" spans="1:4">
      <c r="A1461" s="58" t="s">
        <v>20344</v>
      </c>
      <c r="B1461" s="74" t="s">
        <v>21397</v>
      </c>
      <c r="C1461" s="58" t="s">
        <v>243</v>
      </c>
      <c r="D1461" s="96">
        <v>25</v>
      </c>
    </row>
    <row r="1462" spans="1:4">
      <c r="A1462" s="58" t="s">
        <v>20345</v>
      </c>
      <c r="B1462" s="74" t="s">
        <v>21398</v>
      </c>
      <c r="C1462" s="58" t="s">
        <v>243</v>
      </c>
      <c r="D1462" s="96">
        <v>6.4</v>
      </c>
    </row>
    <row r="1463" spans="1:4">
      <c r="A1463" s="58" t="s">
        <v>20346</v>
      </c>
      <c r="B1463" s="74" t="s">
        <v>21399</v>
      </c>
      <c r="C1463" s="58" t="s">
        <v>243</v>
      </c>
      <c r="D1463" s="96">
        <v>3.2</v>
      </c>
    </row>
    <row r="1464" spans="1:4">
      <c r="A1464" s="58" t="s">
        <v>20347</v>
      </c>
      <c r="B1464" s="74" t="s">
        <v>21400</v>
      </c>
      <c r="C1464" s="58" t="s">
        <v>243</v>
      </c>
      <c r="D1464" s="96">
        <v>2.25</v>
      </c>
    </row>
    <row r="1465" spans="1:4">
      <c r="A1465" s="58" t="s">
        <v>29608</v>
      </c>
      <c r="B1465" s="74" t="s">
        <v>29804</v>
      </c>
      <c r="C1465" s="58" t="s">
        <v>243</v>
      </c>
      <c r="D1465" s="96">
        <v>2.76</v>
      </c>
    </row>
    <row r="1466" spans="1:4">
      <c r="A1466" s="58" t="s">
        <v>20348</v>
      </c>
      <c r="B1466" s="74" t="s">
        <v>21401</v>
      </c>
      <c r="C1466" s="58" t="s">
        <v>243</v>
      </c>
      <c r="D1466" s="96">
        <v>0.61</v>
      </c>
    </row>
    <row r="1467" spans="1:4">
      <c r="A1467" s="58" t="s">
        <v>20349</v>
      </c>
      <c r="B1467" s="74" t="s">
        <v>29805</v>
      </c>
      <c r="C1467" s="58" t="s">
        <v>243</v>
      </c>
      <c r="D1467" s="96">
        <v>35.51</v>
      </c>
    </row>
    <row r="1468" spans="1:4">
      <c r="A1468" s="58" t="s">
        <v>20350</v>
      </c>
      <c r="B1468" s="74" t="s">
        <v>29806</v>
      </c>
      <c r="C1468" s="58" t="s">
        <v>243</v>
      </c>
      <c r="D1468" s="96">
        <v>35.51</v>
      </c>
    </row>
    <row r="1469" spans="1:4">
      <c r="A1469" s="58" t="s">
        <v>20351</v>
      </c>
      <c r="B1469" s="74" t="s">
        <v>21402</v>
      </c>
      <c r="C1469" s="58" t="s">
        <v>111</v>
      </c>
      <c r="D1469" s="96">
        <v>700</v>
      </c>
    </row>
    <row r="1470" spans="1:4">
      <c r="A1470" s="58" t="s">
        <v>20352</v>
      </c>
      <c r="B1470" s="74" t="s">
        <v>18925</v>
      </c>
      <c r="C1470" s="58" t="s">
        <v>32</v>
      </c>
      <c r="D1470" s="96">
        <v>70</v>
      </c>
    </row>
    <row r="1471" spans="1:4">
      <c r="A1471" s="58" t="s">
        <v>20353</v>
      </c>
      <c r="B1471" s="74" t="s">
        <v>18926</v>
      </c>
      <c r="C1471" s="58" t="s">
        <v>243</v>
      </c>
      <c r="D1471" s="96">
        <v>160</v>
      </c>
    </row>
    <row r="1472" spans="1:4">
      <c r="A1472" s="58" t="s">
        <v>20354</v>
      </c>
      <c r="B1472" s="74" t="s">
        <v>21403</v>
      </c>
      <c r="C1472" s="58" t="s">
        <v>111</v>
      </c>
      <c r="D1472" s="96">
        <v>500</v>
      </c>
    </row>
    <row r="1473" spans="1:4">
      <c r="A1473" s="58" t="s">
        <v>20355</v>
      </c>
      <c r="B1473" s="74" t="s">
        <v>21404</v>
      </c>
      <c r="C1473" s="58" t="s">
        <v>32</v>
      </c>
      <c r="D1473" s="96">
        <v>37.5</v>
      </c>
    </row>
    <row r="1474" spans="1:4">
      <c r="A1474" s="58" t="s">
        <v>20356</v>
      </c>
      <c r="B1474" s="74" t="s">
        <v>18927</v>
      </c>
      <c r="C1474" s="58" t="s">
        <v>29</v>
      </c>
      <c r="D1474" s="96">
        <v>282.5</v>
      </c>
    </row>
    <row r="1475" spans="1:4">
      <c r="A1475" s="58" t="s">
        <v>20357</v>
      </c>
      <c r="B1475" s="74" t="s">
        <v>21405</v>
      </c>
      <c r="C1475" s="58" t="s">
        <v>111</v>
      </c>
      <c r="D1475" s="96">
        <v>2000</v>
      </c>
    </row>
    <row r="1476" spans="1:4">
      <c r="A1476" s="58" t="s">
        <v>20358</v>
      </c>
      <c r="B1476" s="74" t="s">
        <v>21406</v>
      </c>
      <c r="C1476" s="58" t="s">
        <v>243</v>
      </c>
      <c r="D1476" s="96">
        <v>450</v>
      </c>
    </row>
    <row r="1477" spans="1:4">
      <c r="A1477" s="58" t="s">
        <v>20359</v>
      </c>
      <c r="B1477" s="74" t="s">
        <v>21407</v>
      </c>
      <c r="C1477" s="58" t="s">
        <v>32</v>
      </c>
      <c r="D1477" s="96">
        <v>170</v>
      </c>
    </row>
    <row r="1478" spans="1:4">
      <c r="A1478" s="58" t="s">
        <v>20360</v>
      </c>
      <c r="B1478" s="74" t="s">
        <v>21408</v>
      </c>
      <c r="C1478" s="58" t="s">
        <v>32</v>
      </c>
      <c r="D1478" s="96">
        <v>350</v>
      </c>
    </row>
    <row r="1479" spans="1:4">
      <c r="A1479" s="58" t="s">
        <v>20361</v>
      </c>
      <c r="B1479" s="74" t="s">
        <v>21409</v>
      </c>
      <c r="C1479" s="58" t="s">
        <v>32</v>
      </c>
      <c r="D1479" s="96">
        <v>450</v>
      </c>
    </row>
    <row r="1480" spans="1:4">
      <c r="A1480" s="58" t="s">
        <v>20362</v>
      </c>
      <c r="B1480" s="74" t="s">
        <v>21410</v>
      </c>
      <c r="C1480" s="58" t="s">
        <v>243</v>
      </c>
      <c r="D1480" s="96">
        <v>1380</v>
      </c>
    </row>
    <row r="1481" spans="1:4">
      <c r="A1481" s="58" t="s">
        <v>20363</v>
      </c>
      <c r="B1481" s="74" t="s">
        <v>21411</v>
      </c>
      <c r="C1481" s="58" t="s">
        <v>243</v>
      </c>
      <c r="D1481" s="96">
        <v>900</v>
      </c>
    </row>
    <row r="1482" spans="1:4">
      <c r="A1482" s="58" t="s">
        <v>20364</v>
      </c>
      <c r="B1482" s="74" t="s">
        <v>18928</v>
      </c>
      <c r="C1482" s="58" t="s">
        <v>243</v>
      </c>
      <c r="D1482" s="96">
        <v>465</v>
      </c>
    </row>
    <row r="1483" spans="1:4">
      <c r="A1483" s="58" t="s">
        <v>20365</v>
      </c>
      <c r="B1483" s="74" t="s">
        <v>18929</v>
      </c>
      <c r="C1483" s="58" t="s">
        <v>243</v>
      </c>
      <c r="D1483" s="96">
        <v>210</v>
      </c>
    </row>
    <row r="1484" spans="1:4">
      <c r="A1484" s="58" t="s">
        <v>20366</v>
      </c>
      <c r="B1484" s="74" t="s">
        <v>21412</v>
      </c>
      <c r="C1484" s="58" t="s">
        <v>243</v>
      </c>
      <c r="D1484" s="96">
        <v>104.5</v>
      </c>
    </row>
    <row r="1485" spans="1:4">
      <c r="A1485" s="58" t="s">
        <v>20367</v>
      </c>
      <c r="B1485" s="74" t="s">
        <v>21413</v>
      </c>
      <c r="C1485" s="58" t="s">
        <v>243</v>
      </c>
      <c r="D1485" s="96">
        <v>85.8</v>
      </c>
    </row>
    <row r="1486" spans="1:4">
      <c r="A1486" s="58" t="s">
        <v>20368</v>
      </c>
      <c r="B1486" s="74" t="s">
        <v>21414</v>
      </c>
      <c r="C1486" s="58" t="s">
        <v>243</v>
      </c>
      <c r="D1486" s="96">
        <v>106.7</v>
      </c>
    </row>
    <row r="1487" spans="1:4">
      <c r="A1487" s="58" t="s">
        <v>20369</v>
      </c>
      <c r="B1487" s="74" t="s">
        <v>21415</v>
      </c>
      <c r="C1487" s="58" t="s">
        <v>243</v>
      </c>
      <c r="D1487" s="96">
        <v>150.19999999999999</v>
      </c>
    </row>
    <row r="1488" spans="1:4">
      <c r="A1488" s="58" t="s">
        <v>20370</v>
      </c>
      <c r="B1488" s="74" t="s">
        <v>21416</v>
      </c>
      <c r="C1488" s="58" t="s">
        <v>243</v>
      </c>
      <c r="D1488" s="96">
        <v>3000</v>
      </c>
    </row>
    <row r="1489" spans="1:4">
      <c r="A1489" s="58" t="s">
        <v>20371</v>
      </c>
      <c r="B1489" s="74" t="s">
        <v>21417</v>
      </c>
      <c r="C1489" s="58" t="s">
        <v>243</v>
      </c>
      <c r="D1489" s="96">
        <v>3000</v>
      </c>
    </row>
    <row r="1490" spans="1:4">
      <c r="A1490" s="58" t="s">
        <v>20372</v>
      </c>
      <c r="B1490" s="74" t="s">
        <v>21418</v>
      </c>
      <c r="C1490" s="58" t="s">
        <v>243</v>
      </c>
      <c r="D1490" s="96">
        <v>150</v>
      </c>
    </row>
    <row r="1491" spans="1:4">
      <c r="A1491" s="58" t="s">
        <v>20373</v>
      </c>
      <c r="B1491" s="74" t="s">
        <v>21419</v>
      </c>
      <c r="C1491" s="58" t="s">
        <v>243</v>
      </c>
      <c r="D1491" s="96">
        <v>323.18</v>
      </c>
    </row>
    <row r="1492" spans="1:4">
      <c r="A1492" s="58" t="s">
        <v>20374</v>
      </c>
      <c r="B1492" s="74" t="s">
        <v>21420</v>
      </c>
      <c r="C1492" s="58" t="s">
        <v>243</v>
      </c>
      <c r="D1492" s="96">
        <v>285.89</v>
      </c>
    </row>
    <row r="1493" spans="1:4">
      <c r="A1493" s="58" t="s">
        <v>20375</v>
      </c>
      <c r="B1493" s="74" t="s">
        <v>21421</v>
      </c>
      <c r="C1493" s="58" t="s">
        <v>243</v>
      </c>
      <c r="D1493" s="96">
        <v>200</v>
      </c>
    </row>
    <row r="1494" spans="1:4">
      <c r="A1494" s="58" t="s">
        <v>20376</v>
      </c>
      <c r="B1494" s="74" t="s">
        <v>21422</v>
      </c>
      <c r="C1494" s="58" t="s">
        <v>243</v>
      </c>
      <c r="D1494" s="96">
        <v>50</v>
      </c>
    </row>
    <row r="1495" spans="1:4">
      <c r="A1495" s="58" t="s">
        <v>20377</v>
      </c>
      <c r="B1495" s="74" t="s">
        <v>21423</v>
      </c>
      <c r="C1495" s="58" t="s">
        <v>243</v>
      </c>
      <c r="D1495" s="96">
        <v>201.5</v>
      </c>
    </row>
    <row r="1496" spans="1:4">
      <c r="A1496" s="58" t="s">
        <v>20378</v>
      </c>
      <c r="B1496" s="74" t="s">
        <v>21424</v>
      </c>
      <c r="C1496" s="58" t="s">
        <v>243</v>
      </c>
      <c r="D1496" s="96">
        <v>95.8</v>
      </c>
    </row>
    <row r="1497" spans="1:4">
      <c r="A1497" s="58" t="s">
        <v>20379</v>
      </c>
      <c r="B1497" s="74" t="s">
        <v>21425</v>
      </c>
      <c r="C1497" s="58" t="s">
        <v>243</v>
      </c>
      <c r="D1497" s="96">
        <v>189.2</v>
      </c>
    </row>
    <row r="1498" spans="1:4">
      <c r="A1498" s="58" t="s">
        <v>20380</v>
      </c>
      <c r="B1498" s="74" t="s">
        <v>21426</v>
      </c>
      <c r="C1498" s="58" t="s">
        <v>243</v>
      </c>
      <c r="D1498" s="96">
        <v>185</v>
      </c>
    </row>
    <row r="1499" spans="1:4">
      <c r="A1499" s="58" t="s">
        <v>20381</v>
      </c>
      <c r="B1499" s="74" t="s">
        <v>21427</v>
      </c>
      <c r="C1499" s="58" t="s">
        <v>243</v>
      </c>
      <c r="D1499" s="96">
        <v>120.5</v>
      </c>
    </row>
    <row r="1500" spans="1:4">
      <c r="A1500" s="58" t="s">
        <v>20382</v>
      </c>
      <c r="B1500" s="74" t="s">
        <v>21428</v>
      </c>
      <c r="C1500" s="58" t="s">
        <v>243</v>
      </c>
      <c r="D1500" s="96">
        <v>120.1</v>
      </c>
    </row>
    <row r="1501" spans="1:4">
      <c r="A1501" s="58" t="s">
        <v>20383</v>
      </c>
      <c r="B1501" s="74" t="s">
        <v>21429</v>
      </c>
      <c r="C1501" s="58" t="s">
        <v>243</v>
      </c>
      <c r="D1501" s="96">
        <v>150.19999999999999</v>
      </c>
    </row>
    <row r="1502" spans="1:4">
      <c r="A1502" s="58" t="s">
        <v>20384</v>
      </c>
      <c r="B1502" s="74" t="s">
        <v>21430</v>
      </c>
      <c r="C1502" s="58" t="s">
        <v>243</v>
      </c>
      <c r="D1502" s="96">
        <v>100</v>
      </c>
    </row>
    <row r="1503" spans="1:4">
      <c r="A1503" s="58" t="s">
        <v>20385</v>
      </c>
      <c r="B1503" s="74" t="s">
        <v>21431</v>
      </c>
      <c r="C1503" s="58" t="s">
        <v>243</v>
      </c>
      <c r="D1503" s="96">
        <v>76</v>
      </c>
    </row>
    <row r="1504" spans="1:4">
      <c r="A1504" s="58" t="s">
        <v>20386</v>
      </c>
      <c r="B1504" s="74" t="s">
        <v>21432</v>
      </c>
      <c r="C1504" s="58" t="s">
        <v>243</v>
      </c>
      <c r="D1504" s="96">
        <v>112</v>
      </c>
    </row>
    <row r="1505" spans="1:4">
      <c r="A1505" s="58" t="s">
        <v>20387</v>
      </c>
      <c r="B1505" s="74" t="s">
        <v>21433</v>
      </c>
      <c r="C1505" s="58" t="s">
        <v>243</v>
      </c>
      <c r="D1505" s="96">
        <v>95</v>
      </c>
    </row>
    <row r="1506" spans="1:4">
      <c r="A1506" s="58" t="s">
        <v>20388</v>
      </c>
      <c r="B1506" s="74" t="s">
        <v>21434</v>
      </c>
      <c r="C1506" s="58" t="s">
        <v>243</v>
      </c>
      <c r="D1506" s="96">
        <v>92</v>
      </c>
    </row>
    <row r="1507" spans="1:4">
      <c r="A1507" s="58" t="s">
        <v>20389</v>
      </c>
      <c r="B1507" s="74" t="s">
        <v>21435</v>
      </c>
      <c r="C1507" s="58" t="s">
        <v>243</v>
      </c>
      <c r="D1507" s="96">
        <v>199</v>
      </c>
    </row>
    <row r="1508" spans="1:4">
      <c r="A1508" s="58" t="s">
        <v>20390</v>
      </c>
      <c r="B1508" s="74" t="s">
        <v>21436</v>
      </c>
      <c r="C1508" s="58" t="s">
        <v>243</v>
      </c>
      <c r="D1508" s="96">
        <v>72</v>
      </c>
    </row>
    <row r="1509" spans="1:4">
      <c r="A1509" s="58" t="s">
        <v>20391</v>
      </c>
      <c r="B1509" s="74" t="s">
        <v>21437</v>
      </c>
      <c r="C1509" s="58" t="s">
        <v>243</v>
      </c>
      <c r="D1509" s="96">
        <v>72</v>
      </c>
    </row>
    <row r="1510" spans="1:4">
      <c r="A1510" s="58" t="s">
        <v>20392</v>
      </c>
      <c r="B1510" s="74" t="s">
        <v>21438</v>
      </c>
      <c r="C1510" s="58" t="s">
        <v>243</v>
      </c>
      <c r="D1510" s="96">
        <v>134.5</v>
      </c>
    </row>
    <row r="1511" spans="1:4">
      <c r="A1511" s="58" t="s">
        <v>20393</v>
      </c>
      <c r="B1511" s="74" t="s">
        <v>21439</v>
      </c>
      <c r="C1511" s="58" t="s">
        <v>243</v>
      </c>
      <c r="D1511" s="96">
        <v>98.9</v>
      </c>
    </row>
    <row r="1512" spans="1:4">
      <c r="A1512" s="58" t="s">
        <v>20394</v>
      </c>
      <c r="B1512" s="74" t="s">
        <v>21440</v>
      </c>
      <c r="C1512" s="58" t="s">
        <v>243</v>
      </c>
      <c r="D1512" s="96">
        <v>120</v>
      </c>
    </row>
    <row r="1513" spans="1:4">
      <c r="A1513" s="58" t="s">
        <v>20395</v>
      </c>
      <c r="B1513" s="74" t="s">
        <v>21441</v>
      </c>
      <c r="C1513" s="58" t="s">
        <v>243</v>
      </c>
      <c r="D1513" s="96">
        <v>130</v>
      </c>
    </row>
    <row r="1514" spans="1:4">
      <c r="A1514" s="58" t="s">
        <v>20396</v>
      </c>
      <c r="B1514" s="74" t="s">
        <v>21442</v>
      </c>
      <c r="C1514" s="58" t="s">
        <v>243</v>
      </c>
      <c r="D1514" s="96">
        <v>72.180000000000007</v>
      </c>
    </row>
    <row r="1515" spans="1:4">
      <c r="A1515" s="58" t="s">
        <v>20397</v>
      </c>
      <c r="B1515" s="74" t="s">
        <v>21443</v>
      </c>
      <c r="C1515" s="58" t="s">
        <v>243</v>
      </c>
      <c r="D1515" s="96">
        <v>118.4</v>
      </c>
    </row>
    <row r="1516" spans="1:4">
      <c r="A1516" s="58" t="s">
        <v>20398</v>
      </c>
      <c r="B1516" s="74" t="s">
        <v>21444</v>
      </c>
      <c r="C1516" s="58" t="s">
        <v>243</v>
      </c>
      <c r="D1516" s="96">
        <v>135</v>
      </c>
    </row>
    <row r="1517" spans="1:4">
      <c r="A1517" s="58" t="s">
        <v>20399</v>
      </c>
      <c r="B1517" s="74" t="s">
        <v>21445</v>
      </c>
      <c r="C1517" s="58" t="s">
        <v>243</v>
      </c>
      <c r="D1517" s="96">
        <v>110</v>
      </c>
    </row>
    <row r="1518" spans="1:4">
      <c r="A1518" s="58" t="s">
        <v>20400</v>
      </c>
      <c r="B1518" s="74" t="s">
        <v>21446</v>
      </c>
      <c r="C1518" s="58" t="s">
        <v>243</v>
      </c>
      <c r="D1518" s="96">
        <v>95</v>
      </c>
    </row>
    <row r="1519" spans="1:4">
      <c r="A1519" s="58" t="s">
        <v>20401</v>
      </c>
      <c r="B1519" s="74" t="s">
        <v>21447</v>
      </c>
      <c r="C1519" s="58" t="s">
        <v>243</v>
      </c>
      <c r="D1519" s="96">
        <v>215.39</v>
      </c>
    </row>
    <row r="1520" spans="1:4">
      <c r="A1520" s="58" t="s">
        <v>20402</v>
      </c>
      <c r="B1520" s="74" t="s">
        <v>21448</v>
      </c>
      <c r="C1520" s="58" t="s">
        <v>243</v>
      </c>
      <c r="D1520" s="96">
        <v>320</v>
      </c>
    </row>
    <row r="1521" spans="1:4">
      <c r="A1521" s="58" t="s">
        <v>20403</v>
      </c>
      <c r="B1521" s="74" t="s">
        <v>21449</v>
      </c>
      <c r="C1521" s="58" t="s">
        <v>243</v>
      </c>
      <c r="D1521" s="96">
        <v>215</v>
      </c>
    </row>
    <row r="1522" spans="1:4">
      <c r="A1522" s="58" t="s">
        <v>20404</v>
      </c>
      <c r="B1522" s="74" t="s">
        <v>21450</v>
      </c>
      <c r="C1522" s="58" t="s">
        <v>243</v>
      </c>
      <c r="D1522" s="96">
        <v>350</v>
      </c>
    </row>
    <row r="1523" spans="1:4">
      <c r="A1523" s="58" t="s">
        <v>20405</v>
      </c>
      <c r="B1523" s="74" t="s">
        <v>21451</v>
      </c>
      <c r="C1523" s="58" t="s">
        <v>243</v>
      </c>
      <c r="D1523" s="96">
        <v>525</v>
      </c>
    </row>
    <row r="1524" spans="1:4">
      <c r="A1524" s="58" t="s">
        <v>20406</v>
      </c>
      <c r="B1524" s="74" t="s">
        <v>21452</v>
      </c>
      <c r="C1524" s="58" t="s">
        <v>243</v>
      </c>
      <c r="D1524" s="96">
        <v>630</v>
      </c>
    </row>
    <row r="1525" spans="1:4">
      <c r="A1525" s="58" t="s">
        <v>20407</v>
      </c>
      <c r="B1525" s="74" t="s">
        <v>21453</v>
      </c>
      <c r="C1525" s="58" t="s">
        <v>243</v>
      </c>
      <c r="D1525" s="96">
        <v>857</v>
      </c>
    </row>
    <row r="1526" spans="1:4">
      <c r="A1526" s="58" t="s">
        <v>20408</v>
      </c>
      <c r="B1526" s="74" t="s">
        <v>21454</v>
      </c>
      <c r="C1526" s="58" t="s">
        <v>243</v>
      </c>
      <c r="D1526" s="96">
        <v>1130</v>
      </c>
    </row>
    <row r="1527" spans="1:4">
      <c r="A1527" s="58" t="s">
        <v>20409</v>
      </c>
      <c r="B1527" s="74" t="s">
        <v>21455</v>
      </c>
      <c r="C1527" s="58" t="s">
        <v>243</v>
      </c>
      <c r="D1527" s="96">
        <v>1066.67</v>
      </c>
    </row>
    <row r="1528" spans="1:4">
      <c r="A1528" s="58" t="s">
        <v>20410</v>
      </c>
      <c r="B1528" s="74" t="s">
        <v>21456</v>
      </c>
      <c r="C1528" s="58" t="s">
        <v>243</v>
      </c>
      <c r="D1528" s="96">
        <v>1200</v>
      </c>
    </row>
    <row r="1529" spans="1:4">
      <c r="A1529" s="58" t="s">
        <v>20411</v>
      </c>
      <c r="B1529" s="74" t="s">
        <v>21457</v>
      </c>
      <c r="C1529" s="58" t="s">
        <v>243</v>
      </c>
      <c r="D1529" s="96">
        <v>1850</v>
      </c>
    </row>
    <row r="1530" spans="1:4">
      <c r="A1530" s="58" t="s">
        <v>20412</v>
      </c>
      <c r="B1530" s="74" t="s">
        <v>21458</v>
      </c>
      <c r="C1530" s="58" t="s">
        <v>243</v>
      </c>
      <c r="D1530" s="96">
        <v>430</v>
      </c>
    </row>
    <row r="1531" spans="1:4">
      <c r="A1531" s="58" t="s">
        <v>20413</v>
      </c>
      <c r="B1531" s="74" t="s">
        <v>21459</v>
      </c>
      <c r="C1531" s="58" t="s">
        <v>243</v>
      </c>
      <c r="D1531" s="96">
        <v>430</v>
      </c>
    </row>
    <row r="1532" spans="1:4">
      <c r="A1532" s="58" t="s">
        <v>20414</v>
      </c>
      <c r="B1532" s="74" t="s">
        <v>21460</v>
      </c>
      <c r="C1532" s="58" t="s">
        <v>243</v>
      </c>
      <c r="D1532" s="96">
        <v>578</v>
      </c>
    </row>
    <row r="1533" spans="1:4">
      <c r="A1533" s="58" t="s">
        <v>20415</v>
      </c>
      <c r="B1533" s="74" t="s">
        <v>21461</v>
      </c>
      <c r="C1533" s="58" t="s">
        <v>243</v>
      </c>
      <c r="D1533" s="96">
        <v>578</v>
      </c>
    </row>
    <row r="1534" spans="1:4">
      <c r="A1534" s="58" t="s">
        <v>20416</v>
      </c>
      <c r="B1534" s="74" t="s">
        <v>21462</v>
      </c>
      <c r="C1534" s="58" t="s">
        <v>243</v>
      </c>
      <c r="D1534" s="96">
        <v>700</v>
      </c>
    </row>
    <row r="1535" spans="1:4">
      <c r="A1535" s="58" t="s">
        <v>20417</v>
      </c>
      <c r="B1535" s="74" t="s">
        <v>21463</v>
      </c>
      <c r="C1535" s="58" t="s">
        <v>243</v>
      </c>
      <c r="D1535" s="96">
        <v>700</v>
      </c>
    </row>
    <row r="1536" spans="1:4">
      <c r="A1536" s="58" t="s">
        <v>20418</v>
      </c>
      <c r="B1536" s="74" t="s">
        <v>21464</v>
      </c>
      <c r="C1536" s="58" t="s">
        <v>243</v>
      </c>
      <c r="D1536" s="96">
        <v>89.9</v>
      </c>
    </row>
    <row r="1537" spans="1:4">
      <c r="A1537" s="58" t="s">
        <v>20419</v>
      </c>
      <c r="B1537" s="74" t="s">
        <v>21465</v>
      </c>
      <c r="C1537" s="58" t="s">
        <v>243</v>
      </c>
      <c r="D1537" s="96">
        <v>125</v>
      </c>
    </row>
    <row r="1538" spans="1:4">
      <c r="A1538" s="58" t="s">
        <v>20420</v>
      </c>
      <c r="B1538" s="74" t="s">
        <v>21466</v>
      </c>
      <c r="C1538" s="58" t="s">
        <v>243</v>
      </c>
      <c r="D1538" s="96">
        <v>103.5</v>
      </c>
    </row>
    <row r="1539" spans="1:4">
      <c r="A1539" s="58" t="s">
        <v>20421</v>
      </c>
      <c r="B1539" s="74" t="s">
        <v>21467</v>
      </c>
      <c r="C1539" s="58" t="s">
        <v>243</v>
      </c>
      <c r="D1539" s="96">
        <v>139</v>
      </c>
    </row>
    <row r="1540" spans="1:4">
      <c r="A1540" s="58" t="s">
        <v>20422</v>
      </c>
      <c r="B1540" s="74" t="s">
        <v>21468</v>
      </c>
      <c r="C1540" s="58" t="s">
        <v>243</v>
      </c>
      <c r="D1540" s="96">
        <v>75.8</v>
      </c>
    </row>
    <row r="1541" spans="1:4">
      <c r="A1541" s="58" t="s">
        <v>20423</v>
      </c>
      <c r="B1541" s="74" t="s">
        <v>21469</v>
      </c>
      <c r="C1541" s="58" t="s">
        <v>243</v>
      </c>
      <c r="D1541" s="96">
        <v>95</v>
      </c>
    </row>
    <row r="1542" spans="1:4">
      <c r="A1542" s="58" t="s">
        <v>20424</v>
      </c>
      <c r="B1542" s="74" t="s">
        <v>21470</v>
      </c>
      <c r="C1542" s="58" t="s">
        <v>243</v>
      </c>
      <c r="D1542" s="96">
        <v>1100</v>
      </c>
    </row>
    <row r="1543" spans="1:4">
      <c r="A1543" s="58" t="s">
        <v>20425</v>
      </c>
      <c r="B1543" s="74" t="s">
        <v>21471</v>
      </c>
      <c r="C1543" s="58" t="s">
        <v>243</v>
      </c>
      <c r="D1543" s="96">
        <v>225.5</v>
      </c>
    </row>
    <row r="1544" spans="1:4">
      <c r="A1544" s="58" t="s">
        <v>20426</v>
      </c>
      <c r="B1544" s="74" t="s">
        <v>21472</v>
      </c>
      <c r="C1544" s="58" t="s">
        <v>243</v>
      </c>
      <c r="D1544" s="96">
        <v>179.9</v>
      </c>
    </row>
    <row r="1545" spans="1:4">
      <c r="A1545" s="58" t="s">
        <v>20427</v>
      </c>
      <c r="B1545" s="74" t="s">
        <v>21473</v>
      </c>
      <c r="C1545" s="58" t="s">
        <v>243</v>
      </c>
      <c r="D1545" s="96">
        <v>120</v>
      </c>
    </row>
    <row r="1546" spans="1:4">
      <c r="A1546" s="58" t="s">
        <v>20428</v>
      </c>
      <c r="B1546" s="74" t="s">
        <v>21474</v>
      </c>
      <c r="C1546" s="58" t="s">
        <v>243</v>
      </c>
      <c r="D1546" s="96">
        <v>450</v>
      </c>
    </row>
    <row r="1547" spans="1:4">
      <c r="A1547" s="58" t="s">
        <v>20429</v>
      </c>
      <c r="B1547" s="74" t="s">
        <v>21475</v>
      </c>
      <c r="C1547" s="58" t="s">
        <v>243</v>
      </c>
      <c r="D1547" s="96">
        <v>154.35</v>
      </c>
    </row>
    <row r="1548" spans="1:4">
      <c r="A1548" s="58" t="s">
        <v>20430</v>
      </c>
      <c r="B1548" s="74" t="s">
        <v>21476</v>
      </c>
      <c r="C1548" s="58" t="s">
        <v>243</v>
      </c>
      <c r="D1548" s="96">
        <v>245</v>
      </c>
    </row>
    <row r="1549" spans="1:4">
      <c r="A1549" s="58" t="s">
        <v>20431</v>
      </c>
      <c r="B1549" s="74" t="s">
        <v>21477</v>
      </c>
      <c r="C1549" s="58" t="s">
        <v>243</v>
      </c>
      <c r="D1549" s="96">
        <v>250</v>
      </c>
    </row>
    <row r="1550" spans="1:4">
      <c r="A1550" s="58" t="s">
        <v>20432</v>
      </c>
      <c r="B1550" s="74" t="s">
        <v>21478</v>
      </c>
      <c r="C1550" s="58" t="s">
        <v>243</v>
      </c>
      <c r="D1550" s="96">
        <v>380</v>
      </c>
    </row>
    <row r="1551" spans="1:4">
      <c r="A1551" s="58" t="s">
        <v>20433</v>
      </c>
      <c r="B1551" s="74" t="s">
        <v>21479</v>
      </c>
      <c r="C1551" s="58" t="s">
        <v>243</v>
      </c>
      <c r="D1551" s="96">
        <v>120</v>
      </c>
    </row>
    <row r="1552" spans="1:4">
      <c r="A1552" s="58" t="s">
        <v>20434</v>
      </c>
      <c r="B1552" s="74" t="s">
        <v>21480</v>
      </c>
      <c r="C1552" s="58" t="s">
        <v>243</v>
      </c>
      <c r="D1552" s="96">
        <v>150</v>
      </c>
    </row>
    <row r="1553" spans="1:4">
      <c r="A1553" s="58" t="s">
        <v>20435</v>
      </c>
      <c r="B1553" s="74" t="s">
        <v>21481</v>
      </c>
      <c r="C1553" s="58" t="s">
        <v>243</v>
      </c>
      <c r="D1553" s="96">
        <v>1550</v>
      </c>
    </row>
    <row r="1554" spans="1:4">
      <c r="A1554" s="58" t="s">
        <v>20436</v>
      </c>
      <c r="B1554" s="74" t="s">
        <v>21482</v>
      </c>
      <c r="C1554" s="58" t="s">
        <v>243</v>
      </c>
      <c r="D1554" s="96">
        <v>300</v>
      </c>
    </row>
    <row r="1555" spans="1:4">
      <c r="A1555" s="58" t="s">
        <v>20437</v>
      </c>
      <c r="B1555" s="74" t="s">
        <v>21483</v>
      </c>
      <c r="C1555" s="58" t="s">
        <v>243</v>
      </c>
      <c r="D1555" s="96">
        <v>150</v>
      </c>
    </row>
    <row r="1556" spans="1:4">
      <c r="A1556" s="58" t="s">
        <v>20438</v>
      </c>
      <c r="B1556" s="74" t="s">
        <v>21484</v>
      </c>
      <c r="C1556" s="58" t="s">
        <v>243</v>
      </c>
      <c r="D1556" s="96">
        <v>280</v>
      </c>
    </row>
    <row r="1557" spans="1:4">
      <c r="A1557" s="58" t="s">
        <v>20439</v>
      </c>
      <c r="B1557" s="74" t="s">
        <v>21485</v>
      </c>
      <c r="C1557" s="58" t="s">
        <v>243</v>
      </c>
      <c r="D1557" s="96">
        <v>45</v>
      </c>
    </row>
    <row r="1558" spans="1:4">
      <c r="A1558" s="58" t="s">
        <v>20440</v>
      </c>
      <c r="B1558" s="74" t="s">
        <v>21486</v>
      </c>
      <c r="C1558" s="58" t="s">
        <v>243</v>
      </c>
      <c r="D1558" s="96">
        <v>28.3</v>
      </c>
    </row>
    <row r="1559" spans="1:4">
      <c r="A1559" s="58" t="s">
        <v>20441</v>
      </c>
      <c r="B1559" s="74" t="s">
        <v>21487</v>
      </c>
      <c r="C1559" s="58" t="s">
        <v>243</v>
      </c>
      <c r="D1559" s="96">
        <v>1800</v>
      </c>
    </row>
    <row r="1560" spans="1:4">
      <c r="A1560" s="58" t="s">
        <v>20442</v>
      </c>
      <c r="B1560" s="74" t="s">
        <v>21488</v>
      </c>
      <c r="C1560" s="58" t="s">
        <v>243</v>
      </c>
      <c r="D1560" s="96">
        <v>180</v>
      </c>
    </row>
    <row r="1561" spans="1:4">
      <c r="A1561" s="58" t="s">
        <v>20443</v>
      </c>
      <c r="B1561" s="74" t="s">
        <v>21489</v>
      </c>
      <c r="C1561" s="58" t="s">
        <v>243</v>
      </c>
      <c r="D1561" s="96">
        <v>1800</v>
      </c>
    </row>
    <row r="1562" spans="1:4">
      <c r="A1562" s="58" t="s">
        <v>20444</v>
      </c>
      <c r="B1562" s="74" t="s">
        <v>21490</v>
      </c>
      <c r="C1562" s="58" t="s">
        <v>243</v>
      </c>
      <c r="D1562" s="96">
        <v>600</v>
      </c>
    </row>
    <row r="1563" spans="1:4">
      <c r="A1563" s="58" t="s">
        <v>20445</v>
      </c>
      <c r="B1563" s="74" t="s">
        <v>21491</v>
      </c>
      <c r="C1563" s="58" t="s">
        <v>243</v>
      </c>
      <c r="D1563" s="96">
        <v>28.3</v>
      </c>
    </row>
    <row r="1564" spans="1:4">
      <c r="A1564" s="58" t="s">
        <v>20446</v>
      </c>
      <c r="B1564" s="74" t="s">
        <v>21492</v>
      </c>
      <c r="C1564" s="58" t="s">
        <v>243</v>
      </c>
      <c r="D1564" s="96">
        <v>28.3</v>
      </c>
    </row>
    <row r="1565" spans="1:4">
      <c r="A1565" s="58" t="s">
        <v>20447</v>
      </c>
      <c r="B1565" s="74" t="s">
        <v>21493</v>
      </c>
      <c r="C1565" s="58" t="s">
        <v>243</v>
      </c>
      <c r="D1565" s="96">
        <v>28.3</v>
      </c>
    </row>
    <row r="1566" spans="1:4">
      <c r="A1566" s="58" t="s">
        <v>20448</v>
      </c>
      <c r="B1566" s="74" t="s">
        <v>21494</v>
      </c>
      <c r="C1566" s="58" t="s">
        <v>243</v>
      </c>
      <c r="D1566" s="96">
        <v>30</v>
      </c>
    </row>
    <row r="1567" spans="1:4">
      <c r="A1567" s="58" t="s">
        <v>20449</v>
      </c>
      <c r="B1567" s="74" t="s">
        <v>21495</v>
      </c>
      <c r="C1567" s="58" t="s">
        <v>243</v>
      </c>
      <c r="D1567" s="96">
        <v>20</v>
      </c>
    </row>
    <row r="1568" spans="1:4">
      <c r="A1568" s="58" t="s">
        <v>20450</v>
      </c>
      <c r="B1568" s="74" t="s">
        <v>21496</v>
      </c>
      <c r="C1568" s="58" t="s">
        <v>243</v>
      </c>
      <c r="D1568" s="96">
        <v>820</v>
      </c>
    </row>
    <row r="1569" spans="1:4">
      <c r="A1569" s="58" t="s">
        <v>20451</v>
      </c>
      <c r="B1569" s="74" t="s">
        <v>21497</v>
      </c>
      <c r="C1569" s="58" t="s">
        <v>243</v>
      </c>
      <c r="D1569" s="96">
        <v>180</v>
      </c>
    </row>
    <row r="1570" spans="1:4">
      <c r="A1570" s="58" t="s">
        <v>20452</v>
      </c>
      <c r="B1570" s="74" t="s">
        <v>21498</v>
      </c>
      <c r="C1570" s="58" t="s">
        <v>243</v>
      </c>
      <c r="D1570" s="96">
        <v>210</v>
      </c>
    </row>
    <row r="1571" spans="1:4">
      <c r="A1571" s="58" t="s">
        <v>20453</v>
      </c>
      <c r="B1571" s="74" t="s">
        <v>21499</v>
      </c>
      <c r="C1571" s="58" t="s">
        <v>18930</v>
      </c>
      <c r="D1571" s="96">
        <v>165</v>
      </c>
    </row>
    <row r="1572" spans="1:4">
      <c r="A1572" s="58" t="s">
        <v>20454</v>
      </c>
      <c r="B1572" s="74" t="s">
        <v>21500</v>
      </c>
      <c r="C1572" s="58" t="s">
        <v>18930</v>
      </c>
      <c r="D1572" s="96">
        <v>185</v>
      </c>
    </row>
    <row r="1573" spans="1:4">
      <c r="A1573" s="58" t="s">
        <v>20455</v>
      </c>
      <c r="B1573" s="74" t="s">
        <v>21501</v>
      </c>
      <c r="C1573" s="58" t="s">
        <v>18930</v>
      </c>
      <c r="D1573" s="96">
        <v>200</v>
      </c>
    </row>
    <row r="1574" spans="1:4">
      <c r="A1574" s="58" t="s">
        <v>20456</v>
      </c>
      <c r="B1574" s="74" t="s">
        <v>21502</v>
      </c>
      <c r="C1574" s="58" t="s">
        <v>18930</v>
      </c>
      <c r="D1574" s="96">
        <v>100</v>
      </c>
    </row>
    <row r="1575" spans="1:4">
      <c r="A1575" s="58" t="s">
        <v>20457</v>
      </c>
      <c r="B1575" s="74" t="s">
        <v>21503</v>
      </c>
      <c r="C1575" s="58" t="s">
        <v>243</v>
      </c>
      <c r="D1575" s="96">
        <v>55</v>
      </c>
    </row>
    <row r="1576" spans="1:4">
      <c r="A1576" s="58" t="s">
        <v>20458</v>
      </c>
      <c r="B1576" s="74" t="s">
        <v>21504</v>
      </c>
      <c r="C1576" s="58" t="s">
        <v>243</v>
      </c>
      <c r="D1576" s="96">
        <v>100</v>
      </c>
    </row>
    <row r="1577" spans="1:4">
      <c r="A1577" s="58" t="s">
        <v>20459</v>
      </c>
      <c r="B1577" s="74" t="s">
        <v>21505</v>
      </c>
      <c r="C1577" s="58" t="s">
        <v>243</v>
      </c>
      <c r="D1577" s="96">
        <v>40</v>
      </c>
    </row>
    <row r="1578" spans="1:4">
      <c r="A1578" s="58" t="s">
        <v>20460</v>
      </c>
      <c r="B1578" s="74" t="s">
        <v>21506</v>
      </c>
      <c r="C1578" s="58" t="s">
        <v>243</v>
      </c>
      <c r="D1578" s="96">
        <v>50</v>
      </c>
    </row>
    <row r="1579" spans="1:4">
      <c r="A1579" s="58" t="s">
        <v>20461</v>
      </c>
      <c r="B1579" s="74" t="s">
        <v>21507</v>
      </c>
      <c r="C1579" s="58" t="s">
        <v>243</v>
      </c>
      <c r="D1579" s="96">
        <v>71.5</v>
      </c>
    </row>
    <row r="1580" spans="1:4">
      <c r="A1580" s="58" t="s">
        <v>20462</v>
      </c>
      <c r="B1580" s="74" t="s">
        <v>21508</v>
      </c>
      <c r="C1580" s="58" t="s">
        <v>243</v>
      </c>
      <c r="D1580" s="96">
        <v>125</v>
      </c>
    </row>
    <row r="1581" spans="1:4">
      <c r="A1581" s="58" t="s">
        <v>20463</v>
      </c>
      <c r="B1581" s="74" t="s">
        <v>21509</v>
      </c>
      <c r="C1581" s="58" t="s">
        <v>243</v>
      </c>
      <c r="D1581" s="96">
        <v>100</v>
      </c>
    </row>
    <row r="1582" spans="1:4">
      <c r="A1582" s="58" t="s">
        <v>20464</v>
      </c>
      <c r="B1582" s="74" t="s">
        <v>21510</v>
      </c>
      <c r="C1582" s="58" t="s">
        <v>243</v>
      </c>
      <c r="D1582" s="96">
        <v>125</v>
      </c>
    </row>
    <row r="1583" spans="1:4">
      <c r="A1583" s="58" t="s">
        <v>20465</v>
      </c>
      <c r="B1583" s="74" t="s">
        <v>21511</v>
      </c>
      <c r="C1583" s="58" t="s">
        <v>243</v>
      </c>
      <c r="D1583" s="96">
        <v>180</v>
      </c>
    </row>
    <row r="1584" spans="1:4">
      <c r="A1584" s="58" t="s">
        <v>20466</v>
      </c>
      <c r="B1584" s="74" t="s">
        <v>21512</v>
      </c>
      <c r="C1584" s="58" t="s">
        <v>243</v>
      </c>
      <c r="D1584" s="96">
        <v>160</v>
      </c>
    </row>
    <row r="1585" spans="1:4">
      <c r="A1585" s="58" t="s">
        <v>20467</v>
      </c>
      <c r="B1585" s="74" t="s">
        <v>21513</v>
      </c>
      <c r="C1585" s="58" t="s">
        <v>243</v>
      </c>
      <c r="D1585" s="96">
        <v>260</v>
      </c>
    </row>
    <row r="1586" spans="1:4">
      <c r="A1586" s="58" t="s">
        <v>20468</v>
      </c>
      <c r="B1586" s="74" t="s">
        <v>21514</v>
      </c>
      <c r="C1586" s="58" t="s">
        <v>243</v>
      </c>
      <c r="D1586" s="96">
        <v>390</v>
      </c>
    </row>
    <row r="1587" spans="1:4">
      <c r="A1587" s="58" t="s">
        <v>20469</v>
      </c>
      <c r="B1587" s="74" t="s">
        <v>21515</v>
      </c>
      <c r="C1587" s="58" t="s">
        <v>243</v>
      </c>
      <c r="D1587" s="96">
        <v>195</v>
      </c>
    </row>
    <row r="1588" spans="1:4">
      <c r="A1588" s="58" t="s">
        <v>20470</v>
      </c>
      <c r="B1588" s="74" t="s">
        <v>21516</v>
      </c>
      <c r="C1588" s="58" t="s">
        <v>243</v>
      </c>
      <c r="D1588" s="96">
        <v>455</v>
      </c>
    </row>
    <row r="1589" spans="1:4">
      <c r="A1589" s="58" t="s">
        <v>20471</v>
      </c>
      <c r="B1589" s="74" t="s">
        <v>21517</v>
      </c>
      <c r="C1589" s="58" t="s">
        <v>243</v>
      </c>
      <c r="D1589" s="96">
        <v>55</v>
      </c>
    </row>
    <row r="1590" spans="1:4">
      <c r="A1590" s="58" t="s">
        <v>20472</v>
      </c>
      <c r="B1590" s="74" t="s">
        <v>21518</v>
      </c>
      <c r="C1590" s="58" t="s">
        <v>243</v>
      </c>
      <c r="D1590" s="96">
        <v>195</v>
      </c>
    </row>
    <row r="1591" spans="1:4">
      <c r="A1591" s="58" t="s">
        <v>20473</v>
      </c>
      <c r="B1591" s="74" t="s">
        <v>21519</v>
      </c>
      <c r="C1591" s="58" t="s">
        <v>243</v>
      </c>
      <c r="D1591" s="96">
        <v>75</v>
      </c>
    </row>
    <row r="1592" spans="1:4">
      <c r="A1592" s="58"/>
      <c r="D1592" s="96"/>
    </row>
    <row r="1593" spans="1:4">
      <c r="A1593" s="58"/>
      <c r="D1593" s="96"/>
    </row>
    <row r="1594" spans="1:4">
      <c r="A1594" s="58"/>
      <c r="D1594" s="96"/>
    </row>
    <row r="1595" spans="1:4">
      <c r="A1595" s="58"/>
      <c r="D1595" s="96"/>
    </row>
    <row r="1596" spans="1:4">
      <c r="A1596" s="58"/>
      <c r="D1596" s="96"/>
    </row>
    <row r="1597" spans="1:4">
      <c r="A1597" s="58"/>
      <c r="D1597" s="96"/>
    </row>
    <row r="1598" spans="1:4">
      <c r="A1598" s="58"/>
      <c r="D1598" s="96"/>
    </row>
    <row r="1599" spans="1:4">
      <c r="A1599" s="58"/>
      <c r="D1599" s="96"/>
    </row>
    <row r="1600" spans="1:4">
      <c r="A1600" s="58"/>
      <c r="D1600" s="96"/>
    </row>
    <row r="1601" spans="1:4">
      <c r="A1601" s="58"/>
      <c r="D1601" s="96"/>
    </row>
    <row r="1602" spans="1:4">
      <c r="A1602" s="58"/>
      <c r="D1602" s="96"/>
    </row>
    <row r="1603" spans="1:4">
      <c r="A1603" s="58"/>
      <c r="D1603" s="96"/>
    </row>
    <row r="1604" spans="1:4">
      <c r="A1604" s="58"/>
      <c r="D1604" s="96"/>
    </row>
    <row r="1605" spans="1:4">
      <c r="A1605" s="58"/>
      <c r="D1605" s="96"/>
    </row>
    <row r="1606" spans="1:4">
      <c r="A1606" s="58"/>
      <c r="D1606" s="96"/>
    </row>
    <row r="1607" spans="1:4">
      <c r="A1607" s="58"/>
      <c r="D1607" s="96"/>
    </row>
    <row r="1608" spans="1:4">
      <c r="A1608" s="58"/>
      <c r="D1608" s="96"/>
    </row>
    <row r="1609" spans="1:4">
      <c r="A1609" s="58"/>
      <c r="D1609" s="96"/>
    </row>
    <row r="1610" spans="1:4">
      <c r="A1610" s="58"/>
      <c r="D1610" s="96"/>
    </row>
    <row r="1611" spans="1:4">
      <c r="A1611" s="58"/>
      <c r="D1611" s="96"/>
    </row>
    <row r="1612" spans="1:4">
      <c r="A1612" s="58"/>
      <c r="D1612" s="96"/>
    </row>
    <row r="1613" spans="1:4">
      <c r="A1613" s="58"/>
      <c r="D1613" s="96"/>
    </row>
    <row r="1614" spans="1:4">
      <c r="A1614" s="58"/>
      <c r="D1614" s="96"/>
    </row>
    <row r="1615" spans="1:4">
      <c r="A1615" s="58"/>
      <c r="D1615" s="96"/>
    </row>
    <row r="1616" spans="1:4">
      <c r="A1616" s="58"/>
      <c r="D1616" s="96"/>
    </row>
    <row r="1617" spans="1:4">
      <c r="A1617" s="58"/>
      <c r="D1617" s="96"/>
    </row>
    <row r="1618" spans="1:4">
      <c r="A1618" s="58"/>
      <c r="D1618" s="96"/>
    </row>
    <row r="1619" spans="1:4">
      <c r="A1619" s="58"/>
      <c r="D1619" s="96"/>
    </row>
    <row r="1620" spans="1:4">
      <c r="A1620" s="58"/>
      <c r="D1620" s="96"/>
    </row>
    <row r="1621" spans="1:4">
      <c r="A1621" s="58"/>
      <c r="D1621" s="96"/>
    </row>
    <row r="1622" spans="1:4">
      <c r="A1622" s="58"/>
      <c r="D1622" s="96"/>
    </row>
    <row r="1623" spans="1:4">
      <c r="A1623" s="58"/>
      <c r="D1623" s="96"/>
    </row>
    <row r="1624" spans="1:4">
      <c r="A1624" s="58"/>
      <c r="D1624" s="96"/>
    </row>
    <row r="1625" spans="1:4">
      <c r="A1625" s="58"/>
      <c r="D1625" s="96"/>
    </row>
    <row r="1626" spans="1:4">
      <c r="A1626" s="58"/>
      <c r="D1626" s="96"/>
    </row>
    <row r="1627" spans="1:4">
      <c r="A1627" s="58"/>
      <c r="D1627" s="96"/>
    </row>
    <row r="1628" spans="1:4">
      <c r="A1628" s="58"/>
      <c r="D1628" s="96"/>
    </row>
    <row r="1629" spans="1:4">
      <c r="A1629" s="58"/>
      <c r="D1629" s="96"/>
    </row>
    <row r="1630" spans="1:4">
      <c r="A1630" s="58"/>
      <c r="D1630" s="96"/>
    </row>
    <row r="1631" spans="1:4">
      <c r="A1631" s="58"/>
      <c r="D1631" s="96"/>
    </row>
    <row r="1632" spans="1:4">
      <c r="A1632" s="58"/>
      <c r="D1632" s="96"/>
    </row>
    <row r="1633" spans="1:4">
      <c r="A1633" s="58"/>
      <c r="D1633" s="96"/>
    </row>
    <row r="1634" spans="1:4">
      <c r="A1634" s="58"/>
      <c r="D1634" s="96"/>
    </row>
    <row r="1635" spans="1:4">
      <c r="A1635" s="58"/>
      <c r="D1635" s="96"/>
    </row>
    <row r="1636" spans="1:4">
      <c r="A1636" s="58"/>
      <c r="D1636" s="96"/>
    </row>
    <row r="1637" spans="1:4">
      <c r="A1637" s="58"/>
      <c r="D1637" s="96"/>
    </row>
    <row r="1638" spans="1:4">
      <c r="A1638" s="58"/>
      <c r="D1638" s="96"/>
    </row>
    <row r="1639" spans="1:4">
      <c r="A1639" s="58"/>
      <c r="D1639" s="96"/>
    </row>
    <row r="1640" spans="1:4">
      <c r="A1640" s="58"/>
      <c r="D1640" s="96"/>
    </row>
    <row r="1641" spans="1:4">
      <c r="A1641" s="58"/>
      <c r="D1641" s="96"/>
    </row>
    <row r="1642" spans="1:4">
      <c r="A1642" s="58"/>
      <c r="D1642" s="96"/>
    </row>
    <row r="1643" spans="1:4">
      <c r="A1643" s="58"/>
      <c r="D1643" s="96"/>
    </row>
    <row r="1644" spans="1:4">
      <c r="A1644" s="58"/>
      <c r="D1644" s="96"/>
    </row>
    <row r="1645" spans="1:4">
      <c r="A1645" s="58"/>
      <c r="D1645" s="96"/>
    </row>
    <row r="1646" spans="1:4">
      <c r="A1646" s="58"/>
      <c r="D1646" s="96"/>
    </row>
    <row r="1647" spans="1:4">
      <c r="A1647" s="58"/>
      <c r="D1647" s="96"/>
    </row>
    <row r="1648" spans="1:4">
      <c r="A1648" s="58"/>
      <c r="D1648" s="96"/>
    </row>
    <row r="1649" spans="1:4">
      <c r="A1649" s="58"/>
      <c r="D1649" s="96"/>
    </row>
    <row r="1650" spans="1:4">
      <c r="A1650" s="58"/>
      <c r="D1650" s="96"/>
    </row>
    <row r="1651" spans="1:4">
      <c r="A1651" s="58"/>
      <c r="D1651" s="96"/>
    </row>
    <row r="1652" spans="1:4">
      <c r="A1652" s="58"/>
      <c r="D1652" s="96"/>
    </row>
    <row r="1653" spans="1:4">
      <c r="A1653" s="58"/>
      <c r="D1653" s="96"/>
    </row>
    <row r="1654" spans="1:4">
      <c r="A1654" s="58"/>
      <c r="D1654" s="96"/>
    </row>
    <row r="1655" spans="1:4">
      <c r="A1655" s="58"/>
      <c r="D1655" s="96"/>
    </row>
    <row r="1656" spans="1:4">
      <c r="A1656" s="58"/>
      <c r="D1656" s="96"/>
    </row>
    <row r="1657" spans="1:4">
      <c r="A1657" s="58"/>
      <c r="D1657" s="96"/>
    </row>
    <row r="1658" spans="1:4">
      <c r="A1658" s="58"/>
      <c r="D1658" s="96"/>
    </row>
    <row r="1659" spans="1:4">
      <c r="A1659" s="58"/>
      <c r="D1659" s="96"/>
    </row>
    <row r="1660" spans="1:4">
      <c r="A1660" s="58"/>
      <c r="D1660" s="96"/>
    </row>
    <row r="1661" spans="1:4">
      <c r="A1661" s="58"/>
      <c r="D1661" s="96"/>
    </row>
    <row r="1662" spans="1:4">
      <c r="A1662" s="58"/>
      <c r="D1662" s="96"/>
    </row>
    <row r="1663" spans="1:4">
      <c r="A1663" s="58"/>
      <c r="D1663" s="96"/>
    </row>
    <row r="1664" spans="1:4">
      <c r="A1664" s="58"/>
      <c r="D1664" s="96"/>
    </row>
    <row r="1665" spans="1:4">
      <c r="A1665" s="58"/>
      <c r="D1665" s="96"/>
    </row>
    <row r="1666" spans="1:4">
      <c r="A1666" s="58"/>
      <c r="D1666" s="96"/>
    </row>
    <row r="1667" spans="1:4">
      <c r="A1667" s="58"/>
      <c r="D1667" s="96"/>
    </row>
    <row r="1668" spans="1:4">
      <c r="A1668" s="58"/>
      <c r="D1668" s="96"/>
    </row>
    <row r="1669" spans="1:4">
      <c r="A1669" s="58"/>
      <c r="D1669" s="96"/>
    </row>
    <row r="1670" spans="1:4">
      <c r="A1670" s="58"/>
      <c r="D1670" s="96"/>
    </row>
    <row r="1671" spans="1:4">
      <c r="A1671" s="58"/>
      <c r="D1671" s="96"/>
    </row>
    <row r="1672" spans="1:4">
      <c r="A1672" s="58"/>
      <c r="D1672" s="96"/>
    </row>
    <row r="1673" spans="1:4">
      <c r="A1673" s="58"/>
      <c r="D1673" s="96"/>
    </row>
    <row r="1674" spans="1:4">
      <c r="A1674" s="58"/>
      <c r="D1674" s="96"/>
    </row>
    <row r="1675" spans="1:4">
      <c r="A1675" s="58"/>
      <c r="D1675" s="96"/>
    </row>
    <row r="1676" spans="1:4">
      <c r="A1676" s="58"/>
      <c r="D1676" s="96"/>
    </row>
    <row r="1677" spans="1:4">
      <c r="A1677" s="58"/>
      <c r="D1677" s="96"/>
    </row>
    <row r="1678" spans="1:4">
      <c r="A1678" s="58"/>
      <c r="D1678" s="96"/>
    </row>
    <row r="1679" spans="1:4">
      <c r="A1679" s="58"/>
      <c r="D1679" s="96"/>
    </row>
    <row r="1680" spans="1:4">
      <c r="A1680" s="58"/>
      <c r="D1680" s="96"/>
    </row>
    <row r="1681" spans="1:4">
      <c r="A1681" s="58"/>
      <c r="D1681" s="96"/>
    </row>
    <row r="1682" spans="1:4">
      <c r="A1682" s="58"/>
      <c r="D1682" s="96"/>
    </row>
    <row r="1683" spans="1:4">
      <c r="A1683" s="58"/>
      <c r="D1683" s="96"/>
    </row>
    <row r="1684" spans="1:4">
      <c r="A1684" s="58"/>
      <c r="D1684" s="96"/>
    </row>
    <row r="1685" spans="1:4">
      <c r="A1685" s="58"/>
      <c r="D1685" s="96"/>
    </row>
    <row r="1686" spans="1:4">
      <c r="A1686" s="58"/>
      <c r="D1686" s="96"/>
    </row>
    <row r="1687" spans="1:4">
      <c r="A1687" s="58"/>
      <c r="D1687" s="96"/>
    </row>
    <row r="1688" spans="1:4">
      <c r="A1688" s="58"/>
      <c r="D1688" s="96"/>
    </row>
    <row r="1689" spans="1:4">
      <c r="A1689" s="58"/>
      <c r="D1689" s="96"/>
    </row>
    <row r="1690" spans="1:4">
      <c r="A1690" s="58"/>
      <c r="D1690" s="96"/>
    </row>
    <row r="1691" spans="1:4">
      <c r="A1691" s="58"/>
      <c r="D1691" s="96"/>
    </row>
    <row r="1692" spans="1:4">
      <c r="A1692" s="58"/>
      <c r="D1692" s="96"/>
    </row>
    <row r="1693" spans="1:4">
      <c r="A1693" s="58"/>
      <c r="D1693" s="96"/>
    </row>
    <row r="1694" spans="1:4">
      <c r="A1694" s="58"/>
      <c r="D1694" s="96"/>
    </row>
    <row r="1695" spans="1:4">
      <c r="A1695" s="58"/>
      <c r="D1695" s="96"/>
    </row>
    <row r="1696" spans="1:4">
      <c r="A1696" s="58"/>
      <c r="D1696" s="96"/>
    </row>
    <row r="1697" spans="1:4">
      <c r="A1697" s="58"/>
      <c r="D1697" s="96"/>
    </row>
    <row r="1698" spans="1:4">
      <c r="A1698" s="58"/>
      <c r="D1698" s="96"/>
    </row>
    <row r="1699" spans="1:4">
      <c r="A1699" s="58"/>
      <c r="D1699" s="96"/>
    </row>
    <row r="1700" spans="1:4">
      <c r="A1700" s="58"/>
      <c r="D1700" s="96"/>
    </row>
    <row r="1701" spans="1:4">
      <c r="A1701" s="58"/>
      <c r="D1701" s="96"/>
    </row>
    <row r="1702" spans="1:4">
      <c r="A1702" s="58"/>
      <c r="D1702" s="96"/>
    </row>
    <row r="1703" spans="1:4">
      <c r="A1703" s="58"/>
      <c r="D1703" s="96"/>
    </row>
    <row r="1704" spans="1:4">
      <c r="A1704" s="58"/>
      <c r="D1704" s="96"/>
    </row>
    <row r="1705" spans="1:4">
      <c r="A1705" s="58"/>
      <c r="D1705" s="96"/>
    </row>
    <row r="1706" spans="1:4">
      <c r="A1706" s="58"/>
      <c r="D1706" s="96"/>
    </row>
    <row r="1707" spans="1:4">
      <c r="A1707" s="58"/>
      <c r="D1707" s="96"/>
    </row>
    <row r="1708" spans="1:4">
      <c r="A1708" s="58"/>
      <c r="D1708" s="96"/>
    </row>
    <row r="1709" spans="1:4">
      <c r="A1709" s="58"/>
      <c r="D1709" s="96"/>
    </row>
    <row r="1710" spans="1:4">
      <c r="A1710" s="58"/>
      <c r="D1710" s="96"/>
    </row>
    <row r="1711" spans="1:4">
      <c r="A1711" s="58"/>
      <c r="D1711" s="96"/>
    </row>
    <row r="1712" spans="1:4">
      <c r="A1712" s="58"/>
      <c r="D1712" s="96"/>
    </row>
    <row r="1713" spans="1:4">
      <c r="A1713" s="58"/>
      <c r="D1713" s="96"/>
    </row>
    <row r="1714" spans="1:4">
      <c r="A1714" s="58"/>
      <c r="D1714" s="96"/>
    </row>
    <row r="1715" spans="1:4">
      <c r="A1715" s="58"/>
      <c r="D1715" s="96"/>
    </row>
    <row r="1716" spans="1:4">
      <c r="A1716" s="58"/>
      <c r="D1716" s="96"/>
    </row>
    <row r="1717" spans="1:4">
      <c r="A1717" s="58"/>
      <c r="D1717" s="96"/>
    </row>
    <row r="1718" spans="1:4">
      <c r="A1718" s="58"/>
      <c r="D1718" s="96"/>
    </row>
    <row r="1719" spans="1:4">
      <c r="A1719" s="58"/>
      <c r="D1719" s="96"/>
    </row>
    <row r="1720" spans="1:4">
      <c r="A1720" s="58"/>
      <c r="D1720" s="96"/>
    </row>
    <row r="1721" spans="1:4">
      <c r="A1721" s="58"/>
      <c r="D1721" s="96"/>
    </row>
    <row r="1722" spans="1:4">
      <c r="A1722" s="58"/>
      <c r="D1722" s="96"/>
    </row>
    <row r="1723" spans="1:4">
      <c r="A1723" s="58"/>
      <c r="D1723" s="96"/>
    </row>
    <row r="1724" spans="1:4">
      <c r="A1724" s="58"/>
      <c r="D1724" s="96"/>
    </row>
    <row r="1725" spans="1:4">
      <c r="A1725" s="58"/>
      <c r="D1725" s="96"/>
    </row>
    <row r="1726" spans="1:4">
      <c r="A1726" s="58"/>
      <c r="D1726" s="96"/>
    </row>
    <row r="1727" spans="1:4">
      <c r="A1727" s="58"/>
      <c r="D1727" s="96"/>
    </row>
    <row r="1728" spans="1:4">
      <c r="A1728" s="58"/>
      <c r="D1728" s="96"/>
    </row>
    <row r="1729" spans="1:4">
      <c r="A1729" s="58"/>
      <c r="D1729" s="96"/>
    </row>
    <row r="1730" spans="1:4">
      <c r="A1730" s="58"/>
      <c r="D1730" s="96"/>
    </row>
    <row r="1731" spans="1:4">
      <c r="A1731" s="58"/>
      <c r="D1731" s="96"/>
    </row>
    <row r="1732" spans="1:4">
      <c r="A1732" s="58"/>
      <c r="D1732" s="96"/>
    </row>
    <row r="1733" spans="1:4">
      <c r="A1733" s="58"/>
      <c r="D1733" s="96"/>
    </row>
    <row r="1734" spans="1:4">
      <c r="A1734" s="58"/>
      <c r="D1734" s="96"/>
    </row>
    <row r="1735" spans="1:4">
      <c r="A1735" s="58"/>
      <c r="D1735" s="96"/>
    </row>
    <row r="1736" spans="1:4">
      <c r="A1736" s="58"/>
      <c r="D1736" s="96"/>
    </row>
    <row r="1737" spans="1:4">
      <c r="A1737" s="58"/>
      <c r="D1737" s="96"/>
    </row>
    <row r="1738" spans="1:4">
      <c r="A1738" s="58"/>
      <c r="D1738" s="96"/>
    </row>
    <row r="1739" spans="1:4">
      <c r="A1739" s="58"/>
      <c r="D1739" s="96"/>
    </row>
    <row r="1740" spans="1:4">
      <c r="A1740" s="58"/>
      <c r="D1740" s="96"/>
    </row>
    <row r="1741" spans="1:4">
      <c r="A1741" s="58"/>
      <c r="D1741" s="96"/>
    </row>
    <row r="1742" spans="1:4">
      <c r="A1742" s="58"/>
      <c r="D1742" s="96"/>
    </row>
    <row r="1743" spans="1:4">
      <c r="A1743" s="58"/>
      <c r="D1743" s="96"/>
    </row>
    <row r="1744" spans="1:4">
      <c r="A1744" s="58"/>
      <c r="D1744" s="96"/>
    </row>
    <row r="1745" spans="1:4">
      <c r="A1745" s="58"/>
      <c r="D1745" s="96"/>
    </row>
    <row r="1746" spans="1:4">
      <c r="A1746" s="58"/>
      <c r="D1746" s="96"/>
    </row>
    <row r="1747" spans="1:4">
      <c r="A1747" s="58"/>
      <c r="D1747" s="96"/>
    </row>
    <row r="1748" spans="1:4">
      <c r="A1748" s="58"/>
      <c r="D1748" s="96"/>
    </row>
    <row r="1749" spans="1:4">
      <c r="A1749" s="58"/>
      <c r="D1749" s="96"/>
    </row>
    <row r="1750" spans="1:4">
      <c r="A1750" s="58"/>
      <c r="D1750" s="96"/>
    </row>
    <row r="1751" spans="1:4">
      <c r="A1751" s="58"/>
      <c r="D1751" s="96"/>
    </row>
    <row r="1752" spans="1:4">
      <c r="A1752" s="58"/>
      <c r="D1752" s="96"/>
    </row>
    <row r="1753" spans="1:4">
      <c r="A1753" s="58"/>
      <c r="D1753" s="96"/>
    </row>
    <row r="1754" spans="1:4">
      <c r="A1754" s="58"/>
      <c r="D1754" s="96"/>
    </row>
    <row r="1755" spans="1:4">
      <c r="A1755" s="58"/>
      <c r="D1755" s="96"/>
    </row>
    <row r="1756" spans="1:4">
      <c r="A1756" s="58"/>
      <c r="D1756" s="96"/>
    </row>
    <row r="1757" spans="1:4">
      <c r="A1757" s="58"/>
      <c r="D1757" s="96"/>
    </row>
    <row r="1758" spans="1:4">
      <c r="A1758" s="58"/>
      <c r="D1758" s="96"/>
    </row>
    <row r="1759" spans="1:4">
      <c r="A1759" s="58"/>
      <c r="D1759" s="96"/>
    </row>
    <row r="1760" spans="1:4">
      <c r="A1760" s="58"/>
      <c r="D1760" s="96"/>
    </row>
    <row r="1761" spans="1:4">
      <c r="A1761" s="58"/>
      <c r="D1761" s="96"/>
    </row>
    <row r="1762" spans="1:4">
      <c r="A1762" s="58"/>
      <c r="D1762" s="96"/>
    </row>
    <row r="1763" spans="1:4">
      <c r="A1763" s="58"/>
      <c r="D1763" s="96"/>
    </row>
    <row r="1764" spans="1:4">
      <c r="A1764" s="58"/>
      <c r="D1764" s="96"/>
    </row>
    <row r="1765" spans="1:4">
      <c r="A1765" s="58"/>
      <c r="D1765" s="96"/>
    </row>
    <row r="1766" spans="1:4">
      <c r="A1766" s="58"/>
      <c r="D1766" s="96"/>
    </row>
    <row r="1767" spans="1:4">
      <c r="A1767" s="58"/>
      <c r="D1767" s="96"/>
    </row>
    <row r="1768" spans="1:4">
      <c r="A1768" s="58"/>
      <c r="D1768" s="96"/>
    </row>
    <row r="1769" spans="1:4">
      <c r="A1769" s="58"/>
      <c r="D1769" s="96"/>
    </row>
    <row r="1770" spans="1:4">
      <c r="A1770" s="58"/>
      <c r="D1770" s="96"/>
    </row>
    <row r="1771" spans="1:4">
      <c r="A1771" s="58"/>
      <c r="D1771" s="96"/>
    </row>
    <row r="1772" spans="1:4">
      <c r="A1772" s="58"/>
      <c r="D1772" s="96"/>
    </row>
    <row r="1773" spans="1:4">
      <c r="A1773" s="58"/>
      <c r="D1773" s="96"/>
    </row>
    <row r="1774" spans="1:4">
      <c r="A1774" s="58"/>
      <c r="D1774" s="96"/>
    </row>
    <row r="1775" spans="1:4">
      <c r="A1775" s="58"/>
      <c r="D1775" s="96"/>
    </row>
    <row r="1776" spans="1:4">
      <c r="A1776" s="58"/>
      <c r="D1776" s="96"/>
    </row>
    <row r="1777" spans="1:4">
      <c r="A1777" s="58"/>
      <c r="D1777" s="96"/>
    </row>
    <row r="1778" spans="1:4">
      <c r="A1778" s="58"/>
      <c r="D1778" s="96"/>
    </row>
    <row r="1779" spans="1:4">
      <c r="A1779" s="58"/>
      <c r="D1779" s="96"/>
    </row>
    <row r="1780" spans="1:4">
      <c r="A1780" s="58"/>
      <c r="D1780" s="96"/>
    </row>
    <row r="1781" spans="1:4">
      <c r="A1781" s="58"/>
      <c r="D1781" s="96"/>
    </row>
    <row r="1782" spans="1:4">
      <c r="A1782" s="58"/>
      <c r="D1782" s="96"/>
    </row>
    <row r="1783" spans="1:4">
      <c r="A1783" s="58"/>
      <c r="D1783" s="96"/>
    </row>
    <row r="1784" spans="1:4">
      <c r="A1784" s="58"/>
      <c r="D1784" s="96"/>
    </row>
    <row r="1785" spans="1:4">
      <c r="A1785" s="58"/>
      <c r="D1785" s="96"/>
    </row>
    <row r="1786" spans="1:4">
      <c r="A1786" s="58"/>
      <c r="D1786" s="96"/>
    </row>
    <row r="1787" spans="1:4">
      <c r="A1787" s="58"/>
      <c r="D1787" s="96"/>
    </row>
    <row r="1788" spans="1:4">
      <c r="A1788" s="58"/>
      <c r="D1788" s="96"/>
    </row>
    <row r="1789" spans="1:4">
      <c r="A1789" s="58"/>
      <c r="D1789" s="96"/>
    </row>
    <row r="1790" spans="1:4">
      <c r="A1790" s="58"/>
      <c r="D1790" s="96"/>
    </row>
    <row r="1791" spans="1:4">
      <c r="A1791" s="58"/>
      <c r="D1791" s="96"/>
    </row>
    <row r="1792" spans="1:4">
      <c r="A1792" s="58"/>
      <c r="D1792" s="96"/>
    </row>
    <row r="1793" spans="1:4">
      <c r="A1793" s="58"/>
      <c r="D1793" s="96"/>
    </row>
    <row r="1794" spans="1:4">
      <c r="A1794" s="58"/>
      <c r="D1794" s="96"/>
    </row>
    <row r="1795" spans="1:4">
      <c r="A1795" s="58"/>
      <c r="D1795" s="96"/>
    </row>
    <row r="1796" spans="1:4">
      <c r="A1796" s="58"/>
      <c r="D1796" s="96"/>
    </row>
    <row r="1797" spans="1:4">
      <c r="A1797" s="58"/>
      <c r="D1797" s="96"/>
    </row>
    <row r="1798" spans="1:4">
      <c r="A1798" s="58"/>
      <c r="D1798" s="96"/>
    </row>
    <row r="1799" spans="1:4">
      <c r="A1799" s="58"/>
      <c r="D1799" s="96"/>
    </row>
    <row r="1800" spans="1:4">
      <c r="A1800" s="58"/>
      <c r="D1800" s="96"/>
    </row>
    <row r="1801" spans="1:4">
      <c r="A1801" s="58"/>
      <c r="D1801" s="96"/>
    </row>
    <row r="1802" spans="1:4">
      <c r="A1802" s="58"/>
      <c r="D1802" s="96"/>
    </row>
    <row r="1803" spans="1:4">
      <c r="A1803" s="58"/>
      <c r="D1803" s="96"/>
    </row>
    <row r="1804" spans="1:4">
      <c r="A1804" s="58"/>
      <c r="D1804" s="96"/>
    </row>
    <row r="1805" spans="1:4">
      <c r="A1805" s="58"/>
      <c r="D1805" s="96"/>
    </row>
    <row r="1806" spans="1:4">
      <c r="A1806" s="58"/>
      <c r="D1806" s="96"/>
    </row>
    <row r="1807" spans="1:4">
      <c r="A1807" s="58"/>
      <c r="D1807" s="96"/>
    </row>
    <row r="1808" spans="1:4">
      <c r="A1808" s="58"/>
      <c r="D1808" s="96"/>
    </row>
    <row r="1809" spans="1:4">
      <c r="A1809" s="58"/>
      <c r="D1809" s="96"/>
    </row>
    <row r="1810" spans="1:4">
      <c r="A1810" s="58"/>
      <c r="D1810" s="96"/>
    </row>
    <row r="1811" spans="1:4">
      <c r="A1811" s="58"/>
      <c r="D1811" s="96"/>
    </row>
    <row r="1812" spans="1:4">
      <c r="A1812" s="58"/>
      <c r="D1812" s="96"/>
    </row>
    <row r="1813" spans="1:4">
      <c r="A1813" s="58"/>
      <c r="D1813" s="96"/>
    </row>
    <row r="1814" spans="1:4">
      <c r="A1814" s="58"/>
      <c r="D1814" s="96"/>
    </row>
    <row r="1815" spans="1:4">
      <c r="A1815" s="58"/>
      <c r="D1815" s="96"/>
    </row>
    <row r="1816" spans="1:4">
      <c r="A1816" s="58"/>
      <c r="D1816" s="96"/>
    </row>
    <row r="1817" spans="1:4">
      <c r="A1817" s="58"/>
      <c r="D1817" s="96"/>
    </row>
    <row r="1818" spans="1:4">
      <c r="A1818" s="58"/>
      <c r="D1818" s="96"/>
    </row>
    <row r="1819" spans="1:4">
      <c r="A1819" s="58"/>
      <c r="D1819" s="96"/>
    </row>
    <row r="1820" spans="1:4">
      <c r="A1820" s="58"/>
      <c r="D1820" s="96"/>
    </row>
    <row r="1821" spans="1:4">
      <c r="A1821" s="58"/>
      <c r="D1821" s="96"/>
    </row>
    <row r="1822" spans="1:4">
      <c r="A1822" s="58"/>
      <c r="D1822" s="96"/>
    </row>
    <row r="1823" spans="1:4">
      <c r="A1823" s="58"/>
      <c r="D1823" s="96"/>
    </row>
    <row r="1824" spans="1:4">
      <c r="A1824" s="58"/>
      <c r="D1824" s="96"/>
    </row>
    <row r="1825" spans="1:4">
      <c r="A1825" s="58"/>
      <c r="D1825" s="96"/>
    </row>
    <row r="1826" spans="1:4">
      <c r="A1826" s="58"/>
      <c r="D1826" s="96"/>
    </row>
    <row r="1827" spans="1:4">
      <c r="A1827" s="58"/>
      <c r="D1827" s="96"/>
    </row>
    <row r="1828" spans="1:4">
      <c r="A1828" s="58"/>
      <c r="D1828" s="96"/>
    </row>
    <row r="1829" spans="1:4">
      <c r="A1829" s="58"/>
      <c r="D1829" s="96"/>
    </row>
    <row r="1830" spans="1:4">
      <c r="A1830" s="58"/>
      <c r="D1830" s="96"/>
    </row>
    <row r="1831" spans="1:4">
      <c r="A1831" s="58"/>
      <c r="D1831" s="96"/>
    </row>
    <row r="1832" spans="1:4">
      <c r="A1832" s="58"/>
      <c r="D1832" s="96"/>
    </row>
    <row r="1833" spans="1:4">
      <c r="A1833" s="58"/>
      <c r="D1833" s="96"/>
    </row>
    <row r="1834" spans="1:4">
      <c r="A1834" s="58"/>
      <c r="D1834" s="96"/>
    </row>
    <row r="1835" spans="1:4">
      <c r="A1835" s="58"/>
      <c r="D1835" s="96"/>
    </row>
    <row r="1836" spans="1:4">
      <c r="A1836" s="58"/>
      <c r="D1836" s="96"/>
    </row>
    <row r="1837" spans="1:4">
      <c r="A1837" s="58"/>
      <c r="D1837" s="96"/>
    </row>
    <row r="1838" spans="1:4">
      <c r="A1838" s="58"/>
      <c r="D1838" s="96"/>
    </row>
    <row r="1839" spans="1:4">
      <c r="A1839" s="58"/>
      <c r="D1839" s="96"/>
    </row>
    <row r="1840" spans="1:4">
      <c r="A1840" s="58"/>
      <c r="D1840" s="96"/>
    </row>
    <row r="1841" spans="1:4">
      <c r="A1841" s="58"/>
      <c r="D1841" s="96"/>
    </row>
    <row r="1842" spans="1:4">
      <c r="A1842" s="58"/>
      <c r="D1842" s="96"/>
    </row>
    <row r="1843" spans="1:4">
      <c r="A1843" s="58"/>
      <c r="D1843" s="96"/>
    </row>
    <row r="1844" spans="1:4">
      <c r="A1844" s="58"/>
      <c r="D1844" s="96"/>
    </row>
    <row r="1845" spans="1:4">
      <c r="A1845" s="58"/>
      <c r="D1845" s="96"/>
    </row>
    <row r="1846" spans="1:4">
      <c r="A1846" s="58"/>
      <c r="D1846" s="96"/>
    </row>
    <row r="1847" spans="1:4">
      <c r="A1847" s="58"/>
      <c r="D1847" s="96"/>
    </row>
    <row r="1848" spans="1:4">
      <c r="A1848" s="58"/>
      <c r="D1848" s="96"/>
    </row>
    <row r="1849" spans="1:4">
      <c r="A1849" s="58"/>
      <c r="D1849" s="96"/>
    </row>
    <row r="1850" spans="1:4">
      <c r="A1850" s="58"/>
      <c r="D1850" s="96"/>
    </row>
    <row r="1851" spans="1:4">
      <c r="A1851" s="58"/>
      <c r="D1851" s="96"/>
    </row>
    <row r="1852" spans="1:4">
      <c r="A1852" s="58"/>
      <c r="D1852" s="96"/>
    </row>
    <row r="1853" spans="1:4">
      <c r="A1853" s="58"/>
      <c r="D1853" s="96"/>
    </row>
    <row r="1854" spans="1:4">
      <c r="A1854" s="58"/>
      <c r="D1854" s="96"/>
    </row>
    <row r="1855" spans="1:4">
      <c r="A1855" s="58"/>
      <c r="D1855" s="96"/>
    </row>
    <row r="1856" spans="1:4">
      <c r="A1856" s="58"/>
      <c r="D1856" s="96"/>
    </row>
    <row r="1857" spans="1:4">
      <c r="A1857" s="58"/>
      <c r="D1857" s="96"/>
    </row>
    <row r="1858" spans="1:4">
      <c r="A1858" s="58"/>
      <c r="D1858" s="96"/>
    </row>
    <row r="1859" spans="1:4">
      <c r="A1859" s="58"/>
      <c r="D1859" s="96"/>
    </row>
    <row r="1860" spans="1:4">
      <c r="A1860" s="58"/>
      <c r="D1860" s="96"/>
    </row>
    <row r="1861" spans="1:4">
      <c r="A1861" s="58"/>
      <c r="D1861" s="96"/>
    </row>
    <row r="1862" spans="1:4">
      <c r="A1862" s="58"/>
      <c r="D1862" s="96"/>
    </row>
    <row r="1863" spans="1:4">
      <c r="A1863" s="58"/>
      <c r="D1863" s="96"/>
    </row>
    <row r="1864" spans="1:4">
      <c r="A1864" s="58"/>
      <c r="D1864" s="96"/>
    </row>
    <row r="1865" spans="1:4">
      <c r="A1865" s="58"/>
      <c r="D1865" s="96"/>
    </row>
    <row r="1866" spans="1:4">
      <c r="A1866" s="58"/>
      <c r="D1866" s="96"/>
    </row>
    <row r="1867" spans="1:4">
      <c r="A1867" s="58"/>
      <c r="D1867" s="96"/>
    </row>
    <row r="1868" spans="1:4">
      <c r="A1868" s="58"/>
      <c r="D1868" s="96"/>
    </row>
    <row r="1869" spans="1:4">
      <c r="A1869" s="58"/>
      <c r="D1869" s="96"/>
    </row>
    <row r="1870" spans="1:4">
      <c r="A1870" s="58"/>
      <c r="D1870" s="96"/>
    </row>
    <row r="1871" spans="1:4">
      <c r="A1871" s="58"/>
      <c r="D1871" s="96"/>
    </row>
    <row r="1872" spans="1:4">
      <c r="A1872" s="58"/>
      <c r="D1872" s="96"/>
    </row>
    <row r="1873" spans="1:4">
      <c r="A1873" s="58"/>
      <c r="D1873" s="96"/>
    </row>
    <row r="1874" spans="1:4">
      <c r="A1874" s="58"/>
      <c r="D1874" s="96"/>
    </row>
    <row r="1875" spans="1:4">
      <c r="A1875" s="58"/>
      <c r="D1875" s="96"/>
    </row>
    <row r="1876" spans="1:4">
      <c r="A1876" s="58"/>
      <c r="D1876" s="96"/>
    </row>
    <row r="1877" spans="1:4">
      <c r="A1877" s="58"/>
      <c r="D1877" s="96"/>
    </row>
    <row r="1878" spans="1:4">
      <c r="A1878" s="58"/>
      <c r="D1878" s="96"/>
    </row>
    <row r="1879" spans="1:4">
      <c r="A1879" s="58"/>
      <c r="D1879" s="96"/>
    </row>
    <row r="1880" spans="1:4">
      <c r="A1880" s="58"/>
      <c r="D1880" s="96"/>
    </row>
    <row r="1881" spans="1:4">
      <c r="A1881" s="58"/>
      <c r="D1881" s="96"/>
    </row>
    <row r="1882" spans="1:4">
      <c r="A1882" s="58"/>
      <c r="D1882" s="96"/>
    </row>
    <row r="1883" spans="1:4">
      <c r="A1883" s="58"/>
      <c r="D1883" s="96"/>
    </row>
    <row r="1884" spans="1:4">
      <c r="A1884" s="58"/>
      <c r="D1884" s="96"/>
    </row>
    <row r="1885" spans="1:4">
      <c r="A1885" s="58"/>
      <c r="D1885" s="96"/>
    </row>
    <row r="1886" spans="1:4">
      <c r="A1886" s="58"/>
      <c r="D1886" s="96"/>
    </row>
    <row r="1887" spans="1:4">
      <c r="A1887" s="58"/>
      <c r="D1887" s="96"/>
    </row>
    <row r="1888" spans="1:4">
      <c r="A1888" s="58"/>
      <c r="D1888" s="96"/>
    </row>
    <row r="1889" spans="1:4">
      <c r="A1889" s="58"/>
      <c r="D1889" s="96"/>
    </row>
    <row r="1890" spans="1:4">
      <c r="A1890" s="58"/>
      <c r="D1890" s="96"/>
    </row>
    <row r="1891" spans="1:4">
      <c r="A1891" s="58"/>
      <c r="D1891" s="96"/>
    </row>
    <row r="1892" spans="1:4">
      <c r="A1892" s="58"/>
      <c r="D1892" s="96"/>
    </row>
    <row r="1893" spans="1:4">
      <c r="A1893" s="58"/>
      <c r="D1893" s="96"/>
    </row>
    <row r="1894" spans="1:4">
      <c r="A1894" s="58"/>
      <c r="D1894" s="96"/>
    </row>
    <row r="1895" spans="1:4">
      <c r="A1895" s="58"/>
      <c r="D1895" s="96"/>
    </row>
    <row r="1896" spans="1:4">
      <c r="A1896" s="58"/>
      <c r="D1896" s="96"/>
    </row>
    <row r="1897" spans="1:4">
      <c r="A1897" s="58"/>
      <c r="D1897" s="96"/>
    </row>
    <row r="1898" spans="1:4">
      <c r="A1898" s="58"/>
      <c r="D1898" s="96"/>
    </row>
    <row r="1899" spans="1:4">
      <c r="A1899" s="58"/>
      <c r="D1899" s="96"/>
    </row>
    <row r="1900" spans="1:4">
      <c r="A1900" s="58"/>
      <c r="D1900" s="96"/>
    </row>
    <row r="1901" spans="1:4">
      <c r="A1901" s="58"/>
      <c r="D1901" s="96"/>
    </row>
    <row r="1902" spans="1:4">
      <c r="A1902" s="58"/>
      <c r="D1902" s="96"/>
    </row>
    <row r="1903" spans="1:4">
      <c r="A1903" s="58"/>
      <c r="D1903" s="96"/>
    </row>
    <row r="1904" spans="1:4">
      <c r="A1904" s="58"/>
      <c r="D1904" s="96"/>
    </row>
    <row r="1905" spans="1:4">
      <c r="A1905" s="58"/>
      <c r="D1905" s="96"/>
    </row>
    <row r="1906" spans="1:4">
      <c r="A1906" s="58"/>
      <c r="D1906" s="96"/>
    </row>
    <row r="1907" spans="1:4">
      <c r="A1907" s="58"/>
      <c r="D1907" s="96"/>
    </row>
    <row r="1908" spans="1:4">
      <c r="A1908" s="58"/>
      <c r="D1908" s="96"/>
    </row>
    <row r="1909" spans="1:4">
      <c r="A1909" s="58"/>
      <c r="D1909" s="96"/>
    </row>
    <row r="1910" spans="1:4">
      <c r="A1910" s="58"/>
      <c r="D1910" s="96"/>
    </row>
    <row r="1911" spans="1:4">
      <c r="A1911" s="58"/>
      <c r="D1911" s="96"/>
    </row>
    <row r="1912" spans="1:4">
      <c r="A1912" s="58"/>
      <c r="D1912" s="96"/>
    </row>
    <row r="1913" spans="1:4">
      <c r="A1913" s="58"/>
      <c r="D1913" s="96"/>
    </row>
    <row r="1914" spans="1:4">
      <c r="A1914" s="58"/>
      <c r="D1914" s="96"/>
    </row>
    <row r="1915" spans="1:4">
      <c r="A1915" s="58"/>
      <c r="D1915" s="96"/>
    </row>
    <row r="1916" spans="1:4">
      <c r="A1916" s="58"/>
      <c r="D1916" s="96"/>
    </row>
    <row r="1917" spans="1:4">
      <c r="A1917" s="58"/>
      <c r="D1917" s="96"/>
    </row>
    <row r="1918" spans="1:4">
      <c r="A1918" s="58"/>
      <c r="D1918" s="96"/>
    </row>
    <row r="1919" spans="1:4">
      <c r="A1919" s="58"/>
      <c r="D1919" s="96"/>
    </row>
    <row r="1920" spans="1:4">
      <c r="A1920" s="58"/>
      <c r="D1920" s="96"/>
    </row>
    <row r="1921" spans="1:4">
      <c r="A1921" s="58"/>
      <c r="D1921" s="96"/>
    </row>
    <row r="1922" spans="1:4">
      <c r="A1922" s="58"/>
      <c r="D1922" s="96"/>
    </row>
    <row r="1923" spans="1:4">
      <c r="A1923" s="58"/>
      <c r="D1923" s="96"/>
    </row>
    <row r="1924" spans="1:4">
      <c r="A1924" s="58"/>
      <c r="D1924" s="96"/>
    </row>
    <row r="1925" spans="1:4">
      <c r="A1925" s="58"/>
      <c r="D1925" s="96"/>
    </row>
    <row r="1926" spans="1:4">
      <c r="A1926" s="58"/>
      <c r="D1926" s="96"/>
    </row>
    <row r="1927" spans="1:4">
      <c r="A1927" s="58"/>
      <c r="D1927" s="96"/>
    </row>
    <row r="1928" spans="1:4">
      <c r="A1928" s="58"/>
      <c r="D1928" s="96"/>
    </row>
    <row r="1929" spans="1:4">
      <c r="A1929" s="58"/>
      <c r="D1929" s="96"/>
    </row>
    <row r="1930" spans="1:4">
      <c r="A1930" s="58"/>
      <c r="D1930" s="96"/>
    </row>
    <row r="1931" spans="1:4">
      <c r="A1931" s="58"/>
      <c r="D1931" s="96"/>
    </row>
    <row r="1932" spans="1:4">
      <c r="A1932" s="58"/>
      <c r="D1932" s="96"/>
    </row>
    <row r="1933" spans="1:4">
      <c r="A1933" s="58"/>
      <c r="D1933" s="96"/>
    </row>
    <row r="1934" spans="1:4">
      <c r="A1934" s="58"/>
      <c r="D1934" s="96"/>
    </row>
    <row r="1935" spans="1:4">
      <c r="A1935" s="58"/>
      <c r="D1935" s="96"/>
    </row>
    <row r="1936" spans="1:4">
      <c r="A1936" s="58"/>
      <c r="D1936" s="96"/>
    </row>
    <row r="1937" spans="1:4">
      <c r="A1937" s="58"/>
      <c r="D1937" s="96"/>
    </row>
    <row r="1938" spans="1:4">
      <c r="A1938" s="58"/>
      <c r="D1938" s="96"/>
    </row>
    <row r="1939" spans="1:4">
      <c r="A1939" s="58"/>
      <c r="D1939" s="96"/>
    </row>
    <row r="1940" spans="1:4">
      <c r="A1940" s="58"/>
      <c r="D1940" s="96"/>
    </row>
    <row r="1941" spans="1:4">
      <c r="A1941" s="58"/>
      <c r="D1941" s="96"/>
    </row>
    <row r="1942" spans="1:4">
      <c r="A1942" s="58"/>
      <c r="D1942" s="96"/>
    </row>
    <row r="1943" spans="1:4">
      <c r="A1943" s="58"/>
      <c r="D1943" s="96"/>
    </row>
    <row r="1944" spans="1:4">
      <c r="A1944" s="58"/>
      <c r="D1944" s="96"/>
    </row>
    <row r="1945" spans="1:4">
      <c r="A1945" s="58"/>
      <c r="D1945" s="96"/>
    </row>
    <row r="1946" spans="1:4">
      <c r="A1946" s="58"/>
      <c r="D1946" s="96"/>
    </row>
    <row r="1947" spans="1:4">
      <c r="A1947" s="58"/>
      <c r="D1947" s="96"/>
    </row>
    <row r="1948" spans="1:4">
      <c r="A1948" s="58"/>
      <c r="D1948" s="96"/>
    </row>
    <row r="1949" spans="1:4">
      <c r="A1949" s="58"/>
      <c r="D1949" s="96"/>
    </row>
    <row r="1950" spans="1:4">
      <c r="A1950" s="58"/>
      <c r="D1950" s="96"/>
    </row>
    <row r="1951" spans="1:4">
      <c r="A1951" s="58"/>
      <c r="D1951" s="96"/>
    </row>
    <row r="1952" spans="1:4">
      <c r="A1952" s="58"/>
      <c r="D1952" s="96"/>
    </row>
    <row r="1953" spans="1:4">
      <c r="A1953" s="58"/>
      <c r="D1953" s="96"/>
    </row>
    <row r="1954" spans="1:4">
      <c r="A1954" s="58"/>
      <c r="D1954" s="96"/>
    </row>
    <row r="1955" spans="1:4">
      <c r="A1955" s="58"/>
      <c r="D1955" s="96"/>
    </row>
    <row r="1956" spans="1:4">
      <c r="A1956" s="58"/>
      <c r="D1956" s="96"/>
    </row>
    <row r="1957" spans="1:4">
      <c r="A1957" s="58"/>
      <c r="D1957" s="96"/>
    </row>
    <row r="1958" spans="1:4">
      <c r="A1958" s="58"/>
      <c r="D1958" s="96"/>
    </row>
    <row r="1959" spans="1:4">
      <c r="A1959" s="58"/>
      <c r="D1959" s="96"/>
    </row>
    <row r="1960" spans="1:4">
      <c r="A1960" s="58"/>
      <c r="D1960" s="96"/>
    </row>
    <row r="1961" spans="1:4">
      <c r="A1961" s="58"/>
      <c r="D1961" s="96"/>
    </row>
    <row r="1962" spans="1:4">
      <c r="A1962" s="58"/>
      <c r="D1962" s="96"/>
    </row>
    <row r="1963" spans="1:4">
      <c r="A1963" s="58"/>
      <c r="D1963" s="96"/>
    </row>
    <row r="1964" spans="1:4">
      <c r="A1964" s="58"/>
      <c r="D1964" s="96"/>
    </row>
    <row r="1965" spans="1:4">
      <c r="A1965" s="58"/>
      <c r="D1965" s="96"/>
    </row>
    <row r="1966" spans="1:4">
      <c r="A1966" s="58"/>
      <c r="D1966" s="96"/>
    </row>
    <row r="1967" spans="1:4">
      <c r="A1967" s="58"/>
      <c r="D1967" s="96"/>
    </row>
    <row r="1968" spans="1:4">
      <c r="A1968" s="58"/>
      <c r="D1968" s="96"/>
    </row>
    <row r="1969" spans="1:4">
      <c r="A1969" s="58"/>
      <c r="D1969" s="96"/>
    </row>
    <row r="1970" spans="1:4">
      <c r="A1970" s="58"/>
      <c r="D1970" s="96"/>
    </row>
    <row r="1971" spans="1:4">
      <c r="A1971" s="58"/>
      <c r="D1971" s="96"/>
    </row>
    <row r="1972" spans="1:4">
      <c r="A1972" s="58"/>
      <c r="D1972" s="96"/>
    </row>
    <row r="1973" spans="1:4">
      <c r="A1973" s="58"/>
      <c r="D1973" s="96"/>
    </row>
    <row r="1974" spans="1:4">
      <c r="A1974" s="58"/>
      <c r="D1974" s="96"/>
    </row>
    <row r="1975" spans="1:4">
      <c r="A1975" s="58"/>
      <c r="D1975" s="96"/>
    </row>
    <row r="1976" spans="1:4">
      <c r="A1976" s="58"/>
      <c r="D1976" s="96"/>
    </row>
    <row r="1977" spans="1:4">
      <c r="A1977" s="58"/>
      <c r="D1977" s="96"/>
    </row>
    <row r="1978" spans="1:4">
      <c r="A1978" s="58"/>
      <c r="D1978" s="96"/>
    </row>
    <row r="1979" spans="1:4">
      <c r="A1979" s="58"/>
      <c r="D1979" s="96"/>
    </row>
    <row r="1980" spans="1:4">
      <c r="A1980" s="58"/>
      <c r="D1980" s="96"/>
    </row>
    <row r="1981" spans="1:4">
      <c r="A1981" s="58"/>
      <c r="D1981" s="96"/>
    </row>
    <row r="1982" spans="1:4">
      <c r="A1982" s="58"/>
      <c r="D1982" s="96"/>
    </row>
    <row r="1983" spans="1:4">
      <c r="A1983" s="58"/>
      <c r="D1983" s="96"/>
    </row>
    <row r="1984" spans="1:4">
      <c r="A1984" s="58"/>
      <c r="D1984" s="96"/>
    </row>
    <row r="1985" spans="1:4">
      <c r="A1985" s="58"/>
      <c r="D1985" s="96"/>
    </row>
    <row r="1986" spans="1:4">
      <c r="A1986" s="58"/>
      <c r="D1986" s="96"/>
    </row>
    <row r="1987" spans="1:4">
      <c r="A1987" s="58"/>
      <c r="D1987" s="96"/>
    </row>
    <row r="1988" spans="1:4">
      <c r="A1988" s="58"/>
      <c r="D1988" s="96"/>
    </row>
    <row r="1989" spans="1:4">
      <c r="A1989" s="58"/>
      <c r="D1989" s="96"/>
    </row>
    <row r="1990" spans="1:4">
      <c r="A1990" s="58"/>
      <c r="D1990" s="96"/>
    </row>
    <row r="1991" spans="1:4">
      <c r="A1991" s="58"/>
      <c r="D1991" s="96"/>
    </row>
    <row r="1992" spans="1:4">
      <c r="A1992" s="58"/>
      <c r="D1992" s="96"/>
    </row>
    <row r="1993" spans="1:4">
      <c r="A1993" s="58"/>
      <c r="D1993" s="96"/>
    </row>
    <row r="1994" spans="1:4">
      <c r="A1994" s="58"/>
      <c r="D1994" s="96"/>
    </row>
    <row r="1995" spans="1:4">
      <c r="A1995" s="58"/>
      <c r="D1995" s="96"/>
    </row>
    <row r="1996" spans="1:4">
      <c r="A1996" s="58"/>
      <c r="D1996" s="96"/>
    </row>
    <row r="1997" spans="1:4">
      <c r="A1997" s="58"/>
      <c r="D1997" s="96"/>
    </row>
    <row r="1998" spans="1:4">
      <c r="A1998" s="58"/>
      <c r="D1998" s="96"/>
    </row>
    <row r="1999" spans="1:4">
      <c r="A1999" s="58"/>
      <c r="D1999" s="96"/>
    </row>
    <row r="2000" spans="1:4">
      <c r="A2000" s="58"/>
      <c r="D2000" s="96"/>
    </row>
    <row r="2001" spans="1:4">
      <c r="A2001" s="58"/>
      <c r="D2001" s="96"/>
    </row>
    <row r="2002" spans="1:4">
      <c r="A2002" s="58"/>
      <c r="D2002" s="96"/>
    </row>
    <row r="2003" spans="1:4">
      <c r="A2003" s="58"/>
      <c r="D2003" s="96"/>
    </row>
    <row r="2004" spans="1:4">
      <c r="A2004" s="58"/>
      <c r="D2004" s="96"/>
    </row>
    <row r="2005" spans="1:4">
      <c r="A2005" s="58"/>
      <c r="D2005" s="96"/>
    </row>
    <row r="2006" spans="1:4">
      <c r="A2006" s="58"/>
      <c r="D2006" s="96"/>
    </row>
    <row r="2007" spans="1:4">
      <c r="A2007" s="58"/>
      <c r="D2007" s="96"/>
    </row>
    <row r="2008" spans="1:4">
      <c r="A2008" s="58"/>
      <c r="D2008" s="96"/>
    </row>
    <row r="2009" spans="1:4">
      <c r="A2009" s="58"/>
      <c r="D2009" s="96"/>
    </row>
    <row r="2010" spans="1:4">
      <c r="A2010" s="58"/>
      <c r="D2010" s="96"/>
    </row>
    <row r="2011" spans="1:4">
      <c r="A2011" s="58"/>
      <c r="D2011" s="96"/>
    </row>
    <row r="2012" spans="1:4">
      <c r="A2012" s="58"/>
      <c r="D2012" s="96"/>
    </row>
    <row r="2013" spans="1:4">
      <c r="A2013" s="58"/>
      <c r="D2013" s="96"/>
    </row>
    <row r="2014" spans="1:4">
      <c r="A2014" s="58"/>
      <c r="D2014" s="96"/>
    </row>
    <row r="2015" spans="1:4">
      <c r="A2015" s="58"/>
      <c r="D2015" s="96"/>
    </row>
    <row r="2016" spans="1:4">
      <c r="A2016" s="58"/>
      <c r="D2016" s="96"/>
    </row>
    <row r="2017" spans="1:4">
      <c r="A2017" s="58"/>
      <c r="D2017" s="96"/>
    </row>
    <row r="2018" spans="1:4">
      <c r="A2018" s="58"/>
      <c r="D2018" s="96"/>
    </row>
    <row r="2019" spans="1:4">
      <c r="A2019" s="58"/>
      <c r="D2019" s="96"/>
    </row>
    <row r="2020" spans="1:4">
      <c r="A2020" s="58"/>
      <c r="D2020" s="96"/>
    </row>
    <row r="2021" spans="1:4">
      <c r="A2021" s="58"/>
      <c r="D2021" s="96"/>
    </row>
    <row r="2022" spans="1:4">
      <c r="A2022" s="58"/>
      <c r="D2022" s="96"/>
    </row>
    <row r="2023" spans="1:4">
      <c r="A2023" s="58"/>
      <c r="D2023" s="96"/>
    </row>
    <row r="2024" spans="1:4">
      <c r="A2024" s="58"/>
      <c r="D2024" s="96"/>
    </row>
    <row r="2025" spans="1:4">
      <c r="A2025" s="58"/>
      <c r="D2025" s="96"/>
    </row>
    <row r="2026" spans="1:4">
      <c r="A2026" s="58"/>
      <c r="D2026" s="96"/>
    </row>
    <row r="2027" spans="1:4">
      <c r="A2027" s="58"/>
      <c r="D2027" s="96"/>
    </row>
    <row r="2028" spans="1:4">
      <c r="A2028" s="58"/>
      <c r="D2028" s="96"/>
    </row>
    <row r="2029" spans="1:4">
      <c r="A2029" s="58"/>
      <c r="D2029" s="96"/>
    </row>
    <row r="2030" spans="1:4">
      <c r="A2030" s="58"/>
      <c r="D2030" s="96"/>
    </row>
    <row r="2031" spans="1:4">
      <c r="A2031" s="58"/>
      <c r="D2031" s="96"/>
    </row>
    <row r="2032" spans="1:4">
      <c r="A2032" s="58"/>
      <c r="D2032" s="96"/>
    </row>
    <row r="2033" spans="1:4">
      <c r="A2033" s="58"/>
      <c r="D2033" s="96"/>
    </row>
    <row r="2034" spans="1:4">
      <c r="A2034" s="58"/>
      <c r="D2034" s="96"/>
    </row>
    <row r="2035" spans="1:4">
      <c r="A2035" s="58"/>
      <c r="D2035" s="96"/>
    </row>
    <row r="2036" spans="1:4">
      <c r="A2036" s="58"/>
      <c r="D2036" s="96"/>
    </row>
    <row r="2037" spans="1:4">
      <c r="A2037" s="58"/>
      <c r="D2037" s="96"/>
    </row>
    <row r="2038" spans="1:4">
      <c r="A2038" s="58"/>
      <c r="D2038" s="96"/>
    </row>
    <row r="2039" spans="1:4">
      <c r="A2039" s="58"/>
      <c r="D2039" s="96"/>
    </row>
    <row r="2040" spans="1:4">
      <c r="A2040" s="58"/>
      <c r="D2040" s="96"/>
    </row>
    <row r="2041" spans="1:4">
      <c r="A2041" s="58"/>
      <c r="D2041" s="96"/>
    </row>
    <row r="2042" spans="1:4">
      <c r="A2042" s="58"/>
      <c r="D2042" s="96"/>
    </row>
    <row r="2043" spans="1:4">
      <c r="A2043" s="58"/>
      <c r="D2043" s="96"/>
    </row>
    <row r="2044" spans="1:4">
      <c r="A2044" s="58"/>
      <c r="D2044" s="96"/>
    </row>
    <row r="2045" spans="1:4">
      <c r="A2045" s="58"/>
      <c r="D2045" s="96"/>
    </row>
    <row r="2046" spans="1:4">
      <c r="A2046" s="58"/>
      <c r="D2046" s="96"/>
    </row>
    <row r="2047" spans="1:4">
      <c r="A2047" s="58"/>
      <c r="D2047" s="96"/>
    </row>
    <row r="2048" spans="1:4">
      <c r="A2048" s="58"/>
      <c r="D2048" s="96"/>
    </row>
    <row r="2049" spans="1:4">
      <c r="A2049" s="58"/>
      <c r="D2049" s="96"/>
    </row>
    <row r="2050" spans="1:4">
      <c r="A2050" s="58"/>
      <c r="D2050" s="96"/>
    </row>
    <row r="2051" spans="1:4">
      <c r="A2051" s="58"/>
      <c r="D2051" s="96"/>
    </row>
    <row r="2052" spans="1:4">
      <c r="A2052" s="58"/>
      <c r="D2052" s="96"/>
    </row>
    <row r="2053" spans="1:4">
      <c r="A2053" s="58"/>
      <c r="D2053" s="96"/>
    </row>
    <row r="2054" spans="1:4">
      <c r="A2054" s="58"/>
      <c r="D2054" s="96"/>
    </row>
    <row r="2055" spans="1:4">
      <c r="A2055" s="58"/>
      <c r="D2055" s="96"/>
    </row>
    <row r="2056" spans="1:4">
      <c r="A2056" s="58"/>
      <c r="D2056" s="96"/>
    </row>
    <row r="2057" spans="1:4">
      <c r="A2057" s="58"/>
      <c r="D2057" s="96"/>
    </row>
    <row r="2058" spans="1:4">
      <c r="A2058" s="58"/>
      <c r="D2058" s="96"/>
    </row>
    <row r="2059" spans="1:4">
      <c r="A2059" s="58"/>
      <c r="D2059" s="96"/>
    </row>
    <row r="2060" spans="1:4">
      <c r="A2060" s="58"/>
      <c r="D2060" s="96"/>
    </row>
    <row r="2061" spans="1:4">
      <c r="A2061" s="58"/>
      <c r="D2061" s="96"/>
    </row>
    <row r="2062" spans="1:4">
      <c r="A2062" s="58"/>
      <c r="D2062" s="96"/>
    </row>
    <row r="2063" spans="1:4">
      <c r="A2063" s="58"/>
      <c r="D2063" s="96"/>
    </row>
    <row r="2064" spans="1:4">
      <c r="A2064" s="58"/>
      <c r="D2064" s="96"/>
    </row>
    <row r="2065" spans="1:4">
      <c r="A2065" s="58"/>
      <c r="D2065" s="96"/>
    </row>
    <row r="2066" spans="1:4">
      <c r="A2066" s="58"/>
      <c r="D2066" s="96"/>
    </row>
    <row r="2067" spans="1:4">
      <c r="A2067" s="58"/>
      <c r="D2067" s="96"/>
    </row>
    <row r="2068" spans="1:4">
      <c r="A2068" s="58"/>
      <c r="D2068" s="96"/>
    </row>
    <row r="2069" spans="1:4">
      <c r="A2069" s="58"/>
      <c r="D2069" s="96"/>
    </row>
    <row r="2070" spans="1:4">
      <c r="A2070" s="58"/>
      <c r="D2070" s="96"/>
    </row>
    <row r="2071" spans="1:4">
      <c r="A2071" s="58"/>
      <c r="D2071" s="96"/>
    </row>
    <row r="2072" spans="1:4">
      <c r="A2072" s="58"/>
      <c r="D2072" s="96"/>
    </row>
    <row r="2073" spans="1:4">
      <c r="A2073" s="58"/>
      <c r="D2073" s="96"/>
    </row>
    <row r="2074" spans="1:4">
      <c r="A2074" s="58"/>
      <c r="D2074" s="96"/>
    </row>
    <row r="2075" spans="1:4">
      <c r="A2075" s="58"/>
      <c r="D2075" s="96"/>
    </row>
    <row r="2076" spans="1:4">
      <c r="A2076" s="58"/>
      <c r="D2076" s="96"/>
    </row>
    <row r="2077" spans="1:4">
      <c r="A2077" s="58"/>
      <c r="D2077" s="96"/>
    </row>
    <row r="2078" spans="1:4">
      <c r="A2078" s="58"/>
      <c r="D2078" s="96"/>
    </row>
    <row r="2079" spans="1:4">
      <c r="A2079" s="58"/>
      <c r="D2079" s="96"/>
    </row>
    <row r="2080" spans="1:4">
      <c r="A2080" s="58"/>
      <c r="D2080" s="96"/>
    </row>
    <row r="2081" spans="1:4">
      <c r="A2081" s="58"/>
      <c r="D2081" s="96"/>
    </row>
    <row r="2082" spans="1:4">
      <c r="A2082" s="58"/>
      <c r="D2082" s="96"/>
    </row>
    <row r="2083" spans="1:4">
      <c r="A2083" s="58"/>
      <c r="D2083" s="96"/>
    </row>
    <row r="2084" spans="1:4">
      <c r="A2084" s="58"/>
      <c r="D2084" s="96"/>
    </row>
    <row r="2085" spans="1:4">
      <c r="A2085" s="58"/>
      <c r="D2085" s="96"/>
    </row>
    <row r="2086" spans="1:4">
      <c r="A2086" s="58"/>
      <c r="D2086" s="96"/>
    </row>
    <row r="2087" spans="1:4">
      <c r="A2087" s="58"/>
      <c r="D2087" s="96"/>
    </row>
    <row r="2088" spans="1:4">
      <c r="A2088" s="58"/>
      <c r="D2088" s="96"/>
    </row>
    <row r="2089" spans="1:4">
      <c r="A2089" s="58"/>
      <c r="D2089" s="96"/>
    </row>
    <row r="2090" spans="1:4">
      <c r="A2090" s="58"/>
      <c r="D2090" s="96"/>
    </row>
    <row r="2091" spans="1:4">
      <c r="A2091" s="58"/>
      <c r="D2091" s="96"/>
    </row>
    <row r="2092" spans="1:4">
      <c r="A2092" s="58"/>
      <c r="D2092" s="96"/>
    </row>
    <row r="2093" spans="1:4">
      <c r="A2093" s="58"/>
      <c r="D2093" s="96"/>
    </row>
    <row r="2094" spans="1:4">
      <c r="A2094" s="58"/>
      <c r="D2094" s="96"/>
    </row>
    <row r="2095" spans="1:4">
      <c r="A2095" s="58"/>
      <c r="D2095" s="96"/>
    </row>
    <row r="2096" spans="1:4">
      <c r="A2096" s="58"/>
      <c r="D2096" s="96"/>
    </row>
    <row r="2097" spans="1:4">
      <c r="A2097" s="58"/>
      <c r="D2097" s="96"/>
    </row>
    <row r="2098" spans="1:4">
      <c r="A2098" s="58"/>
      <c r="D2098" s="96"/>
    </row>
    <row r="2099" spans="1:4">
      <c r="A2099" s="58"/>
      <c r="D2099" s="96"/>
    </row>
    <row r="2100" spans="1:4">
      <c r="A2100" s="58"/>
      <c r="D2100" s="96"/>
    </row>
    <row r="2101" spans="1:4">
      <c r="A2101" s="58"/>
      <c r="D2101" s="96"/>
    </row>
    <row r="2102" spans="1:4">
      <c r="A2102" s="58"/>
      <c r="D2102" s="96"/>
    </row>
    <row r="2103" spans="1:4">
      <c r="A2103" s="58"/>
      <c r="D2103" s="96"/>
    </row>
    <row r="2104" spans="1:4">
      <c r="A2104" s="58"/>
      <c r="D2104" s="96"/>
    </row>
    <row r="2105" spans="1:4">
      <c r="A2105" s="58"/>
      <c r="D2105" s="96"/>
    </row>
    <row r="2106" spans="1:4">
      <c r="A2106" s="58"/>
      <c r="D2106" s="96"/>
    </row>
    <row r="2107" spans="1:4">
      <c r="A2107" s="58"/>
      <c r="D2107" s="96"/>
    </row>
    <row r="2108" spans="1:4">
      <c r="A2108" s="58"/>
      <c r="D2108" s="96"/>
    </row>
    <row r="2109" spans="1:4">
      <c r="A2109" s="58"/>
      <c r="D2109" s="96"/>
    </row>
    <row r="2110" spans="1:4">
      <c r="A2110" s="58"/>
      <c r="D2110" s="96"/>
    </row>
    <row r="2111" spans="1:4">
      <c r="A2111" s="58"/>
      <c r="D2111" s="96"/>
    </row>
    <row r="2112" spans="1:4">
      <c r="A2112" s="58"/>
      <c r="D2112" s="96"/>
    </row>
    <row r="2113" spans="1:4">
      <c r="A2113" s="58"/>
      <c r="D2113" s="96"/>
    </row>
    <row r="2114" spans="1:4">
      <c r="A2114" s="58"/>
      <c r="D2114" s="96"/>
    </row>
    <row r="2115" spans="1:4">
      <c r="A2115" s="58"/>
      <c r="D2115" s="96"/>
    </row>
    <row r="2116" spans="1:4">
      <c r="A2116" s="58"/>
      <c r="D2116" s="96"/>
    </row>
    <row r="2117" spans="1:4">
      <c r="A2117" s="58"/>
      <c r="D2117" s="96"/>
    </row>
    <row r="2118" spans="1:4">
      <c r="A2118" s="58"/>
      <c r="D2118" s="96"/>
    </row>
    <row r="2119" spans="1:4">
      <c r="A2119" s="58"/>
      <c r="D2119" s="96"/>
    </row>
    <row r="2120" spans="1:4">
      <c r="A2120" s="58"/>
      <c r="D2120" s="96"/>
    </row>
    <row r="2121" spans="1:4">
      <c r="A2121" s="58"/>
      <c r="D2121" s="96"/>
    </row>
    <row r="2122" spans="1:4">
      <c r="A2122" s="58"/>
      <c r="D2122" s="96"/>
    </row>
    <row r="2123" spans="1:4">
      <c r="A2123" s="58"/>
      <c r="D2123" s="96"/>
    </row>
    <row r="2124" spans="1:4">
      <c r="A2124" s="58"/>
      <c r="D2124" s="96"/>
    </row>
    <row r="2125" spans="1:4">
      <c r="A2125" s="58"/>
      <c r="D2125" s="96"/>
    </row>
    <row r="2126" spans="1:4">
      <c r="A2126" s="58"/>
      <c r="D2126" s="96"/>
    </row>
    <row r="2127" spans="1:4">
      <c r="A2127" s="58"/>
      <c r="D2127" s="96"/>
    </row>
    <row r="2128" spans="1:4">
      <c r="A2128" s="58"/>
      <c r="D2128" s="96"/>
    </row>
    <row r="2129" spans="1:4">
      <c r="A2129" s="58"/>
      <c r="D2129" s="96"/>
    </row>
    <row r="2130" spans="1:4">
      <c r="A2130" s="58"/>
      <c r="D2130" s="96"/>
    </row>
    <row r="2131" spans="1:4">
      <c r="A2131" s="58"/>
      <c r="D2131" s="96"/>
    </row>
    <row r="2132" spans="1:4">
      <c r="A2132" s="58"/>
      <c r="D2132" s="96"/>
    </row>
    <row r="2133" spans="1:4">
      <c r="A2133" s="58"/>
      <c r="D2133" s="96"/>
    </row>
    <row r="2134" spans="1:4">
      <c r="A2134" s="58"/>
      <c r="D2134" s="96"/>
    </row>
    <row r="2135" spans="1:4">
      <c r="A2135" s="58"/>
      <c r="D2135" s="96"/>
    </row>
    <row r="2136" spans="1:4">
      <c r="A2136" s="58"/>
      <c r="D2136" s="96"/>
    </row>
    <row r="2137" spans="1:4">
      <c r="A2137" s="58"/>
      <c r="D2137" s="96"/>
    </row>
    <row r="2138" spans="1:4">
      <c r="A2138" s="58"/>
      <c r="D2138" s="96"/>
    </row>
    <row r="2139" spans="1:4">
      <c r="A2139" s="58"/>
      <c r="D2139" s="96"/>
    </row>
    <row r="2140" spans="1:4">
      <c r="A2140" s="58"/>
      <c r="D2140" s="96"/>
    </row>
    <row r="2141" spans="1:4">
      <c r="A2141" s="58"/>
      <c r="D2141" s="96"/>
    </row>
    <row r="2142" spans="1:4">
      <c r="A2142" s="58"/>
      <c r="D2142" s="96"/>
    </row>
    <row r="2143" spans="1:4">
      <c r="A2143" s="58"/>
      <c r="D2143" s="96"/>
    </row>
    <row r="2144" spans="1:4">
      <c r="A2144" s="58"/>
      <c r="D2144" s="96"/>
    </row>
    <row r="2145" spans="1:4">
      <c r="A2145" s="58"/>
      <c r="D2145" s="96"/>
    </row>
    <row r="2146" spans="1:4">
      <c r="A2146" s="58"/>
      <c r="D2146" s="96"/>
    </row>
    <row r="2147" spans="1:4">
      <c r="A2147" s="58"/>
      <c r="D2147" s="96"/>
    </row>
    <row r="2148" spans="1:4">
      <c r="A2148" s="58"/>
      <c r="D2148" s="96"/>
    </row>
    <row r="2149" spans="1:4">
      <c r="A2149" s="58"/>
      <c r="D2149" s="96"/>
    </row>
    <row r="2150" spans="1:4">
      <c r="A2150" s="58"/>
      <c r="D2150" s="96"/>
    </row>
    <row r="2151" spans="1:4">
      <c r="A2151" s="58"/>
      <c r="D2151" s="96"/>
    </row>
    <row r="2152" spans="1:4">
      <c r="A2152" s="58"/>
      <c r="D2152" s="96"/>
    </row>
    <row r="2153" spans="1:4">
      <c r="A2153" s="58"/>
      <c r="D2153" s="96"/>
    </row>
    <row r="2154" spans="1:4">
      <c r="A2154" s="58"/>
      <c r="D2154" s="96"/>
    </row>
    <row r="2155" spans="1:4">
      <c r="A2155" s="58"/>
      <c r="D2155" s="96"/>
    </row>
    <row r="2156" spans="1:4">
      <c r="A2156" s="58"/>
      <c r="D2156" s="96"/>
    </row>
    <row r="2157" spans="1:4">
      <c r="A2157" s="58"/>
      <c r="D2157" s="96"/>
    </row>
    <row r="2158" spans="1:4">
      <c r="A2158" s="58"/>
      <c r="D2158" s="96"/>
    </row>
    <row r="2159" spans="1:4">
      <c r="A2159" s="58"/>
      <c r="D2159" s="96"/>
    </row>
    <row r="2160" spans="1:4">
      <c r="A2160" s="58"/>
      <c r="D2160" s="96"/>
    </row>
    <row r="2161" spans="1:4">
      <c r="A2161" s="58"/>
      <c r="D2161" s="96"/>
    </row>
    <row r="2162" spans="1:4">
      <c r="A2162" s="58"/>
      <c r="D2162" s="96"/>
    </row>
    <row r="2163" spans="1:4">
      <c r="A2163" s="58"/>
      <c r="D2163" s="96"/>
    </row>
    <row r="2164" spans="1:4">
      <c r="A2164" s="58"/>
      <c r="D2164" s="96"/>
    </row>
    <row r="2165" spans="1:4">
      <c r="A2165" s="58"/>
      <c r="D2165" s="96"/>
    </row>
    <row r="2166" spans="1:4">
      <c r="A2166" s="58"/>
      <c r="D2166" s="96"/>
    </row>
    <row r="2167" spans="1:4">
      <c r="A2167" s="58"/>
      <c r="D2167" s="96"/>
    </row>
    <row r="2168" spans="1:4">
      <c r="A2168" s="58"/>
      <c r="D2168" s="96"/>
    </row>
    <row r="2169" spans="1:4">
      <c r="A2169" s="58"/>
      <c r="D2169" s="96"/>
    </row>
    <row r="2170" spans="1:4">
      <c r="A2170" s="58"/>
      <c r="D2170" s="96"/>
    </row>
    <row r="2171" spans="1:4">
      <c r="A2171" s="58"/>
      <c r="D2171" s="96"/>
    </row>
    <row r="2172" spans="1:4">
      <c r="A2172" s="58"/>
      <c r="D2172" s="96"/>
    </row>
    <row r="2173" spans="1:4">
      <c r="A2173" s="58"/>
      <c r="D2173" s="96"/>
    </row>
    <row r="2174" spans="1:4">
      <c r="A2174" s="58"/>
      <c r="D2174" s="96"/>
    </row>
    <row r="2175" spans="1:4">
      <c r="A2175" s="58"/>
      <c r="D2175" s="96"/>
    </row>
    <row r="2176" spans="1:4">
      <c r="A2176" s="58"/>
      <c r="D2176" s="96"/>
    </row>
    <row r="2177" spans="1:4">
      <c r="A2177" s="58"/>
      <c r="D2177" s="96"/>
    </row>
    <row r="2178" spans="1:4">
      <c r="A2178" s="58"/>
      <c r="D2178" s="96"/>
    </row>
    <row r="2179" spans="1:4">
      <c r="A2179" s="58"/>
      <c r="D2179" s="96"/>
    </row>
    <row r="2180" spans="1:4">
      <c r="A2180" s="58"/>
      <c r="D2180" s="96"/>
    </row>
    <row r="2181" spans="1:4">
      <c r="A2181" s="58"/>
      <c r="D2181" s="96"/>
    </row>
    <row r="2182" spans="1:4">
      <c r="A2182" s="58"/>
      <c r="D2182" s="96"/>
    </row>
    <row r="2183" spans="1:4">
      <c r="A2183" s="58"/>
      <c r="D2183" s="96"/>
    </row>
    <row r="2184" spans="1:4">
      <c r="A2184" s="58"/>
      <c r="D2184" s="96"/>
    </row>
    <row r="2185" spans="1:4">
      <c r="A2185" s="58"/>
      <c r="D2185" s="96"/>
    </row>
    <row r="2186" spans="1:4">
      <c r="A2186" s="58"/>
      <c r="D2186" s="96"/>
    </row>
    <row r="2187" spans="1:4">
      <c r="A2187" s="58"/>
      <c r="D2187" s="96"/>
    </row>
    <row r="2188" spans="1:4">
      <c r="A2188" s="58"/>
      <c r="D2188" s="96"/>
    </row>
    <row r="2189" spans="1:4">
      <c r="A2189" s="58"/>
      <c r="D2189" s="96"/>
    </row>
    <row r="2190" spans="1:4">
      <c r="A2190" s="58"/>
      <c r="D2190" s="96"/>
    </row>
    <row r="2191" spans="1:4">
      <c r="A2191" s="58"/>
      <c r="D2191" s="96"/>
    </row>
    <row r="2192" spans="1:4">
      <c r="A2192" s="58"/>
      <c r="D2192" s="96"/>
    </row>
    <row r="2193" spans="1:4">
      <c r="A2193" s="58"/>
      <c r="D2193" s="96"/>
    </row>
    <row r="2194" spans="1:4">
      <c r="A2194" s="58"/>
      <c r="D2194" s="96"/>
    </row>
    <row r="2195" spans="1:4">
      <c r="A2195" s="58"/>
      <c r="D2195" s="96"/>
    </row>
    <row r="2196" spans="1:4">
      <c r="A2196" s="58"/>
      <c r="D2196" s="96"/>
    </row>
    <row r="2197" spans="1:4">
      <c r="A2197" s="58"/>
      <c r="D2197" s="96"/>
    </row>
    <row r="2198" spans="1:4">
      <c r="A2198" s="58"/>
      <c r="D2198" s="96"/>
    </row>
    <row r="2199" spans="1:4">
      <c r="A2199" s="58"/>
      <c r="D2199" s="96"/>
    </row>
    <row r="2200" spans="1:4">
      <c r="A2200" s="58"/>
      <c r="D2200" s="96"/>
    </row>
    <row r="2201" spans="1:4">
      <c r="A2201" s="58"/>
      <c r="D2201" s="96"/>
    </row>
    <row r="2202" spans="1:4">
      <c r="A2202" s="58"/>
      <c r="D2202" s="96"/>
    </row>
    <row r="2203" spans="1:4">
      <c r="A2203" s="58"/>
      <c r="D2203" s="96"/>
    </row>
    <row r="2204" spans="1:4">
      <c r="A2204" s="58"/>
      <c r="D2204" s="96"/>
    </row>
    <row r="2205" spans="1:4">
      <c r="A2205" s="58"/>
      <c r="D2205" s="96"/>
    </row>
    <row r="2206" spans="1:4">
      <c r="A2206" s="58"/>
      <c r="D2206" s="96"/>
    </row>
    <row r="2207" spans="1:4">
      <c r="A2207" s="58"/>
      <c r="D2207" s="96"/>
    </row>
    <row r="2208" spans="1:4">
      <c r="A2208" s="58"/>
      <c r="D2208" s="96"/>
    </row>
    <row r="2209" spans="1:4">
      <c r="A2209" s="58"/>
      <c r="D2209" s="96"/>
    </row>
    <row r="2210" spans="1:4">
      <c r="A2210" s="58"/>
      <c r="D2210" s="96"/>
    </row>
    <row r="2211" spans="1:4">
      <c r="A2211" s="58"/>
      <c r="D2211" s="96"/>
    </row>
    <row r="2212" spans="1:4">
      <c r="A2212" s="58"/>
      <c r="D2212" s="96"/>
    </row>
    <row r="2213" spans="1:4">
      <c r="A2213" s="58"/>
      <c r="D2213" s="96"/>
    </row>
    <row r="2214" spans="1:4">
      <c r="A2214" s="58"/>
      <c r="D2214" s="96"/>
    </row>
    <row r="2215" spans="1:4">
      <c r="A2215" s="58"/>
      <c r="D2215" s="96"/>
    </row>
    <row r="2216" spans="1:4">
      <c r="A2216" s="58"/>
      <c r="D2216" s="96"/>
    </row>
    <row r="2217" spans="1:4">
      <c r="A2217" s="58"/>
      <c r="D2217" s="96"/>
    </row>
    <row r="2218" spans="1:4">
      <c r="A2218" s="58"/>
      <c r="D2218" s="96"/>
    </row>
    <row r="2219" spans="1:4">
      <c r="A2219" s="58"/>
      <c r="D2219" s="96"/>
    </row>
    <row r="2220" spans="1:4">
      <c r="A2220" s="58"/>
      <c r="D2220" s="96"/>
    </row>
    <row r="2221" spans="1:4">
      <c r="A2221" s="58"/>
      <c r="D2221" s="96"/>
    </row>
    <row r="2222" spans="1:4">
      <c r="A2222" s="58"/>
      <c r="D2222" s="96"/>
    </row>
    <row r="2223" spans="1:4">
      <c r="A2223" s="58"/>
      <c r="D2223" s="96"/>
    </row>
    <row r="2224" spans="1:4">
      <c r="A2224" s="58"/>
      <c r="D2224" s="96"/>
    </row>
    <row r="2225" spans="1:4">
      <c r="A2225" s="58"/>
      <c r="D2225" s="96"/>
    </row>
    <row r="2226" spans="1:4">
      <c r="A2226" s="58"/>
      <c r="D2226" s="96"/>
    </row>
    <row r="2227" spans="1:4">
      <c r="A2227" s="58"/>
      <c r="D2227" s="96"/>
    </row>
    <row r="2228" spans="1:4">
      <c r="A2228" s="58"/>
      <c r="D2228" s="96"/>
    </row>
    <row r="2229" spans="1:4">
      <c r="A2229" s="58"/>
      <c r="D2229" s="96"/>
    </row>
    <row r="2230" spans="1:4">
      <c r="A2230" s="58"/>
      <c r="D2230" s="96"/>
    </row>
    <row r="2231" spans="1:4">
      <c r="A2231" s="58"/>
      <c r="D2231" s="96"/>
    </row>
    <row r="2232" spans="1:4">
      <c r="A2232" s="58"/>
      <c r="D2232" s="96"/>
    </row>
    <row r="2233" spans="1:4">
      <c r="A2233" s="58"/>
      <c r="D2233" s="96"/>
    </row>
    <row r="2234" spans="1:4">
      <c r="A2234" s="58"/>
      <c r="D2234" s="96"/>
    </row>
    <row r="2235" spans="1:4">
      <c r="A2235" s="58"/>
      <c r="D2235" s="96"/>
    </row>
    <row r="2236" spans="1:4">
      <c r="A2236" s="58"/>
      <c r="D2236" s="96"/>
    </row>
    <row r="2237" spans="1:4">
      <c r="A2237" s="58"/>
      <c r="D2237" s="96"/>
    </row>
    <row r="2238" spans="1:4">
      <c r="A2238" s="58"/>
      <c r="D2238" s="96"/>
    </row>
    <row r="2239" spans="1:4">
      <c r="A2239" s="58"/>
      <c r="D2239" s="96"/>
    </row>
    <row r="2240" spans="1:4">
      <c r="A2240" s="58"/>
      <c r="D2240" s="96"/>
    </row>
    <row r="2241" spans="1:4">
      <c r="A2241" s="58"/>
      <c r="D2241" s="96"/>
    </row>
    <row r="2242" spans="1:4">
      <c r="A2242" s="58"/>
      <c r="D2242" s="96"/>
    </row>
    <row r="2243" spans="1:4">
      <c r="A2243" s="58"/>
      <c r="D2243" s="96"/>
    </row>
    <row r="2244" spans="1:4">
      <c r="A2244" s="58"/>
      <c r="D2244" s="96"/>
    </row>
    <row r="2245" spans="1:4">
      <c r="A2245" s="58"/>
      <c r="D2245" s="96"/>
    </row>
    <row r="2246" spans="1:4">
      <c r="A2246" s="58"/>
      <c r="D2246" s="96"/>
    </row>
    <row r="2247" spans="1:4">
      <c r="A2247" s="58"/>
      <c r="D2247" s="96"/>
    </row>
    <row r="2248" spans="1:4">
      <c r="A2248" s="58"/>
      <c r="D2248" s="96"/>
    </row>
    <row r="2249" spans="1:4">
      <c r="A2249" s="58"/>
      <c r="D2249" s="96"/>
    </row>
    <row r="2250" spans="1:4">
      <c r="A2250" s="58"/>
      <c r="D2250" s="96"/>
    </row>
    <row r="2251" spans="1:4">
      <c r="A2251" s="58"/>
      <c r="D2251" s="96"/>
    </row>
    <row r="2252" spans="1:4">
      <c r="A2252" s="58"/>
      <c r="D2252" s="96"/>
    </row>
    <row r="2253" spans="1:4">
      <c r="A2253" s="58"/>
      <c r="D2253" s="96"/>
    </row>
    <row r="2254" spans="1:4">
      <c r="A2254" s="58"/>
      <c r="D2254" s="96"/>
    </row>
    <row r="2255" spans="1:4">
      <c r="A2255" s="58"/>
      <c r="D2255" s="96"/>
    </row>
    <row r="2256" spans="1:4">
      <c r="A2256" s="58"/>
      <c r="D2256" s="96"/>
    </row>
    <row r="2257" spans="1:4">
      <c r="A2257" s="58"/>
      <c r="D2257" s="96"/>
    </row>
    <row r="2258" spans="1:4">
      <c r="A2258" s="58"/>
      <c r="D2258" s="96"/>
    </row>
    <row r="2259" spans="1:4">
      <c r="A2259" s="58"/>
      <c r="D2259" s="96"/>
    </row>
    <row r="2260" spans="1:4">
      <c r="A2260" s="58"/>
      <c r="D2260" s="96"/>
    </row>
    <row r="2261" spans="1:4">
      <c r="A2261" s="58"/>
      <c r="D2261" s="96"/>
    </row>
    <row r="2262" spans="1:4">
      <c r="A2262" s="58"/>
      <c r="D2262" s="96"/>
    </row>
    <row r="2263" spans="1:4">
      <c r="A2263" s="58"/>
      <c r="D2263" s="96"/>
    </row>
    <row r="2264" spans="1:4">
      <c r="A2264" s="58"/>
      <c r="D2264" s="96"/>
    </row>
    <row r="2265" spans="1:4">
      <c r="A2265" s="58"/>
      <c r="D2265" s="96"/>
    </row>
    <row r="2266" spans="1:4">
      <c r="A2266" s="58"/>
      <c r="D2266" s="96"/>
    </row>
    <row r="2267" spans="1:4">
      <c r="A2267" s="58"/>
      <c r="D2267" s="96"/>
    </row>
    <row r="2268" spans="1:4">
      <c r="A2268" s="58"/>
      <c r="D2268" s="96"/>
    </row>
    <row r="2269" spans="1:4">
      <c r="A2269" s="58"/>
      <c r="D2269" s="96"/>
    </row>
    <row r="2270" spans="1:4">
      <c r="A2270" s="58"/>
      <c r="D2270" s="96"/>
    </row>
    <row r="2271" spans="1:4">
      <c r="A2271" s="58"/>
      <c r="D2271" s="96"/>
    </row>
    <row r="2272" spans="1:4">
      <c r="A2272" s="58"/>
      <c r="D2272" s="96"/>
    </row>
    <row r="2273" spans="1:4">
      <c r="A2273" s="58"/>
      <c r="D2273" s="96"/>
    </row>
    <row r="2274" spans="1:4">
      <c r="A2274" s="58"/>
      <c r="D2274" s="96"/>
    </row>
    <row r="2275" spans="1:4">
      <c r="A2275" s="58"/>
      <c r="D2275" s="96"/>
    </row>
    <row r="2276" spans="1:4">
      <c r="A2276" s="58"/>
      <c r="D2276" s="96"/>
    </row>
    <row r="2277" spans="1:4">
      <c r="A2277" s="58"/>
      <c r="D2277" s="96"/>
    </row>
    <row r="2278" spans="1:4">
      <c r="A2278" s="58"/>
      <c r="D2278" s="96"/>
    </row>
    <row r="2279" spans="1:4">
      <c r="A2279" s="58"/>
      <c r="D2279" s="96"/>
    </row>
    <row r="2280" spans="1:4">
      <c r="A2280" s="58"/>
      <c r="D2280" s="96"/>
    </row>
    <row r="2281" spans="1:4">
      <c r="A2281" s="58"/>
      <c r="D2281" s="96"/>
    </row>
    <row r="2282" spans="1:4">
      <c r="A2282" s="58"/>
      <c r="D2282" s="96"/>
    </row>
    <row r="2283" spans="1:4">
      <c r="A2283" s="58"/>
      <c r="D2283" s="96"/>
    </row>
    <row r="2284" spans="1:4">
      <c r="A2284" s="58"/>
      <c r="D2284" s="96"/>
    </row>
    <row r="2285" spans="1:4">
      <c r="A2285" s="58"/>
      <c r="D2285" s="96"/>
    </row>
    <row r="2286" spans="1:4">
      <c r="A2286" s="58"/>
      <c r="D2286" s="96"/>
    </row>
    <row r="2287" spans="1:4">
      <c r="A2287" s="58"/>
      <c r="D2287" s="96"/>
    </row>
    <row r="2288" spans="1:4">
      <c r="A2288" s="58"/>
      <c r="D2288" s="96"/>
    </row>
    <row r="2289" spans="1:4">
      <c r="A2289" s="58"/>
      <c r="D2289" s="96"/>
    </row>
    <row r="2290" spans="1:4">
      <c r="A2290" s="58"/>
      <c r="D2290" s="96"/>
    </row>
    <row r="2291" spans="1:4">
      <c r="A2291" s="58"/>
      <c r="D2291" s="96"/>
    </row>
    <row r="2292" spans="1:4">
      <c r="A2292" s="58"/>
      <c r="D2292" s="96"/>
    </row>
    <row r="2293" spans="1:4">
      <c r="A2293" s="58"/>
      <c r="D2293" s="96"/>
    </row>
    <row r="2294" spans="1:4">
      <c r="A2294" s="58"/>
      <c r="D2294" s="96"/>
    </row>
    <row r="2295" spans="1:4">
      <c r="A2295" s="58"/>
      <c r="D2295" s="96"/>
    </row>
    <row r="2296" spans="1:4">
      <c r="A2296" s="58"/>
      <c r="D2296" s="96"/>
    </row>
    <row r="2297" spans="1:4">
      <c r="A2297" s="58"/>
      <c r="D2297" s="96"/>
    </row>
    <row r="2298" spans="1:4">
      <c r="A2298" s="58"/>
      <c r="D2298" s="96"/>
    </row>
    <row r="2299" spans="1:4">
      <c r="A2299" s="58"/>
      <c r="D2299" s="96"/>
    </row>
    <row r="2300" spans="1:4">
      <c r="A2300" s="58"/>
      <c r="D2300" s="96"/>
    </row>
    <row r="2301" spans="1:4">
      <c r="A2301" s="58"/>
      <c r="D2301" s="96"/>
    </row>
    <row r="2302" spans="1:4">
      <c r="A2302" s="58"/>
      <c r="D2302" s="96"/>
    </row>
    <row r="2303" spans="1:4">
      <c r="A2303" s="58"/>
      <c r="D2303" s="96"/>
    </row>
    <row r="2304" spans="1:4">
      <c r="A2304" s="58"/>
      <c r="D2304" s="96"/>
    </row>
    <row r="2305" spans="1:4">
      <c r="A2305" s="58"/>
      <c r="D2305" s="96"/>
    </row>
    <row r="2306" spans="1:4">
      <c r="A2306" s="58"/>
      <c r="D2306" s="96"/>
    </row>
    <row r="2307" spans="1:4">
      <c r="A2307" s="58"/>
      <c r="D2307" s="96"/>
    </row>
    <row r="2308" spans="1:4">
      <c r="A2308" s="58"/>
      <c r="D2308" s="96"/>
    </row>
    <row r="2309" spans="1:4">
      <c r="A2309" s="58"/>
      <c r="D2309" s="96"/>
    </row>
    <row r="2310" spans="1:4">
      <c r="A2310" s="58"/>
      <c r="D2310" s="96"/>
    </row>
    <row r="2311" spans="1:4">
      <c r="A2311" s="58"/>
      <c r="D2311" s="96"/>
    </row>
    <row r="2312" spans="1:4">
      <c r="A2312" s="58"/>
      <c r="D2312" s="96"/>
    </row>
    <row r="2313" spans="1:4">
      <c r="A2313" s="58"/>
      <c r="D2313" s="96"/>
    </row>
    <row r="2314" spans="1:4">
      <c r="A2314" s="58"/>
      <c r="D2314" s="96"/>
    </row>
    <row r="2315" spans="1:4">
      <c r="A2315" s="58"/>
      <c r="D2315" s="96"/>
    </row>
    <row r="2316" spans="1:4">
      <c r="A2316" s="58"/>
      <c r="D2316" s="96"/>
    </row>
    <row r="2317" spans="1:4">
      <c r="A2317" s="58"/>
      <c r="D2317" s="96"/>
    </row>
    <row r="2318" spans="1:4">
      <c r="A2318" s="58"/>
      <c r="D2318" s="96"/>
    </row>
    <row r="2319" spans="1:4">
      <c r="A2319" s="58"/>
      <c r="D2319" s="96"/>
    </row>
    <row r="2320" spans="1:4">
      <c r="A2320" s="58"/>
      <c r="D2320" s="96"/>
    </row>
    <row r="2321" spans="1:4">
      <c r="A2321" s="58"/>
      <c r="D2321" s="96"/>
    </row>
    <row r="2322" spans="1:4">
      <c r="A2322" s="58"/>
      <c r="D2322" s="96"/>
    </row>
    <row r="2323" spans="1:4">
      <c r="A2323" s="58"/>
      <c r="D2323" s="96"/>
    </row>
    <row r="2324" spans="1:4">
      <c r="A2324" s="58"/>
      <c r="D2324" s="96"/>
    </row>
    <row r="2325" spans="1:4">
      <c r="A2325" s="58"/>
      <c r="D2325" s="96"/>
    </row>
    <row r="2326" spans="1:4">
      <c r="A2326" s="58"/>
      <c r="D2326" s="96"/>
    </row>
    <row r="2327" spans="1:4">
      <c r="A2327" s="58"/>
      <c r="D2327" s="96"/>
    </row>
    <row r="2328" spans="1:4">
      <c r="A2328" s="58"/>
      <c r="D2328" s="96"/>
    </row>
    <row r="2329" spans="1:4">
      <c r="A2329" s="58"/>
      <c r="D2329" s="96"/>
    </row>
    <row r="2330" spans="1:4">
      <c r="A2330" s="58"/>
      <c r="D2330" s="96"/>
    </row>
    <row r="2331" spans="1:4">
      <c r="A2331" s="58"/>
      <c r="D2331" s="96"/>
    </row>
    <row r="2332" spans="1:4">
      <c r="A2332" s="58"/>
      <c r="D2332" s="96"/>
    </row>
    <row r="2333" spans="1:4">
      <c r="A2333" s="58"/>
      <c r="D2333" s="96"/>
    </row>
    <row r="2334" spans="1:4">
      <c r="A2334" s="58"/>
      <c r="D2334" s="96"/>
    </row>
    <row r="2335" spans="1:4">
      <c r="A2335" s="58"/>
      <c r="D2335" s="96"/>
    </row>
    <row r="2336" spans="1:4">
      <c r="A2336" s="58"/>
      <c r="D2336" s="96"/>
    </row>
    <row r="2337" spans="1:4">
      <c r="A2337" s="58"/>
      <c r="D2337" s="96"/>
    </row>
    <row r="2338" spans="1:4">
      <c r="A2338" s="58"/>
      <c r="D2338" s="96"/>
    </row>
    <row r="2339" spans="1:4">
      <c r="A2339" s="58"/>
      <c r="D2339" s="96"/>
    </row>
    <row r="2340" spans="1:4">
      <c r="A2340" s="58"/>
      <c r="D2340" s="96"/>
    </row>
    <row r="2341" spans="1:4">
      <c r="A2341" s="58"/>
      <c r="D2341" s="96"/>
    </row>
    <row r="2342" spans="1:4">
      <c r="A2342" s="58"/>
      <c r="D2342" s="96"/>
    </row>
    <row r="2343" spans="1:4">
      <c r="A2343" s="58"/>
      <c r="D2343" s="96"/>
    </row>
    <row r="2344" spans="1:4">
      <c r="A2344" s="58"/>
      <c r="D2344" s="96"/>
    </row>
    <row r="2345" spans="1:4">
      <c r="A2345" s="58"/>
      <c r="D2345" s="96"/>
    </row>
    <row r="2346" spans="1:4">
      <c r="A2346" s="58"/>
      <c r="D2346" s="96"/>
    </row>
    <row r="2347" spans="1:4">
      <c r="A2347" s="58"/>
      <c r="D2347" s="96"/>
    </row>
    <row r="2348" spans="1:4">
      <c r="A2348" s="58"/>
      <c r="D2348" s="96"/>
    </row>
    <row r="2349" spans="1:4">
      <c r="A2349" s="58"/>
      <c r="D2349" s="96"/>
    </row>
    <row r="2350" spans="1:4">
      <c r="A2350" s="58"/>
      <c r="D2350" s="96"/>
    </row>
    <row r="2351" spans="1:4">
      <c r="A2351" s="58"/>
      <c r="D2351" s="96"/>
    </row>
    <row r="2352" spans="1:4">
      <c r="A2352" s="58"/>
      <c r="D2352" s="96"/>
    </row>
    <row r="2353" spans="1:4">
      <c r="A2353" s="58"/>
      <c r="D2353" s="96"/>
    </row>
    <row r="2354" spans="1:4">
      <c r="A2354" s="58"/>
      <c r="D2354" s="96"/>
    </row>
    <row r="2355" spans="1:4">
      <c r="A2355" s="58"/>
      <c r="D2355" s="96"/>
    </row>
    <row r="2356" spans="1:4">
      <c r="A2356" s="58"/>
      <c r="D2356" s="96"/>
    </row>
    <row r="2357" spans="1:4">
      <c r="A2357" s="58"/>
      <c r="D2357" s="96"/>
    </row>
    <row r="2358" spans="1:4">
      <c r="A2358" s="58"/>
      <c r="D2358" s="96"/>
    </row>
    <row r="2359" spans="1:4">
      <c r="A2359" s="58"/>
      <c r="D2359" s="96"/>
    </row>
    <row r="2360" spans="1:4">
      <c r="A2360" s="58"/>
      <c r="D2360" s="96"/>
    </row>
    <row r="2361" spans="1:4">
      <c r="A2361" s="58"/>
      <c r="D2361" s="96"/>
    </row>
    <row r="2362" spans="1:4">
      <c r="A2362" s="58"/>
      <c r="D2362" s="96"/>
    </row>
    <row r="2363" spans="1:4">
      <c r="A2363" s="58"/>
      <c r="D2363" s="96"/>
    </row>
    <row r="2364" spans="1:4">
      <c r="A2364" s="58"/>
      <c r="D2364" s="96"/>
    </row>
    <row r="2365" spans="1:4">
      <c r="A2365" s="58"/>
      <c r="D2365" s="96"/>
    </row>
    <row r="2366" spans="1:4">
      <c r="A2366" s="58"/>
      <c r="D2366" s="96"/>
    </row>
    <row r="2367" spans="1:4">
      <c r="A2367" s="58"/>
      <c r="D2367" s="96"/>
    </row>
    <row r="2368" spans="1:4">
      <c r="A2368" s="58"/>
      <c r="D2368" s="96"/>
    </row>
    <row r="2369" spans="1:4">
      <c r="A2369" s="58"/>
      <c r="D2369" s="96"/>
    </row>
    <row r="2370" spans="1:4">
      <c r="A2370" s="58"/>
      <c r="D2370" s="96"/>
    </row>
    <row r="2371" spans="1:4">
      <c r="A2371" s="58"/>
      <c r="D2371" s="96"/>
    </row>
    <row r="2372" spans="1:4">
      <c r="A2372" s="58"/>
      <c r="D2372" s="96"/>
    </row>
    <row r="2373" spans="1:4">
      <c r="A2373" s="58"/>
      <c r="D2373" s="96"/>
    </row>
    <row r="2374" spans="1:4">
      <c r="A2374" s="58"/>
      <c r="D2374" s="96"/>
    </row>
    <row r="2375" spans="1:4">
      <c r="A2375" s="58"/>
      <c r="D2375" s="96"/>
    </row>
    <row r="2376" spans="1:4">
      <c r="A2376" s="58"/>
      <c r="D2376" s="96"/>
    </row>
    <row r="2377" spans="1:4">
      <c r="A2377" s="58"/>
      <c r="D2377" s="96"/>
    </row>
    <row r="2378" spans="1:4">
      <c r="A2378" s="58"/>
      <c r="D2378" s="96"/>
    </row>
    <row r="2379" spans="1:4">
      <c r="A2379" s="58"/>
      <c r="D2379" s="96"/>
    </row>
    <row r="2380" spans="1:4">
      <c r="A2380" s="58"/>
      <c r="D2380" s="96"/>
    </row>
    <row r="2381" spans="1:4">
      <c r="A2381" s="58"/>
      <c r="D2381" s="96"/>
    </row>
    <row r="2382" spans="1:4">
      <c r="A2382" s="58"/>
      <c r="D2382" s="96"/>
    </row>
    <row r="2383" spans="1:4">
      <c r="A2383" s="58"/>
      <c r="D2383" s="96"/>
    </row>
    <row r="2384" spans="1:4">
      <c r="A2384" s="58"/>
      <c r="D2384" s="96"/>
    </row>
    <row r="2385" spans="1:4">
      <c r="A2385" s="58"/>
      <c r="D2385" s="96"/>
    </row>
    <row r="2386" spans="1:4">
      <c r="A2386" s="58"/>
      <c r="D2386" s="96"/>
    </row>
    <row r="2387" spans="1:4">
      <c r="A2387" s="58"/>
      <c r="D2387" s="96"/>
    </row>
    <row r="2388" spans="1:4">
      <c r="A2388" s="58"/>
      <c r="D2388" s="96"/>
    </row>
    <row r="2389" spans="1:4">
      <c r="A2389" s="58"/>
      <c r="D2389" s="96"/>
    </row>
    <row r="2390" spans="1:4">
      <c r="A2390" s="58"/>
      <c r="D2390" s="96"/>
    </row>
    <row r="2391" spans="1:4">
      <c r="A2391" s="58"/>
      <c r="D2391" s="96"/>
    </row>
    <row r="2392" spans="1:4">
      <c r="A2392" s="58"/>
      <c r="D2392" s="96"/>
    </row>
    <row r="2393" spans="1:4">
      <c r="A2393" s="58"/>
      <c r="D2393" s="96"/>
    </row>
    <row r="2394" spans="1:4">
      <c r="A2394" s="58"/>
      <c r="D2394" s="96"/>
    </row>
    <row r="2395" spans="1:4">
      <c r="A2395" s="58"/>
      <c r="D2395" s="96"/>
    </row>
    <row r="2396" spans="1:4">
      <c r="A2396" s="58"/>
      <c r="D2396" s="96"/>
    </row>
    <row r="2397" spans="1:4">
      <c r="A2397" s="58"/>
      <c r="D2397" s="96"/>
    </row>
    <row r="2398" spans="1:4">
      <c r="A2398" s="58"/>
      <c r="D2398" s="96"/>
    </row>
    <row r="2399" spans="1:4">
      <c r="A2399" s="58"/>
      <c r="D2399" s="96"/>
    </row>
    <row r="2400" spans="1:4">
      <c r="A2400" s="58"/>
      <c r="D2400" s="96"/>
    </row>
    <row r="2401" spans="1:4">
      <c r="A2401" s="58"/>
      <c r="D2401" s="96"/>
    </row>
    <row r="2402" spans="1:4">
      <c r="A2402" s="58"/>
      <c r="D2402" s="96"/>
    </row>
    <row r="2403" spans="1:4">
      <c r="A2403" s="58"/>
      <c r="D2403" s="96"/>
    </row>
    <row r="2404" spans="1:4">
      <c r="A2404" s="58"/>
      <c r="D2404" s="96"/>
    </row>
    <row r="2405" spans="1:4">
      <c r="A2405" s="58"/>
      <c r="D2405" s="96"/>
    </row>
    <row r="2406" spans="1:4">
      <c r="A2406" s="58"/>
      <c r="D2406" s="96"/>
    </row>
    <row r="2407" spans="1:4">
      <c r="A2407" s="58"/>
      <c r="D2407" s="96"/>
    </row>
    <row r="2408" spans="1:4">
      <c r="A2408" s="58"/>
      <c r="D2408" s="96"/>
    </row>
    <row r="2409" spans="1:4">
      <c r="A2409" s="58"/>
      <c r="D2409" s="96"/>
    </row>
    <row r="2410" spans="1:4">
      <c r="A2410" s="58"/>
      <c r="D2410" s="96"/>
    </row>
    <row r="2411" spans="1:4">
      <c r="A2411" s="58"/>
      <c r="D2411" s="96"/>
    </row>
    <row r="2412" spans="1:4">
      <c r="A2412" s="58"/>
      <c r="D2412" s="96"/>
    </row>
    <row r="2413" spans="1:4">
      <c r="A2413" s="58"/>
      <c r="D2413" s="96"/>
    </row>
    <row r="2414" spans="1:4">
      <c r="A2414" s="58"/>
      <c r="D2414" s="96"/>
    </row>
    <row r="2415" spans="1:4">
      <c r="A2415" s="58"/>
      <c r="D2415" s="96"/>
    </row>
    <row r="2416" spans="1:4">
      <c r="A2416" s="58"/>
      <c r="D2416" s="96"/>
    </row>
    <row r="2417" spans="1:4">
      <c r="A2417" s="58"/>
      <c r="D2417" s="96"/>
    </row>
    <row r="2418" spans="1:4">
      <c r="A2418" s="58"/>
      <c r="D2418" s="96"/>
    </row>
    <row r="2419" spans="1:4">
      <c r="A2419" s="58"/>
      <c r="D2419" s="96"/>
    </row>
    <row r="2420" spans="1:4">
      <c r="A2420" s="58"/>
      <c r="D2420" s="96"/>
    </row>
    <row r="2421" spans="1:4">
      <c r="A2421" s="58"/>
      <c r="D2421" s="96"/>
    </row>
    <row r="2422" spans="1:4">
      <c r="A2422" s="58"/>
      <c r="D2422" s="96"/>
    </row>
    <row r="2423" spans="1:4">
      <c r="A2423" s="58"/>
      <c r="D2423" s="96"/>
    </row>
    <row r="2424" spans="1:4">
      <c r="A2424" s="58"/>
      <c r="D2424" s="96"/>
    </row>
    <row r="2425" spans="1:4">
      <c r="A2425" s="58"/>
      <c r="D2425" s="96"/>
    </row>
    <row r="2426" spans="1:4">
      <c r="A2426" s="58"/>
      <c r="D2426" s="96"/>
    </row>
    <row r="2427" spans="1:4">
      <c r="A2427" s="58"/>
      <c r="D2427" s="96"/>
    </row>
    <row r="2428" spans="1:4">
      <c r="A2428" s="58"/>
      <c r="D2428" s="96"/>
    </row>
    <row r="2429" spans="1:4">
      <c r="A2429" s="58"/>
      <c r="D2429" s="96"/>
    </row>
    <row r="2430" spans="1:4">
      <c r="A2430" s="58"/>
      <c r="D2430" s="96"/>
    </row>
    <row r="2431" spans="1:4">
      <c r="A2431" s="58"/>
      <c r="D2431" s="96"/>
    </row>
    <row r="2432" spans="1:4">
      <c r="A2432" s="58"/>
      <c r="D2432" s="96"/>
    </row>
    <row r="2433" spans="1:4">
      <c r="A2433" s="58"/>
      <c r="D2433" s="96"/>
    </row>
    <row r="2434" spans="1:4">
      <c r="A2434" s="58"/>
      <c r="D2434" s="96"/>
    </row>
    <row r="2435" spans="1:4">
      <c r="A2435" s="58"/>
      <c r="D2435" s="96"/>
    </row>
    <row r="2436" spans="1:4">
      <c r="A2436" s="58"/>
      <c r="D2436" s="96"/>
    </row>
    <row r="2437" spans="1:4">
      <c r="A2437" s="58"/>
      <c r="D2437" s="96"/>
    </row>
    <row r="2438" spans="1:4">
      <c r="A2438" s="58"/>
      <c r="D2438" s="96"/>
    </row>
    <row r="2439" spans="1:4">
      <c r="A2439" s="58"/>
      <c r="D2439" s="96"/>
    </row>
    <row r="2440" spans="1:4">
      <c r="A2440" s="58"/>
      <c r="D2440" s="96"/>
    </row>
    <row r="2441" spans="1:4">
      <c r="A2441" s="58"/>
      <c r="D2441" s="96"/>
    </row>
    <row r="2442" spans="1:4">
      <c r="A2442" s="58"/>
      <c r="D2442" s="96"/>
    </row>
    <row r="2443" spans="1:4">
      <c r="A2443" s="58"/>
      <c r="D2443" s="96"/>
    </row>
    <row r="2444" spans="1:4">
      <c r="A2444" s="58"/>
      <c r="D2444" s="96"/>
    </row>
    <row r="2445" spans="1:4">
      <c r="A2445" s="58"/>
      <c r="D2445" s="96"/>
    </row>
    <row r="2446" spans="1:4">
      <c r="A2446" s="58"/>
      <c r="D2446" s="96"/>
    </row>
    <row r="2447" spans="1:4">
      <c r="A2447" s="58"/>
      <c r="D2447" s="96"/>
    </row>
    <row r="2448" spans="1:4">
      <c r="A2448" s="58"/>
      <c r="D2448" s="96"/>
    </row>
    <row r="2449" spans="1:4">
      <c r="A2449" s="58"/>
      <c r="D2449" s="96"/>
    </row>
    <row r="2450" spans="1:4">
      <c r="A2450" s="58"/>
      <c r="D2450" s="96"/>
    </row>
    <row r="2451" spans="1:4">
      <c r="A2451" s="58"/>
      <c r="D2451" s="96"/>
    </row>
    <row r="2452" spans="1:4">
      <c r="A2452" s="58"/>
      <c r="D2452" s="96"/>
    </row>
    <row r="2453" spans="1:4">
      <c r="A2453" s="58"/>
      <c r="D2453" s="96"/>
    </row>
    <row r="2454" spans="1:4">
      <c r="A2454" s="58"/>
      <c r="D2454" s="96"/>
    </row>
    <row r="2455" spans="1:4">
      <c r="A2455" s="58"/>
      <c r="D2455" s="96"/>
    </row>
    <row r="2456" spans="1:4">
      <c r="A2456" s="58"/>
      <c r="D2456" s="96"/>
    </row>
    <row r="2457" spans="1:4">
      <c r="A2457" s="58"/>
      <c r="D2457" s="96"/>
    </row>
    <row r="2458" spans="1:4">
      <c r="A2458" s="58"/>
      <c r="D2458" s="96"/>
    </row>
    <row r="2459" spans="1:4">
      <c r="A2459" s="58"/>
      <c r="D2459" s="96"/>
    </row>
    <row r="2460" spans="1:4">
      <c r="A2460" s="58"/>
      <c r="D2460" s="96"/>
    </row>
    <row r="2461" spans="1:4">
      <c r="A2461" s="58"/>
      <c r="D2461" s="96"/>
    </row>
    <row r="2462" spans="1:4">
      <c r="A2462" s="58"/>
      <c r="D2462" s="96"/>
    </row>
    <row r="2463" spans="1:4">
      <c r="A2463" s="58"/>
      <c r="D2463" s="96"/>
    </row>
    <row r="2464" spans="1:4">
      <c r="A2464" s="58"/>
      <c r="D2464" s="96"/>
    </row>
    <row r="2465" spans="1:4">
      <c r="A2465" s="58"/>
      <c r="D2465" s="96"/>
    </row>
    <row r="2466" spans="1:4">
      <c r="A2466" s="58"/>
      <c r="D2466" s="96"/>
    </row>
    <row r="2467" spans="1:4">
      <c r="A2467" s="58"/>
      <c r="D2467" s="96"/>
    </row>
    <row r="2468" spans="1:4">
      <c r="A2468" s="58"/>
      <c r="D2468" s="96"/>
    </row>
    <row r="2469" spans="1:4">
      <c r="A2469" s="58"/>
      <c r="D2469" s="96"/>
    </row>
    <row r="2470" spans="1:4">
      <c r="A2470" s="58"/>
      <c r="D2470" s="96"/>
    </row>
    <row r="2471" spans="1:4">
      <c r="A2471" s="58"/>
      <c r="D2471" s="96"/>
    </row>
    <row r="2472" spans="1:4">
      <c r="A2472" s="58"/>
      <c r="D2472" s="96"/>
    </row>
    <row r="2473" spans="1:4">
      <c r="A2473" s="58"/>
      <c r="D2473" s="96"/>
    </row>
    <row r="2474" spans="1:4">
      <c r="A2474" s="58"/>
      <c r="D2474" s="96"/>
    </row>
    <row r="2475" spans="1:4">
      <c r="A2475" s="58"/>
      <c r="D2475" s="96"/>
    </row>
    <row r="2476" spans="1:4">
      <c r="A2476" s="58"/>
      <c r="D2476" s="96"/>
    </row>
    <row r="2477" spans="1:4">
      <c r="A2477" s="58"/>
      <c r="D2477" s="96"/>
    </row>
    <row r="2478" spans="1:4">
      <c r="A2478" s="58"/>
      <c r="D2478" s="96"/>
    </row>
    <row r="2479" spans="1:4">
      <c r="A2479" s="58"/>
      <c r="D2479" s="96"/>
    </row>
    <row r="2480" spans="1:4">
      <c r="A2480" s="58"/>
      <c r="D2480" s="96"/>
    </row>
    <row r="2481" spans="1:4">
      <c r="A2481" s="58"/>
      <c r="D2481" s="96"/>
    </row>
    <row r="2482" spans="1:4">
      <c r="A2482" s="58"/>
      <c r="D2482" s="96"/>
    </row>
    <row r="2483" spans="1:4">
      <c r="A2483" s="58"/>
      <c r="D2483" s="96"/>
    </row>
    <row r="2484" spans="1:4">
      <c r="A2484" s="58"/>
      <c r="D2484" s="96"/>
    </row>
    <row r="2485" spans="1:4">
      <c r="A2485" s="58"/>
      <c r="D2485" s="96"/>
    </row>
    <row r="2486" spans="1:4">
      <c r="A2486" s="58"/>
      <c r="D2486" s="96"/>
    </row>
    <row r="2487" spans="1:4">
      <c r="A2487" s="58"/>
      <c r="D2487" s="96"/>
    </row>
    <row r="2488" spans="1:4">
      <c r="A2488" s="58"/>
      <c r="D2488" s="96"/>
    </row>
    <row r="2489" spans="1:4">
      <c r="A2489" s="58"/>
      <c r="D2489" s="96"/>
    </row>
    <row r="2490" spans="1:4">
      <c r="A2490" s="58"/>
      <c r="D2490" s="96"/>
    </row>
    <row r="2491" spans="1:4">
      <c r="A2491" s="58"/>
      <c r="D2491" s="96"/>
    </row>
    <row r="2492" spans="1:4">
      <c r="A2492" s="58"/>
      <c r="D2492" s="96"/>
    </row>
    <row r="2493" spans="1:4">
      <c r="A2493" s="58"/>
      <c r="D2493" s="96"/>
    </row>
    <row r="2494" spans="1:4">
      <c r="A2494" s="58"/>
      <c r="D2494" s="96"/>
    </row>
    <row r="2495" spans="1:4">
      <c r="A2495" s="58"/>
      <c r="D2495" s="96"/>
    </row>
    <row r="2496" spans="1:4">
      <c r="A2496" s="58"/>
      <c r="D2496" s="96"/>
    </row>
    <row r="2497" spans="1:4">
      <c r="A2497" s="58"/>
      <c r="D2497" s="96"/>
    </row>
    <row r="2498" spans="1:4">
      <c r="A2498" s="58"/>
      <c r="D2498" s="96"/>
    </row>
    <row r="2499" spans="1:4">
      <c r="A2499" s="58"/>
      <c r="D2499" s="96"/>
    </row>
    <row r="2500" spans="1:4">
      <c r="A2500" s="58"/>
      <c r="D2500" s="96"/>
    </row>
    <row r="2501" spans="1:4">
      <c r="A2501" s="58"/>
      <c r="D2501" s="96"/>
    </row>
    <row r="2502" spans="1:4">
      <c r="A2502" s="58"/>
      <c r="D2502" s="96"/>
    </row>
    <row r="2503" spans="1:4">
      <c r="A2503" s="58"/>
      <c r="D2503" s="96"/>
    </row>
    <row r="2504" spans="1:4">
      <c r="A2504" s="58"/>
      <c r="D2504" s="96"/>
    </row>
    <row r="2505" spans="1:4">
      <c r="A2505" s="58"/>
      <c r="D2505" s="96"/>
    </row>
    <row r="2506" spans="1:4">
      <c r="A2506" s="58"/>
      <c r="D2506" s="96"/>
    </row>
    <row r="2507" spans="1:4">
      <c r="A2507" s="58"/>
      <c r="D2507" s="96"/>
    </row>
    <row r="2508" spans="1:4">
      <c r="A2508" s="58"/>
      <c r="D2508" s="96"/>
    </row>
    <row r="2509" spans="1:4">
      <c r="A2509" s="58"/>
      <c r="D2509" s="96"/>
    </row>
    <row r="2510" spans="1:4">
      <c r="A2510" s="58"/>
      <c r="D2510" s="96"/>
    </row>
    <row r="2511" spans="1:4">
      <c r="A2511" s="58"/>
      <c r="D2511" s="96"/>
    </row>
    <row r="2512" spans="1:4">
      <c r="A2512" s="58"/>
      <c r="D2512" s="96"/>
    </row>
    <row r="2513" spans="1:4">
      <c r="A2513" s="58"/>
      <c r="D2513" s="96"/>
    </row>
    <row r="2514" spans="1:4">
      <c r="A2514" s="58"/>
      <c r="D2514" s="96"/>
    </row>
    <row r="2515" spans="1:4">
      <c r="A2515" s="58"/>
      <c r="D2515" s="96"/>
    </row>
    <row r="2516" spans="1:4">
      <c r="A2516" s="58"/>
      <c r="D2516" s="96"/>
    </row>
    <row r="2517" spans="1:4">
      <c r="A2517" s="58"/>
      <c r="D2517" s="96"/>
    </row>
    <row r="2518" spans="1:4">
      <c r="A2518" s="58"/>
      <c r="D2518" s="96"/>
    </row>
    <row r="2519" spans="1:4">
      <c r="A2519" s="58"/>
      <c r="D2519" s="96"/>
    </row>
    <row r="2520" spans="1:4">
      <c r="A2520" s="58"/>
      <c r="D2520" s="96"/>
    </row>
    <row r="2521" spans="1:4">
      <c r="A2521" s="58"/>
      <c r="D2521" s="96"/>
    </row>
    <row r="2522" spans="1:4">
      <c r="A2522" s="58"/>
      <c r="D2522" s="96"/>
    </row>
    <row r="2523" spans="1:4">
      <c r="A2523" s="58"/>
      <c r="D2523" s="96"/>
    </row>
    <row r="2524" spans="1:4">
      <c r="A2524" s="58"/>
      <c r="D2524" s="96"/>
    </row>
    <row r="2525" spans="1:4">
      <c r="A2525" s="58"/>
      <c r="D2525" s="96"/>
    </row>
    <row r="2526" spans="1:4">
      <c r="A2526" s="58"/>
      <c r="D2526" s="96"/>
    </row>
    <row r="2527" spans="1:4">
      <c r="A2527" s="58"/>
      <c r="D2527" s="96"/>
    </row>
    <row r="2528" spans="1:4">
      <c r="A2528" s="58"/>
      <c r="D2528" s="96"/>
    </row>
    <row r="2529" spans="1:4">
      <c r="A2529" s="58"/>
      <c r="D2529" s="96"/>
    </row>
    <row r="2530" spans="1:4">
      <c r="A2530" s="58"/>
      <c r="D2530" s="96"/>
    </row>
    <row r="2531" spans="1:4">
      <c r="A2531" s="58"/>
      <c r="D2531" s="96"/>
    </row>
    <row r="2532" spans="1:4">
      <c r="A2532" s="58"/>
      <c r="D2532" s="96"/>
    </row>
    <row r="2533" spans="1:4">
      <c r="A2533" s="58"/>
      <c r="D2533" s="96"/>
    </row>
    <row r="2534" spans="1:4">
      <c r="A2534" s="58"/>
      <c r="D2534" s="96"/>
    </row>
    <row r="2535" spans="1:4">
      <c r="A2535" s="58"/>
      <c r="D2535" s="96"/>
    </row>
    <row r="2536" spans="1:4">
      <c r="A2536" s="58"/>
      <c r="D2536" s="96"/>
    </row>
    <row r="2537" spans="1:4">
      <c r="A2537" s="58"/>
      <c r="D2537" s="96"/>
    </row>
    <row r="2538" spans="1:4">
      <c r="A2538" s="58"/>
      <c r="D2538" s="96"/>
    </row>
    <row r="2539" spans="1:4">
      <c r="A2539" s="58"/>
      <c r="D2539" s="96"/>
    </row>
    <row r="2540" spans="1:4">
      <c r="A2540" s="58"/>
      <c r="D2540" s="96"/>
    </row>
    <row r="2541" spans="1:4">
      <c r="A2541" s="58"/>
      <c r="D2541" s="96"/>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0"/>
  <sheetViews>
    <sheetView view="pageBreakPreview" zoomScaleNormal="100" zoomScaleSheetLayoutView="100" workbookViewId="0">
      <selection activeCell="B11" sqref="B11"/>
    </sheetView>
  </sheetViews>
  <sheetFormatPr defaultColWidth="9.140625" defaultRowHeight="12.75"/>
  <cols>
    <col min="1" max="1" width="11.7109375" style="19" customWidth="1"/>
    <col min="2" max="2" width="70.7109375" customWidth="1"/>
    <col min="3" max="3" width="8.5703125" bestFit="1" customWidth="1"/>
    <col min="4" max="4" width="11.28515625" bestFit="1" customWidth="1"/>
    <col min="5" max="5" width="13.42578125" customWidth="1"/>
    <col min="6" max="6" width="21.42578125" bestFit="1" customWidth="1"/>
    <col min="8" max="8" width="14.28515625" bestFit="1" customWidth="1"/>
    <col min="12" max="12" width="13.28515625" bestFit="1" customWidth="1"/>
  </cols>
  <sheetData>
    <row r="1" spans="1:12">
      <c r="A1" s="12"/>
      <c r="B1" s="13"/>
      <c r="C1" s="2"/>
      <c r="D1" s="2"/>
      <c r="E1" s="2"/>
      <c r="F1" s="5"/>
    </row>
    <row r="2" spans="1:12">
      <c r="A2" s="14"/>
      <c r="B2" s="15"/>
      <c r="C2" s="3"/>
      <c r="D2" s="3"/>
      <c r="E2" s="3"/>
      <c r="F2" s="6"/>
    </row>
    <row r="3" spans="1:12">
      <c r="A3" s="14"/>
      <c r="B3" s="15"/>
      <c r="C3" s="3"/>
      <c r="D3" s="3"/>
      <c r="E3" s="3"/>
      <c r="F3" s="6"/>
    </row>
    <row r="4" spans="1:12">
      <c r="A4" s="14"/>
      <c r="B4" s="15"/>
      <c r="C4" s="3"/>
      <c r="D4" s="3"/>
      <c r="E4" s="3"/>
      <c r="F4" s="6"/>
    </row>
    <row r="5" spans="1:12">
      <c r="A5" s="14"/>
      <c r="B5" s="15"/>
      <c r="C5" s="3"/>
      <c r="D5" s="3"/>
      <c r="E5" s="3"/>
      <c r="F5" s="6"/>
    </row>
    <row r="6" spans="1:12">
      <c r="A6" s="14"/>
      <c r="B6" s="16"/>
      <c r="C6" s="4"/>
      <c r="D6" s="4"/>
      <c r="E6" s="4"/>
      <c r="F6" s="7"/>
    </row>
    <row r="7" spans="1:12">
      <c r="A7" s="17"/>
      <c r="B7" s="18"/>
      <c r="C7" s="8"/>
      <c r="D7" s="8"/>
      <c r="E7" s="8"/>
      <c r="F7" s="9"/>
    </row>
    <row r="8" spans="1:12" ht="18" customHeight="1">
      <c r="A8" s="388" t="s">
        <v>20</v>
      </c>
      <c r="B8" s="389"/>
      <c r="C8" s="389"/>
      <c r="D8" s="389"/>
      <c r="E8" s="389"/>
      <c r="F8" s="390"/>
    </row>
    <row r="9" spans="1:12" ht="13.5" thickBot="1">
      <c r="A9" s="52"/>
      <c r="F9" s="53"/>
    </row>
    <row r="10" spans="1:12" ht="21" thickBot="1">
      <c r="A10" s="55" t="s">
        <v>21763</v>
      </c>
      <c r="B10" s="55" t="s">
        <v>21764</v>
      </c>
      <c r="C10" s="387" t="s">
        <v>26</v>
      </c>
      <c r="D10" s="387"/>
      <c r="E10" s="387"/>
      <c r="F10" s="103" t="s">
        <v>6</v>
      </c>
    </row>
    <row r="11" spans="1:12" ht="48" customHeight="1">
      <c r="A11" s="102" t="s">
        <v>21716</v>
      </c>
      <c r="B11" s="101" t="str">
        <f>'Planilha Serviços'!A8</f>
        <v>Reparos e Demais Serviços Complementares do Auditório  do Campus Nova Suiça  do CEFET-MG</v>
      </c>
      <c r="C11" s="391">
        <f>'Planilha Serviços'!F135</f>
        <v>200214.1</v>
      </c>
      <c r="D11" s="391"/>
      <c r="E11" s="391"/>
      <c r="F11" s="68">
        <f>C11/$C$13</f>
        <v>1</v>
      </c>
      <c r="L11" s="163"/>
    </row>
    <row r="12" spans="1:12" ht="13.5" thickBot="1">
      <c r="H12" s="163"/>
    </row>
    <row r="13" spans="1:12" ht="21" thickBot="1">
      <c r="A13" s="385" t="s">
        <v>7</v>
      </c>
      <c r="B13" s="385"/>
      <c r="C13" s="386">
        <f>SUM(C11:E11)</f>
        <v>200214.1</v>
      </c>
      <c r="D13" s="386"/>
      <c r="E13" s="386"/>
      <c r="F13" s="54">
        <v>1</v>
      </c>
    </row>
    <row r="14" spans="1:12">
      <c r="H14" s="163"/>
    </row>
    <row r="17" spans="4:5">
      <c r="E17" s="163"/>
    </row>
    <row r="20" spans="4:5" ht="14.25">
      <c r="D20" s="165"/>
    </row>
  </sheetData>
  <mergeCells count="5">
    <mergeCell ref="A13:B13"/>
    <mergeCell ref="C13:E13"/>
    <mergeCell ref="C10:E10"/>
    <mergeCell ref="A8:F8"/>
    <mergeCell ref="C11:E11"/>
  </mergeCells>
  <conditionalFormatting sqref="A1:XFD19 A20:C20 E20:XFD20 A21:XFD1048576">
    <cfRule type="containsErrors" dxfId="78" priority="1">
      <formula>ISERROR(A1)</formula>
    </cfRule>
  </conditionalFormatting>
  <printOptions horizontalCentered="1"/>
  <pageMargins left="0.78740157480314965" right="0.19685039370078741" top="0.78740157480314965" bottom="0.78740157480314965" header="0" footer="0.19685039370078741"/>
  <pageSetup paperSize="9" fitToWidth="0" fitToHeight="0" orientation="landscape" verticalDpi="72" r:id="rId1"/>
  <headerFooter alignWithMargins="0">
    <oddFooter>&amp;L          PLANILHA RESUMO - Reparos e Demais Serviços Complementares do Auditório  do Campus Nova Suiça  do CEFET-MG&amp;RPágina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8"/>
  <sheetViews>
    <sheetView view="pageBreakPreview" topLeftCell="A34" zoomScaleNormal="100" zoomScaleSheetLayoutView="100" workbookViewId="0">
      <selection activeCell="I5" sqref="I5"/>
    </sheetView>
  </sheetViews>
  <sheetFormatPr defaultColWidth="8.7109375" defaultRowHeight="15"/>
  <cols>
    <col min="1" max="1" width="2.7109375" style="248" customWidth="1"/>
    <col min="2" max="2" width="15" style="248" customWidth="1"/>
    <col min="3" max="3" width="22.7109375" style="248" customWidth="1"/>
    <col min="4" max="4" width="53.28515625" style="248" customWidth="1"/>
    <col min="5" max="5" width="20.28515625" style="248" customWidth="1"/>
    <col min="6" max="6" width="2.5703125" style="248" customWidth="1"/>
    <col min="7" max="10" width="8.7109375" style="273"/>
    <col min="11" max="16384" width="8.7109375" style="248"/>
  </cols>
  <sheetData>
    <row r="1" spans="2:5" ht="15.75" thickBot="1"/>
    <row r="2" spans="2:5" ht="130.5" customHeight="1" thickBot="1">
      <c r="B2" s="398"/>
      <c r="C2" s="399"/>
      <c r="D2" s="399"/>
      <c r="E2" s="400"/>
    </row>
    <row r="3" spans="2:5" ht="23.25" customHeight="1" thickBot="1">
      <c r="B3" s="398">
        <v>45323</v>
      </c>
      <c r="C3" s="401"/>
      <c r="D3" s="401"/>
      <c r="E3" s="402"/>
    </row>
    <row r="4" spans="2:5" ht="15" customHeight="1">
      <c r="B4" s="403" t="s">
        <v>32532</v>
      </c>
      <c r="C4" s="404"/>
      <c r="D4" s="404"/>
      <c r="E4" s="405"/>
    </row>
    <row r="5" spans="2:5" ht="15.75" customHeight="1" thickBot="1">
      <c r="B5" s="406"/>
      <c r="C5" s="407"/>
      <c r="D5" s="407"/>
      <c r="E5" s="408"/>
    </row>
    <row r="6" spans="2:5" ht="15" customHeight="1">
      <c r="B6" s="403" t="s">
        <v>32533</v>
      </c>
      <c r="C6" s="404"/>
      <c r="D6" s="404"/>
      <c r="E6" s="405"/>
    </row>
    <row r="7" spans="2:5" ht="15.75" customHeight="1" thickBot="1">
      <c r="B7" s="406"/>
      <c r="C7" s="407"/>
      <c r="D7" s="407"/>
      <c r="E7" s="408"/>
    </row>
    <row r="8" spans="2:5" ht="15.75">
      <c r="B8" s="249" t="s">
        <v>32534</v>
      </c>
      <c r="C8" s="250" t="s">
        <v>32535</v>
      </c>
      <c r="D8" s="251" t="s">
        <v>32536</v>
      </c>
      <c r="E8" s="252"/>
    </row>
    <row r="9" spans="2:5" ht="15" customHeight="1">
      <c r="B9" s="253"/>
      <c r="C9" s="254" t="s">
        <v>32537</v>
      </c>
      <c r="D9" s="255" t="s">
        <v>32538</v>
      </c>
      <c r="E9" s="256">
        <v>0.03</v>
      </c>
    </row>
    <row r="10" spans="2:5" ht="15" customHeight="1">
      <c r="B10" s="253"/>
      <c r="C10" s="254" t="s">
        <v>32539</v>
      </c>
      <c r="D10" s="255" t="s">
        <v>32540</v>
      </c>
      <c r="E10" s="256">
        <v>8.0000000000000002E-3</v>
      </c>
    </row>
    <row r="11" spans="2:5" ht="12.75" customHeight="1">
      <c r="B11" s="253"/>
      <c r="C11" s="254" t="s">
        <v>32541</v>
      </c>
      <c r="D11" s="255" t="s">
        <v>32542</v>
      </c>
      <c r="E11" s="256">
        <v>9.7000000000000003E-3</v>
      </c>
    </row>
    <row r="12" spans="2:5" ht="12.75" customHeight="1">
      <c r="B12" s="257"/>
      <c r="C12" s="258"/>
      <c r="D12" s="259" t="s">
        <v>32330</v>
      </c>
      <c r="E12" s="260">
        <f>SUM(E9:E11)</f>
        <v>4.7699999999999999E-2</v>
      </c>
    </row>
    <row r="13" spans="2:5" ht="15.75">
      <c r="B13" s="261"/>
      <c r="C13" s="262"/>
      <c r="D13" s="263"/>
      <c r="E13" s="264"/>
    </row>
    <row r="14" spans="2:5" ht="15.75">
      <c r="B14" s="265" t="s">
        <v>32534</v>
      </c>
      <c r="C14" s="266" t="s">
        <v>32543</v>
      </c>
      <c r="D14" s="267" t="s">
        <v>32544</v>
      </c>
      <c r="E14" s="268"/>
    </row>
    <row r="15" spans="2:5" ht="15.75">
      <c r="B15" s="269"/>
      <c r="C15" s="270" t="s">
        <v>32545</v>
      </c>
      <c r="D15" s="255" t="s">
        <v>32546</v>
      </c>
      <c r="E15" s="256">
        <v>6.1600000000000002E-2</v>
      </c>
    </row>
    <row r="16" spans="2:5" ht="15.75">
      <c r="B16" s="257"/>
      <c r="C16" s="271"/>
      <c r="D16" s="272" t="s">
        <v>32331</v>
      </c>
      <c r="E16" s="260">
        <f>SUM(E15)</f>
        <v>6.1600000000000002E-2</v>
      </c>
    </row>
    <row r="17" spans="2:9" ht="15.75">
      <c r="B17" s="261"/>
      <c r="C17" s="262"/>
      <c r="D17" s="263"/>
      <c r="E17" s="264"/>
    </row>
    <row r="18" spans="2:9" ht="15.75">
      <c r="B18" s="265" t="s">
        <v>32534</v>
      </c>
      <c r="C18" s="274" t="s">
        <v>32547</v>
      </c>
      <c r="D18" s="275" t="s">
        <v>32548</v>
      </c>
      <c r="E18" s="276"/>
    </row>
    <row r="19" spans="2:9" ht="15.75">
      <c r="B19" s="269"/>
      <c r="C19" s="254" t="s">
        <v>32549</v>
      </c>
      <c r="D19" s="277" t="s">
        <v>23</v>
      </c>
      <c r="E19" s="278">
        <v>6.4999999999999997E-3</v>
      </c>
    </row>
    <row r="20" spans="2:9" ht="15.75">
      <c r="B20" s="269"/>
      <c r="C20" s="254" t="s">
        <v>32550</v>
      </c>
      <c r="D20" s="277" t="s">
        <v>22</v>
      </c>
      <c r="E20" s="278">
        <v>0.03</v>
      </c>
    </row>
    <row r="21" spans="2:9" ht="15.75">
      <c r="B21" s="269"/>
      <c r="C21" s="254" t="s">
        <v>32551</v>
      </c>
      <c r="D21" s="279" t="s">
        <v>32552</v>
      </c>
      <c r="E21" s="278">
        <f>E51/100</f>
        <v>0.05</v>
      </c>
    </row>
    <row r="22" spans="2:9" ht="15.75">
      <c r="B22" s="269"/>
      <c r="C22" s="254" t="s">
        <v>32553</v>
      </c>
      <c r="D22" s="279" t="s">
        <v>32554</v>
      </c>
      <c r="E22" s="278">
        <v>4.4999999999999998E-2</v>
      </c>
      <c r="I22" s="280"/>
    </row>
    <row r="23" spans="2:9" ht="15.75">
      <c r="B23" s="257"/>
      <c r="C23" s="281"/>
      <c r="D23" s="272" t="s">
        <v>32332</v>
      </c>
      <c r="E23" s="260">
        <f>SUM(E19:E22)</f>
        <v>0.13150000000000001</v>
      </c>
    </row>
    <row r="24" spans="2:9" ht="15.75">
      <c r="B24" s="261"/>
      <c r="C24" s="282"/>
      <c r="D24" s="262"/>
      <c r="E24" s="283"/>
    </row>
    <row r="25" spans="2:9" ht="15.75">
      <c r="B25" s="265" t="s">
        <v>32534</v>
      </c>
      <c r="C25" s="284" t="s">
        <v>32555</v>
      </c>
      <c r="D25" s="285" t="s">
        <v>32556</v>
      </c>
      <c r="E25" s="276"/>
    </row>
    <row r="26" spans="2:9" ht="15.75">
      <c r="B26" s="286"/>
      <c r="C26" s="287" t="s">
        <v>32557</v>
      </c>
      <c r="D26" s="288" t="s">
        <v>32558</v>
      </c>
      <c r="E26" s="289">
        <v>5.8999999999999999E-3</v>
      </c>
    </row>
    <row r="27" spans="2:9" ht="16.5" thickBot="1">
      <c r="B27" s="290"/>
      <c r="C27" s="291"/>
      <c r="D27" s="292" t="s">
        <v>32333</v>
      </c>
      <c r="E27" s="293">
        <f>SUM(E26)</f>
        <v>5.8999999999999999E-3</v>
      </c>
    </row>
    <row r="28" spans="2:9" ht="6" customHeight="1" thickBot="1">
      <c r="B28" s="294"/>
      <c r="C28" s="295"/>
      <c r="D28" s="262"/>
      <c r="E28" s="296"/>
    </row>
    <row r="29" spans="2:9" ht="15" customHeight="1">
      <c r="B29" s="392" t="s">
        <v>24</v>
      </c>
      <c r="C29" s="393"/>
      <c r="D29" s="393" t="s">
        <v>21</v>
      </c>
      <c r="E29" s="396" t="s">
        <v>32559</v>
      </c>
    </row>
    <row r="30" spans="2:9" ht="15" customHeight="1">
      <c r="B30" s="394"/>
      <c r="C30" s="395"/>
      <c r="D30" s="395"/>
      <c r="E30" s="397"/>
    </row>
    <row r="31" spans="2:9" ht="15.75">
      <c r="B31" s="412" t="s">
        <v>32560</v>
      </c>
      <c r="C31" s="413"/>
      <c r="D31" s="298">
        <f>E45*100</f>
        <v>28.82</v>
      </c>
      <c r="E31" s="299">
        <f>D31*E35/100</f>
        <v>44792.503974538122</v>
      </c>
    </row>
    <row r="32" spans="2:9">
      <c r="B32" s="414"/>
      <c r="C32" s="415"/>
      <c r="D32" s="415"/>
      <c r="E32" s="416"/>
    </row>
    <row r="33" spans="2:5">
      <c r="B33" s="414"/>
      <c r="C33" s="415"/>
      <c r="D33" s="415"/>
      <c r="E33" s="416"/>
    </row>
    <row r="34" spans="2:5" ht="15.75">
      <c r="B34" s="394" t="s">
        <v>32561</v>
      </c>
      <c r="C34" s="395"/>
      <c r="D34" s="395"/>
      <c r="E34" s="300" t="s">
        <v>32559</v>
      </c>
    </row>
    <row r="35" spans="2:5">
      <c r="B35" s="417" t="s">
        <v>32562</v>
      </c>
      <c r="C35" s="418"/>
      <c r="D35" s="418"/>
      <c r="E35" s="301">
        <f>E38/((100+D31)/100)</f>
        <v>155421.59602546188</v>
      </c>
    </row>
    <row r="36" spans="2:5">
      <c r="B36" s="417" t="s">
        <v>24</v>
      </c>
      <c r="C36" s="418"/>
      <c r="D36" s="418"/>
      <c r="E36" s="302">
        <f>E31</f>
        <v>44792.503974538122</v>
      </c>
    </row>
    <row r="37" spans="2:5" ht="5.25" customHeight="1">
      <c r="B37" s="414"/>
      <c r="C37" s="415"/>
      <c r="D37" s="415"/>
      <c r="E37" s="416"/>
    </row>
    <row r="38" spans="2:5" ht="16.5" thickBot="1">
      <c r="B38" s="419" t="s">
        <v>32563</v>
      </c>
      <c r="C38" s="420"/>
      <c r="D38" s="420"/>
      <c r="E38" s="303">
        <f>'Planilha Serviços'!F135</f>
        <v>200214.1</v>
      </c>
    </row>
    <row r="39" spans="2:5" ht="7.5" customHeight="1" thickBot="1">
      <c r="B39" s="421"/>
      <c r="C39" s="422"/>
      <c r="D39" s="422"/>
      <c r="E39" s="423"/>
    </row>
    <row r="40" spans="2:5" ht="15.75">
      <c r="B40" s="430" t="s">
        <v>32564</v>
      </c>
      <c r="C40" s="431"/>
      <c r="D40" s="431"/>
      <c r="E40" s="432"/>
    </row>
    <row r="41" spans="2:5" ht="48.75" customHeight="1">
      <c r="B41" s="424" t="s">
        <v>32531</v>
      </c>
      <c r="C41" s="425"/>
      <c r="D41" s="425"/>
      <c r="E41" s="426"/>
    </row>
    <row r="42" spans="2:5" ht="57.75" customHeight="1">
      <c r="B42" s="427" t="s">
        <v>32334</v>
      </c>
      <c r="C42" s="428"/>
      <c r="D42" s="428"/>
      <c r="E42" s="429"/>
    </row>
    <row r="43" spans="2:5" ht="46.5" customHeight="1">
      <c r="B43" s="409" t="s">
        <v>32335</v>
      </c>
      <c r="C43" s="410"/>
      <c r="D43" s="410"/>
      <c r="E43" s="411"/>
    </row>
    <row r="44" spans="2:5" ht="15.75">
      <c r="B44" s="436" t="s">
        <v>32565</v>
      </c>
      <c r="C44" s="437"/>
      <c r="D44" s="437"/>
      <c r="E44" s="438"/>
    </row>
    <row r="45" spans="2:5" ht="40.5" customHeight="1">
      <c r="B45" s="304" t="s">
        <v>32566</v>
      </c>
      <c r="C45" s="282"/>
      <c r="D45" s="282"/>
      <c r="E45" s="305">
        <f>ROUND(((1+(E9+E10+E11))*(1+E27)*(1+E16)/(1-E23))-1,4)</f>
        <v>0.28820000000000001</v>
      </c>
    </row>
    <row r="46" spans="2:5" ht="128.25" customHeight="1">
      <c r="B46" s="439" t="s">
        <v>32567</v>
      </c>
      <c r="C46" s="440"/>
      <c r="D46" s="440"/>
      <c r="E46" s="441"/>
    </row>
    <row r="47" spans="2:5">
      <c r="B47" s="442" t="s">
        <v>32568</v>
      </c>
      <c r="C47" s="443"/>
      <c r="D47" s="443"/>
      <c r="E47" s="444"/>
    </row>
    <row r="48" spans="2:5" ht="22.5" customHeight="1">
      <c r="B48" s="394" t="s">
        <v>32569</v>
      </c>
      <c r="C48" s="395"/>
      <c r="D48" s="395"/>
      <c r="E48" s="297" t="s">
        <v>21</v>
      </c>
    </row>
    <row r="49" spans="2:5" ht="18.75" customHeight="1">
      <c r="B49" s="445" t="s">
        <v>32570</v>
      </c>
      <c r="C49" s="446"/>
      <c r="D49" s="446"/>
      <c r="E49" s="306">
        <v>5</v>
      </c>
    </row>
    <row r="50" spans="2:5" ht="31.5" customHeight="1">
      <c r="B50" s="447" t="s">
        <v>32571</v>
      </c>
      <c r="C50" s="448"/>
      <c r="D50" s="448"/>
      <c r="E50" s="306">
        <v>100</v>
      </c>
    </row>
    <row r="51" spans="2:5" ht="16.5" thickBot="1">
      <c r="B51" s="449" t="s">
        <v>32572</v>
      </c>
      <c r="C51" s="450"/>
      <c r="D51" s="450"/>
      <c r="E51" s="307">
        <f>E49*E50/100</f>
        <v>5</v>
      </c>
    </row>
    <row r="52" spans="2:5" ht="6" customHeight="1" thickBot="1">
      <c r="B52" s="451"/>
      <c r="C52" s="452"/>
      <c r="D52" s="452"/>
      <c r="E52" s="453"/>
    </row>
    <row r="53" spans="2:5" ht="15.75" customHeight="1">
      <c r="B53" s="308"/>
      <c r="C53" s="309"/>
      <c r="D53" s="309"/>
      <c r="E53" s="310"/>
    </row>
    <row r="54" spans="2:5" ht="15.75" customHeight="1">
      <c r="B54" s="454"/>
      <c r="C54" s="455"/>
      <c r="D54" s="455"/>
      <c r="E54" s="456"/>
    </row>
    <row r="55" spans="2:5" ht="15.75" customHeight="1">
      <c r="B55" s="454"/>
      <c r="C55" s="455"/>
      <c r="D55" s="455"/>
      <c r="E55" s="456"/>
    </row>
    <row r="56" spans="2:5" ht="15" customHeight="1">
      <c r="B56" s="433"/>
      <c r="C56" s="434"/>
      <c r="D56" s="434"/>
      <c r="E56" s="435"/>
    </row>
    <row r="57" spans="2:5" ht="15.75" thickBot="1">
      <c r="B57" s="311"/>
      <c r="C57" s="312"/>
      <c r="D57" s="312"/>
      <c r="E57" s="313"/>
    </row>
    <row r="58" spans="2:5" ht="15.75" thickBot="1">
      <c r="B58" s="314"/>
      <c r="C58" s="315"/>
      <c r="D58" s="315"/>
      <c r="E58" s="316"/>
    </row>
    <row r="62" spans="2:5" ht="12.75" customHeight="1"/>
    <row r="63" spans="2:5" ht="13.5" customHeight="1"/>
    <row r="71" ht="26.25" customHeight="1"/>
    <row r="75" ht="85.5" customHeight="1"/>
    <row r="76" ht="54" customHeight="1"/>
    <row r="77" ht="60" customHeight="1"/>
    <row r="78" ht="94.5" customHeight="1"/>
  </sheetData>
  <mergeCells count="30">
    <mergeCell ref="B56:E56"/>
    <mergeCell ref="B44:E44"/>
    <mergeCell ref="B46:E46"/>
    <mergeCell ref="B47:E47"/>
    <mergeCell ref="B48:D48"/>
    <mergeCell ref="B49:D49"/>
    <mergeCell ref="B50:D50"/>
    <mergeCell ref="B51:D51"/>
    <mergeCell ref="B52:E52"/>
    <mergeCell ref="B54:E54"/>
    <mergeCell ref="B55:E55"/>
    <mergeCell ref="B43:E43"/>
    <mergeCell ref="B31:C31"/>
    <mergeCell ref="B32:E33"/>
    <mergeCell ref="B34:D34"/>
    <mergeCell ref="B35:D35"/>
    <mergeCell ref="B36:D36"/>
    <mergeCell ref="B37:E37"/>
    <mergeCell ref="B38:D38"/>
    <mergeCell ref="B39:E39"/>
    <mergeCell ref="B41:E41"/>
    <mergeCell ref="B42:E42"/>
    <mergeCell ref="B40:E40"/>
    <mergeCell ref="B29:C30"/>
    <mergeCell ref="D29:D30"/>
    <mergeCell ref="E29:E30"/>
    <mergeCell ref="B2:E2"/>
    <mergeCell ref="B3:E3"/>
    <mergeCell ref="B6:E7"/>
    <mergeCell ref="B4:E5"/>
  </mergeCells>
  <pageMargins left="0.511811024" right="0.511811024" top="0.78740157499999996" bottom="0.78740157499999996" header="0.31496062000000002" footer="0.31496062000000002"/>
  <pageSetup paperSize="9"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69"/>
  <sheetViews>
    <sheetView tabSelected="1" view="pageBreakPreview" zoomScale="85" zoomScaleNormal="85" zoomScaleSheetLayoutView="85" workbookViewId="0">
      <pane ySplit="9" topLeftCell="A122" activePane="bottomLeft" state="frozen"/>
      <selection pane="bottomLeft" activeCell="B130" sqref="B130"/>
    </sheetView>
  </sheetViews>
  <sheetFormatPr defaultColWidth="9.140625" defaultRowHeight="12.75"/>
  <cols>
    <col min="1" max="1" width="11.7109375" style="157" customWidth="1"/>
    <col min="2" max="2" width="70.7109375" style="1" customWidth="1"/>
    <col min="3" max="3" width="8.5703125" style="1" bestFit="1" customWidth="1"/>
    <col min="4" max="4" width="10.28515625" style="1" bestFit="1" customWidth="1"/>
    <col min="5" max="5" width="16.42578125" style="1" bestFit="1" customWidth="1"/>
    <col min="6" max="6" width="21.42578125" style="1" bestFit="1" customWidth="1"/>
    <col min="7" max="7" width="2.7109375" style="1" customWidth="1"/>
    <col min="8" max="9" width="12.7109375" style="39" customWidth="1"/>
    <col min="10" max="10" width="11.42578125" style="1" bestFit="1" customWidth="1"/>
  </cols>
  <sheetData>
    <row r="1" spans="1:10">
      <c r="A1" s="240"/>
      <c r="B1" s="13"/>
      <c r="C1" s="2"/>
      <c r="D1" s="2"/>
      <c r="E1" s="2"/>
      <c r="F1" s="5"/>
      <c r="H1" s="38"/>
      <c r="I1" s="38"/>
    </row>
    <row r="2" spans="1:10">
      <c r="A2" s="241"/>
      <c r="B2" s="15"/>
      <c r="C2" s="3"/>
      <c r="D2" s="3"/>
      <c r="E2" s="3"/>
      <c r="F2" s="6"/>
    </row>
    <row r="3" spans="1:10">
      <c r="A3" s="241"/>
      <c r="B3" s="15"/>
      <c r="C3" s="3"/>
      <c r="D3" s="3"/>
      <c r="E3" s="3"/>
      <c r="F3" s="6"/>
    </row>
    <row r="4" spans="1:10">
      <c r="A4" s="241"/>
      <c r="B4" s="15"/>
      <c r="C4" s="3"/>
      <c r="D4" s="3"/>
      <c r="E4" s="3"/>
      <c r="F4" s="6"/>
    </row>
    <row r="5" spans="1:10">
      <c r="A5" s="241"/>
      <c r="B5" s="15"/>
      <c r="C5" s="3"/>
      <c r="D5" s="3"/>
      <c r="E5" s="3"/>
      <c r="F5" s="6"/>
    </row>
    <row r="6" spans="1:10">
      <c r="A6" s="241"/>
      <c r="B6" s="242"/>
      <c r="C6" s="4"/>
      <c r="D6" s="4"/>
      <c r="E6" s="4"/>
      <c r="F6" s="7"/>
    </row>
    <row r="7" spans="1:10">
      <c r="A7" s="243"/>
      <c r="B7" s="18"/>
      <c r="C7" s="8"/>
      <c r="D7" s="8"/>
      <c r="E7" s="8"/>
      <c r="F7" s="9"/>
    </row>
    <row r="8" spans="1:10" ht="45.95" customHeight="1">
      <c r="A8" s="457" t="s">
        <v>32832</v>
      </c>
      <c r="B8" s="458"/>
      <c r="C8" s="458"/>
      <c r="D8" s="458"/>
      <c r="E8" s="22" t="s">
        <v>9</v>
      </c>
      <c r="F8" s="23">
        <f>BDIgeral!D31/100</f>
        <v>0.28820000000000001</v>
      </c>
      <c r="H8" s="459" t="s">
        <v>19</v>
      </c>
      <c r="I8" s="460"/>
    </row>
    <row r="9" spans="1:10" ht="38.25">
      <c r="A9" s="44" t="s">
        <v>0</v>
      </c>
      <c r="B9" s="44" t="s">
        <v>1</v>
      </c>
      <c r="C9" s="44" t="s">
        <v>2</v>
      </c>
      <c r="D9" s="44" t="s">
        <v>3</v>
      </c>
      <c r="E9" s="45" t="s">
        <v>4</v>
      </c>
      <c r="F9" s="44" t="s">
        <v>5</v>
      </c>
      <c r="H9" s="37" t="s">
        <v>18</v>
      </c>
      <c r="I9" s="37" t="s">
        <v>25</v>
      </c>
      <c r="J9" s="36" t="s">
        <v>32757</v>
      </c>
    </row>
    <row r="10" spans="1:10" s="1" customFormat="1">
      <c r="A10" s="46">
        <v>1</v>
      </c>
      <c r="B10" s="46" t="s">
        <v>32454</v>
      </c>
      <c r="C10" s="47"/>
      <c r="D10" s="48"/>
      <c r="E10" s="49"/>
      <c r="F10" s="49">
        <f>F11</f>
        <v>22634.570000000003</v>
      </c>
      <c r="G10" s="64"/>
      <c r="H10" s="40"/>
      <c r="I10" s="40"/>
      <c r="J10" s="20"/>
    </row>
    <row r="11" spans="1:10" s="1" customFormat="1">
      <c r="A11" s="113" t="s">
        <v>13841</v>
      </c>
      <c r="B11" s="114" t="s">
        <v>32455</v>
      </c>
      <c r="C11" s="115"/>
      <c r="D11" s="116"/>
      <c r="E11" s="117"/>
      <c r="F11" s="117">
        <f>SUM(F12:F19)</f>
        <v>22634.570000000003</v>
      </c>
      <c r="H11" s="41"/>
      <c r="I11" s="41"/>
      <c r="J11" s="20"/>
    </row>
    <row r="12" spans="1:10" s="199" customFormat="1" ht="63.75">
      <c r="A12" s="21" t="s">
        <v>13841</v>
      </c>
      <c r="B12" s="11" t="s">
        <v>32663</v>
      </c>
      <c r="C12" s="42" t="s">
        <v>32354</v>
      </c>
      <c r="D12" s="43">
        <v>1</v>
      </c>
      <c r="E12" s="10">
        <f t="shared" ref="E12:E14" si="0">ROUND(J12+J12*$F$8,2)</f>
        <v>5344.56</v>
      </c>
      <c r="F12" s="10">
        <f t="shared" ref="F12:F14" si="1">ROUND(D12*E12,2)</f>
        <v>5344.56</v>
      </c>
      <c r="G12" s="333"/>
      <c r="H12" s="40" t="s">
        <v>106</v>
      </c>
      <c r="I12" s="41" t="s">
        <v>32515</v>
      </c>
      <c r="J12" s="20">
        <v>4148.8599999999997</v>
      </c>
    </row>
    <row r="13" spans="1:10" s="199" customFormat="1" ht="38.25">
      <c r="A13" s="21" t="s">
        <v>13846</v>
      </c>
      <c r="B13" s="11" t="s">
        <v>32452</v>
      </c>
      <c r="C13" s="42" t="s">
        <v>32338</v>
      </c>
      <c r="D13" s="43">
        <f>1.5*3</f>
        <v>4.5</v>
      </c>
      <c r="E13" s="10">
        <f t="shared" si="0"/>
        <v>274.67</v>
      </c>
      <c r="F13" s="10">
        <f t="shared" si="1"/>
        <v>1236.02</v>
      </c>
      <c r="G13" s="1"/>
      <c r="H13" s="40" t="s">
        <v>13861</v>
      </c>
      <c r="I13" s="41" t="s">
        <v>32375</v>
      </c>
      <c r="J13" s="20">
        <v>213.22</v>
      </c>
    </row>
    <row r="14" spans="1:10" s="199" customFormat="1" ht="63.75">
      <c r="A14" s="21" t="s">
        <v>13860</v>
      </c>
      <c r="B14" s="166" t="s">
        <v>32733</v>
      </c>
      <c r="C14" s="42" t="s">
        <v>32354</v>
      </c>
      <c r="D14" s="43">
        <v>1</v>
      </c>
      <c r="E14" s="10">
        <f t="shared" si="0"/>
        <v>1301.06</v>
      </c>
      <c r="F14" s="10">
        <f t="shared" si="1"/>
        <v>1301.06</v>
      </c>
      <c r="G14" s="1"/>
      <c r="H14" s="40" t="s">
        <v>32628</v>
      </c>
      <c r="I14" s="41" t="s">
        <v>32515</v>
      </c>
      <c r="J14" s="20">
        <v>1009.982</v>
      </c>
    </row>
    <row r="15" spans="1:10" s="199" customFormat="1" ht="76.5">
      <c r="A15" s="21" t="s">
        <v>13862</v>
      </c>
      <c r="B15" s="11" t="s">
        <v>32772</v>
      </c>
      <c r="C15" s="42" t="s">
        <v>32340</v>
      </c>
      <c r="D15" s="43">
        <v>3</v>
      </c>
      <c r="E15" s="10">
        <f t="shared" ref="E15:E17" si="2">ROUND(J15+J15*$F$8,2)</f>
        <v>1423.72</v>
      </c>
      <c r="F15" s="10">
        <f t="shared" ref="F15:F17" si="3">ROUND(D15*E15,2)</f>
        <v>4271.16</v>
      </c>
      <c r="G15" s="1"/>
      <c r="H15" s="40" t="s">
        <v>32758</v>
      </c>
      <c r="I15" s="41" t="s">
        <v>32515</v>
      </c>
      <c r="J15" s="20">
        <v>1105.1986666666667</v>
      </c>
    </row>
    <row r="16" spans="1:10" s="199" customFormat="1" ht="51">
      <c r="A16" s="21" t="s">
        <v>13872</v>
      </c>
      <c r="B16" s="11" t="s">
        <v>32608</v>
      </c>
      <c r="C16" s="42" t="s">
        <v>32340</v>
      </c>
      <c r="D16" s="43">
        <v>3</v>
      </c>
      <c r="E16" s="10">
        <f t="shared" si="2"/>
        <v>1021.01</v>
      </c>
      <c r="F16" s="10">
        <f t="shared" si="3"/>
        <v>3063.03</v>
      </c>
      <c r="G16" s="1"/>
      <c r="H16" s="40" t="s">
        <v>32769</v>
      </c>
      <c r="I16" s="41" t="s">
        <v>32515</v>
      </c>
      <c r="J16" s="20">
        <v>792.59033333333332</v>
      </c>
    </row>
    <row r="17" spans="1:10" s="199" customFormat="1" ht="51">
      <c r="A17" s="21" t="s">
        <v>13874</v>
      </c>
      <c r="B17" s="11" t="s">
        <v>32779</v>
      </c>
      <c r="C17" s="42" t="s">
        <v>32354</v>
      </c>
      <c r="D17" s="43">
        <v>2</v>
      </c>
      <c r="E17" s="10">
        <f t="shared" si="2"/>
        <v>1922.99</v>
      </c>
      <c r="F17" s="10">
        <f t="shared" si="3"/>
        <v>3845.98</v>
      </c>
      <c r="G17" s="1"/>
      <c r="H17" s="40" t="s">
        <v>32782</v>
      </c>
      <c r="I17" s="41" t="s">
        <v>32515</v>
      </c>
      <c r="J17" s="20">
        <v>1492.7733098160002</v>
      </c>
    </row>
    <row r="18" spans="1:10" s="199" customFormat="1" ht="38.25">
      <c r="A18" s="21" t="s">
        <v>32637</v>
      </c>
      <c r="B18" s="11" t="s">
        <v>32398</v>
      </c>
      <c r="C18" s="42" t="s">
        <v>32342</v>
      </c>
      <c r="D18" s="43">
        <v>20</v>
      </c>
      <c r="E18" s="10">
        <f>ROUND(J18+J18*$F$8,2)</f>
        <v>15.86</v>
      </c>
      <c r="F18" s="10">
        <f>ROUND(D18*E18,2)</f>
        <v>317.2</v>
      </c>
      <c r="G18" s="1"/>
      <c r="H18" s="40" t="s">
        <v>32380</v>
      </c>
      <c r="I18" s="41" t="s">
        <v>32373</v>
      </c>
      <c r="J18" s="20">
        <v>12.31</v>
      </c>
    </row>
    <row r="19" spans="1:10" s="199" customFormat="1" ht="51">
      <c r="A19" s="21" t="s">
        <v>13877</v>
      </c>
      <c r="B19" s="11" t="s">
        <v>32668</v>
      </c>
      <c r="C19" s="42" t="s">
        <v>32338</v>
      </c>
      <c r="D19" s="183">
        <f>20*2.2</f>
        <v>44</v>
      </c>
      <c r="E19" s="10">
        <f>ROUND(J19+J19*$F$8,2)</f>
        <v>73.989999999999995</v>
      </c>
      <c r="F19" s="10">
        <f>ROUND(D19*E19,2)</f>
        <v>3255.56</v>
      </c>
      <c r="G19" s="1"/>
      <c r="H19" s="40" t="s">
        <v>32667</v>
      </c>
      <c r="I19" s="41" t="s">
        <v>32373</v>
      </c>
      <c r="J19" s="20">
        <v>57.44</v>
      </c>
    </row>
    <row r="20" spans="1:10" s="1" customFormat="1">
      <c r="A20" s="46">
        <v>2</v>
      </c>
      <c r="B20" s="46" t="s">
        <v>32814</v>
      </c>
      <c r="C20" s="47"/>
      <c r="D20" s="48"/>
      <c r="E20" s="49"/>
      <c r="F20" s="49">
        <f>F21</f>
        <v>8501.7899999999991</v>
      </c>
      <c r="G20" s="64"/>
      <c r="H20" s="40"/>
      <c r="I20" s="40"/>
      <c r="J20" s="20"/>
    </row>
    <row r="21" spans="1:10" s="1" customFormat="1">
      <c r="A21" s="113" t="s">
        <v>32715</v>
      </c>
      <c r="B21" s="114" t="s">
        <v>32815</v>
      </c>
      <c r="C21" s="115"/>
      <c r="D21" s="116"/>
      <c r="E21" s="117"/>
      <c r="F21" s="117">
        <f>SUM(F22:F23)</f>
        <v>8501.7899999999991</v>
      </c>
      <c r="H21" s="41"/>
      <c r="I21" s="41"/>
      <c r="J21" s="20"/>
    </row>
    <row r="22" spans="1:10" s="199" customFormat="1" ht="25.5">
      <c r="A22" s="21" t="s">
        <v>32816</v>
      </c>
      <c r="B22" s="11" t="s">
        <v>32666</v>
      </c>
      <c r="C22" s="42" t="s">
        <v>6</v>
      </c>
      <c r="D22" s="43">
        <v>1</v>
      </c>
      <c r="E22" s="10">
        <f>ROUND(J22+J22*$F$8,2)</f>
        <v>7453.4</v>
      </c>
      <c r="F22" s="10">
        <f>ROUND(D22*E22,2)</f>
        <v>7453.4</v>
      </c>
      <c r="G22" s="1"/>
      <c r="H22" s="40" t="s">
        <v>32661</v>
      </c>
      <c r="I22" s="41" t="s">
        <v>32515</v>
      </c>
      <c r="J22" s="20">
        <v>5785.9056818181816</v>
      </c>
    </row>
    <row r="23" spans="1:10" s="199" customFormat="1" ht="38.25">
      <c r="A23" s="21" t="s">
        <v>32817</v>
      </c>
      <c r="B23" s="11" t="s">
        <v>32659</v>
      </c>
      <c r="C23" s="42" t="s">
        <v>6</v>
      </c>
      <c r="D23" s="43">
        <v>1</v>
      </c>
      <c r="E23" s="10">
        <f>ROUND(J23+J23*$F$8,2)</f>
        <v>1048.3900000000001</v>
      </c>
      <c r="F23" s="10">
        <f>ROUND(D23*E23,2)</f>
        <v>1048.3900000000001</v>
      </c>
      <c r="G23" s="1"/>
      <c r="H23" s="40" t="s">
        <v>32662</v>
      </c>
      <c r="I23" s="41" t="s">
        <v>32515</v>
      </c>
      <c r="J23" s="20">
        <v>813.84249999999997</v>
      </c>
    </row>
    <row r="24" spans="1:10" s="1" customFormat="1">
      <c r="A24" s="46">
        <v>3</v>
      </c>
      <c r="B24" s="46" t="s">
        <v>32337</v>
      </c>
      <c r="C24" s="47"/>
      <c r="D24" s="48"/>
      <c r="E24" s="49"/>
      <c r="F24" s="49">
        <f>F25+F34</f>
        <v>108799.15</v>
      </c>
      <c r="G24" s="64"/>
      <c r="H24" s="40"/>
      <c r="I24" s="40"/>
      <c r="J24" s="20"/>
    </row>
    <row r="25" spans="1:10" s="1" customFormat="1">
      <c r="A25" s="113" t="s">
        <v>21528</v>
      </c>
      <c r="B25" s="114" t="s">
        <v>32719</v>
      </c>
      <c r="C25" s="115"/>
      <c r="D25" s="116"/>
      <c r="E25" s="117"/>
      <c r="F25" s="117">
        <f>SUM(F26:F33)</f>
        <v>58666.6</v>
      </c>
      <c r="H25" s="41"/>
      <c r="I25" s="41"/>
      <c r="J25" s="20"/>
    </row>
    <row r="26" spans="1:10" s="199" customFormat="1" ht="25.5">
      <c r="A26" s="21"/>
      <c r="B26" s="371" t="s">
        <v>32721</v>
      </c>
      <c r="C26" s="42"/>
      <c r="D26" s="43"/>
      <c r="E26" s="10"/>
      <c r="F26" s="10"/>
      <c r="G26" s="1"/>
      <c r="H26" s="40"/>
      <c r="I26" s="41"/>
      <c r="J26" s="20"/>
    </row>
    <row r="27" spans="1:10" s="199" customFormat="1">
      <c r="A27" s="21" t="s">
        <v>21751</v>
      </c>
      <c r="B27" s="11" t="s">
        <v>32599</v>
      </c>
      <c r="C27" s="42" t="s">
        <v>28</v>
      </c>
      <c r="D27" s="183">
        <f>D28+D29</f>
        <v>44.46</v>
      </c>
      <c r="E27" s="10">
        <f>ROUND(J27+J27*$F$8,2)</f>
        <v>17.43</v>
      </c>
      <c r="F27" s="10">
        <f>ROUND(D27*E27,2)</f>
        <v>774.94</v>
      </c>
      <c r="G27" s="1"/>
      <c r="H27" s="246" t="s">
        <v>32600</v>
      </c>
      <c r="I27" s="41" t="s">
        <v>32515</v>
      </c>
      <c r="J27" s="20">
        <v>13.532999999999999</v>
      </c>
    </row>
    <row r="28" spans="1:10" s="199" customFormat="1" ht="127.5">
      <c r="A28" s="21" t="s">
        <v>21752</v>
      </c>
      <c r="B28" s="11" t="s">
        <v>32756</v>
      </c>
      <c r="C28" s="42" t="s">
        <v>28</v>
      </c>
      <c r="D28" s="183">
        <v>17.690686488850019</v>
      </c>
      <c r="E28" s="10">
        <f>ROUND(J28+J28*$F$8,2)</f>
        <v>907.03</v>
      </c>
      <c r="F28" s="10">
        <f>ROUND(D28*E28,2)</f>
        <v>16045.98</v>
      </c>
      <c r="G28" s="1"/>
      <c r="H28" s="246" t="s">
        <v>32519</v>
      </c>
      <c r="I28" s="41" t="s">
        <v>32515</v>
      </c>
      <c r="J28" s="20">
        <v>704.1059600000001</v>
      </c>
    </row>
    <row r="29" spans="1:10" s="199" customFormat="1" ht="102">
      <c r="A29" s="21" t="s">
        <v>21760</v>
      </c>
      <c r="B29" s="11" t="s">
        <v>32525</v>
      </c>
      <c r="C29" s="42" t="s">
        <v>28</v>
      </c>
      <c r="D29" s="183">
        <v>26.769313511149981</v>
      </c>
      <c r="E29" s="10">
        <f>ROUND(J29+J29*$F$8,2)</f>
        <v>1532.14</v>
      </c>
      <c r="F29" s="10">
        <f>ROUND(D29*E29,2)</f>
        <v>41014.339999999997</v>
      </c>
      <c r="G29" s="1"/>
      <c r="H29" s="246" t="s">
        <v>32526</v>
      </c>
      <c r="I29" s="41" t="s">
        <v>32515</v>
      </c>
      <c r="J29" s="20">
        <v>1189.3664000000001</v>
      </c>
    </row>
    <row r="30" spans="1:10" s="199" customFormat="1" ht="25.5">
      <c r="A30" s="21"/>
      <c r="B30" s="371" t="s">
        <v>32720</v>
      </c>
      <c r="C30" s="42"/>
      <c r="D30" s="43"/>
      <c r="E30" s="10"/>
      <c r="F30" s="10"/>
      <c r="G30" s="1"/>
      <c r="H30" s="40"/>
      <c r="I30" s="41"/>
      <c r="J30" s="20"/>
    </row>
    <row r="31" spans="1:10" s="199" customFormat="1" ht="51">
      <c r="A31" s="21" t="s">
        <v>21761</v>
      </c>
      <c r="B31" s="11" t="s">
        <v>32607</v>
      </c>
      <c r="C31" s="42" t="s">
        <v>28</v>
      </c>
      <c r="D31" s="43">
        <f>D32+D33</f>
        <v>4</v>
      </c>
      <c r="E31" s="10">
        <f>ROUND(J31+J31*$F$8,2)</f>
        <v>7.12</v>
      </c>
      <c r="F31" s="10">
        <f>ROUND(D31*E31,2)</f>
        <v>28.48</v>
      </c>
      <c r="G31" s="1"/>
      <c r="H31" s="40" t="s">
        <v>32722</v>
      </c>
      <c r="I31" s="41" t="s">
        <v>32373</v>
      </c>
      <c r="J31" s="20">
        <v>5.53</v>
      </c>
    </row>
    <row r="32" spans="1:10" s="199" customFormat="1" ht="102">
      <c r="A32" s="21" t="s">
        <v>32601</v>
      </c>
      <c r="B32" s="11" t="s">
        <v>32382</v>
      </c>
      <c r="C32" s="42" t="s">
        <v>28</v>
      </c>
      <c r="D32" s="43">
        <v>2</v>
      </c>
      <c r="E32" s="10">
        <f t="shared" ref="E32:E48" si="4">ROUND(J32+J32*$F$8,2)</f>
        <v>241.68</v>
      </c>
      <c r="F32" s="10">
        <f t="shared" ref="F32:F48" si="5">ROUND(D32*E32,2)</f>
        <v>483.36</v>
      </c>
      <c r="G32" s="1"/>
      <c r="H32" s="40" t="s">
        <v>32754</v>
      </c>
      <c r="I32" s="41" t="s">
        <v>32515</v>
      </c>
      <c r="J32" s="20">
        <v>187.60905499999998</v>
      </c>
    </row>
    <row r="33" spans="1:10" s="199" customFormat="1" ht="114.75">
      <c r="A33" s="21" t="s">
        <v>32602</v>
      </c>
      <c r="B33" s="11" t="s">
        <v>32383</v>
      </c>
      <c r="C33" s="42" t="s">
        <v>28</v>
      </c>
      <c r="D33" s="43">
        <v>2</v>
      </c>
      <c r="E33" s="10">
        <f t="shared" si="4"/>
        <v>159.75</v>
      </c>
      <c r="F33" s="10">
        <f t="shared" si="5"/>
        <v>319.5</v>
      </c>
      <c r="G33" s="1"/>
      <c r="H33" s="40" t="s">
        <v>32384</v>
      </c>
      <c r="I33" s="41" t="s">
        <v>32516</v>
      </c>
      <c r="J33" s="20">
        <v>124.01</v>
      </c>
    </row>
    <row r="34" spans="1:10" s="1" customFormat="1">
      <c r="A34" s="113" t="s">
        <v>32713</v>
      </c>
      <c r="B34" s="114" t="s">
        <v>32714</v>
      </c>
      <c r="C34" s="115"/>
      <c r="D34" s="116"/>
      <c r="E34" s="117"/>
      <c r="F34" s="117">
        <f>SUM(F36:F38)</f>
        <v>50132.55</v>
      </c>
      <c r="H34" s="41"/>
      <c r="I34" s="41"/>
      <c r="J34" s="20"/>
    </row>
    <row r="35" spans="1:10" s="199" customFormat="1">
      <c r="A35" s="21"/>
      <c r="B35" s="371" t="s">
        <v>32742</v>
      </c>
      <c r="C35" s="42"/>
      <c r="D35" s="43"/>
      <c r="E35" s="10"/>
      <c r="F35" s="10"/>
      <c r="G35" s="1"/>
      <c r="H35" s="40"/>
      <c r="I35" s="41"/>
      <c r="J35" s="20"/>
    </row>
    <row r="36" spans="1:10" s="199" customFormat="1" ht="25.5">
      <c r="A36" s="21" t="s">
        <v>32716</v>
      </c>
      <c r="B36" s="11" t="s">
        <v>32699</v>
      </c>
      <c r="C36" s="42" t="s">
        <v>32353</v>
      </c>
      <c r="D36" s="43">
        <v>15</v>
      </c>
      <c r="E36" s="10">
        <f>ROUND(J36+J36*$F$8,2)</f>
        <v>1066.1300000000001</v>
      </c>
      <c r="F36" s="10">
        <f>ROUND(D36*E36,2)</f>
        <v>15991.95</v>
      </c>
      <c r="G36" s="1"/>
      <c r="H36" s="40" t="s">
        <v>32698</v>
      </c>
      <c r="I36" s="41" t="s">
        <v>32515</v>
      </c>
      <c r="J36" s="20">
        <v>827.61</v>
      </c>
    </row>
    <row r="37" spans="1:10" s="199" customFormat="1" ht="25.5">
      <c r="A37" s="21" t="s">
        <v>32717</v>
      </c>
      <c r="B37" s="11" t="s">
        <v>32701</v>
      </c>
      <c r="C37" s="42" t="s">
        <v>32353</v>
      </c>
      <c r="D37" s="43">
        <v>15</v>
      </c>
      <c r="E37" s="10">
        <f t="shared" ref="E37:E38" si="6">ROUND(J37+J37*$F$8,2)</f>
        <v>1221.42</v>
      </c>
      <c r="F37" s="10">
        <f t="shared" ref="F37:F38" si="7">ROUND(D37*E37,2)</f>
        <v>18321.3</v>
      </c>
      <c r="G37" s="1"/>
      <c r="H37" s="40" t="s">
        <v>32700</v>
      </c>
      <c r="I37" s="41" t="s">
        <v>32515</v>
      </c>
      <c r="J37" s="20">
        <v>948.16</v>
      </c>
    </row>
    <row r="38" spans="1:10" s="199" customFormat="1" ht="51">
      <c r="A38" s="21" t="s">
        <v>32718</v>
      </c>
      <c r="B38" s="11" t="s">
        <v>32708</v>
      </c>
      <c r="C38" s="42" t="s">
        <v>32353</v>
      </c>
      <c r="D38" s="43">
        <v>405</v>
      </c>
      <c r="E38" s="10">
        <f t="shared" si="6"/>
        <v>39.06</v>
      </c>
      <c r="F38" s="10">
        <f t="shared" si="7"/>
        <v>15819.3</v>
      </c>
      <c r="G38" s="1"/>
      <c r="H38" s="40" t="s">
        <v>32702</v>
      </c>
      <c r="I38" s="41" t="s">
        <v>32515</v>
      </c>
      <c r="J38" s="20">
        <v>30.319199473684208</v>
      </c>
    </row>
    <row r="39" spans="1:10" s="1" customFormat="1">
      <c r="A39" s="46">
        <v>4</v>
      </c>
      <c r="B39" s="46" t="s">
        <v>32731</v>
      </c>
      <c r="C39" s="47"/>
      <c r="D39" s="48"/>
      <c r="E39" s="49"/>
      <c r="F39" s="49">
        <f>F40</f>
        <v>49017.720000000008</v>
      </c>
      <c r="G39" s="64"/>
      <c r="H39" s="40"/>
      <c r="I39" s="40"/>
      <c r="J39" s="20"/>
    </row>
    <row r="40" spans="1:10" s="1" customFormat="1">
      <c r="A40" s="113" t="s">
        <v>21529</v>
      </c>
      <c r="B40" s="114" t="s">
        <v>32730</v>
      </c>
      <c r="C40" s="115"/>
      <c r="D40" s="116"/>
      <c r="E40" s="117"/>
      <c r="F40" s="117">
        <f>SUM(F41:F112)</f>
        <v>49017.720000000008</v>
      </c>
      <c r="H40" s="41"/>
      <c r="I40" s="41"/>
      <c r="J40" s="20"/>
    </row>
    <row r="41" spans="1:10" s="199" customFormat="1" ht="38.25">
      <c r="A41" s="21"/>
      <c r="B41" s="371" t="s">
        <v>32669</v>
      </c>
      <c r="C41" s="42"/>
      <c r="D41" s="43"/>
      <c r="E41" s="10"/>
      <c r="F41" s="10"/>
      <c r="G41" s="1"/>
      <c r="H41" s="40"/>
      <c r="I41" s="41"/>
      <c r="J41" s="20"/>
    </row>
    <row r="42" spans="1:10" s="199" customFormat="1" ht="25.5">
      <c r="A42" s="21" t="s">
        <v>32476</v>
      </c>
      <c r="B42" s="11" t="s">
        <v>32442</v>
      </c>
      <c r="C42" s="42" t="s">
        <v>28</v>
      </c>
      <c r="D42" s="43">
        <f>2.5*1.2</f>
        <v>3</v>
      </c>
      <c r="E42" s="10">
        <f t="shared" ref="E42" si="8">ROUND(J42+J42*$F$8,2)</f>
        <v>16.73</v>
      </c>
      <c r="F42" s="10">
        <f t="shared" ref="F42" si="9">ROUND(D42*E42,2)</f>
        <v>50.19</v>
      </c>
      <c r="G42" s="1"/>
      <c r="H42" s="40">
        <v>102192</v>
      </c>
      <c r="I42" s="41" t="s">
        <v>21534</v>
      </c>
      <c r="J42" s="20">
        <v>12.99</v>
      </c>
    </row>
    <row r="43" spans="1:10" s="199" customFormat="1" ht="38.25">
      <c r="A43" s="21" t="s">
        <v>32477</v>
      </c>
      <c r="B43" s="11" t="s">
        <v>32683</v>
      </c>
      <c r="C43" s="42" t="s">
        <v>32354</v>
      </c>
      <c r="D43" s="43">
        <v>6</v>
      </c>
      <c r="E43" s="10">
        <f t="shared" ref="E43" si="10">ROUND(J43+J43*$F$8,2)</f>
        <v>229.3</v>
      </c>
      <c r="F43" s="10">
        <f t="shared" ref="F43" si="11">ROUND(D43*E43,2)</f>
        <v>1375.8</v>
      </c>
      <c r="G43" s="1"/>
      <c r="H43" s="40" t="s">
        <v>32681</v>
      </c>
      <c r="I43" s="41" t="s">
        <v>32373</v>
      </c>
      <c r="J43" s="20">
        <v>178</v>
      </c>
    </row>
    <row r="44" spans="1:10" s="199" customFormat="1" ht="38.25">
      <c r="A44" s="21" t="s">
        <v>32478</v>
      </c>
      <c r="B44" s="11" t="s">
        <v>32684</v>
      </c>
      <c r="C44" s="42" t="s">
        <v>32354</v>
      </c>
      <c r="D44" s="43">
        <v>2</v>
      </c>
      <c r="E44" s="10">
        <f t="shared" si="4"/>
        <v>267.95</v>
      </c>
      <c r="F44" s="10">
        <f t="shared" si="5"/>
        <v>535.9</v>
      </c>
      <c r="G44" s="1"/>
      <c r="H44" s="40" t="s">
        <v>32682</v>
      </c>
      <c r="I44" s="41" t="s">
        <v>32373</v>
      </c>
      <c r="J44" s="20">
        <v>208</v>
      </c>
    </row>
    <row r="45" spans="1:10" s="199" customFormat="1" ht="51">
      <c r="A45" s="21" t="s">
        <v>32479</v>
      </c>
      <c r="B45" s="11" t="s">
        <v>32472</v>
      </c>
      <c r="C45" s="42" t="s">
        <v>32342</v>
      </c>
      <c r="D45" s="43">
        <v>18</v>
      </c>
      <c r="E45" s="10">
        <f t="shared" si="4"/>
        <v>128.4</v>
      </c>
      <c r="F45" s="10">
        <f t="shared" si="5"/>
        <v>2311.1999999999998</v>
      </c>
      <c r="G45" s="1"/>
      <c r="H45" s="40" t="s">
        <v>21766</v>
      </c>
      <c r="I45" s="41" t="s">
        <v>32515</v>
      </c>
      <c r="J45" s="20">
        <v>99.677526</v>
      </c>
    </row>
    <row r="46" spans="1:10" s="199" customFormat="1" ht="38.25">
      <c r="A46" s="21" t="s">
        <v>32480</v>
      </c>
      <c r="B46" s="11" t="s">
        <v>32473</v>
      </c>
      <c r="C46" s="42" t="s">
        <v>32342</v>
      </c>
      <c r="D46" s="43">
        <f>2*18</f>
        <v>36</v>
      </c>
      <c r="E46" s="10">
        <f t="shared" si="4"/>
        <v>71.48</v>
      </c>
      <c r="F46" s="10">
        <f t="shared" si="5"/>
        <v>2573.2800000000002</v>
      </c>
      <c r="G46" s="1"/>
      <c r="H46" s="40" t="s">
        <v>21765</v>
      </c>
      <c r="I46" s="41" t="s">
        <v>32515</v>
      </c>
      <c r="J46" s="20">
        <v>55.488455999999999</v>
      </c>
    </row>
    <row r="47" spans="1:10" s="199" customFormat="1" ht="38.25">
      <c r="A47" s="21" t="s">
        <v>32481</v>
      </c>
      <c r="B47" s="11" t="s">
        <v>32474</v>
      </c>
      <c r="C47" s="42" t="s">
        <v>32342</v>
      </c>
      <c r="D47" s="43">
        <v>12</v>
      </c>
      <c r="E47" s="10">
        <f>ROUND(J47+J47*$F$8,2)</f>
        <v>63.03</v>
      </c>
      <c r="F47" s="10">
        <f>ROUND(D47*E47,2)</f>
        <v>756.36</v>
      </c>
      <c r="G47" s="1"/>
      <c r="H47" s="40" t="s">
        <v>32509</v>
      </c>
      <c r="I47" s="41" t="s">
        <v>32515</v>
      </c>
      <c r="J47" s="20">
        <v>48.925900999999996</v>
      </c>
    </row>
    <row r="48" spans="1:10" s="199" customFormat="1" ht="25.5">
      <c r="A48" s="21" t="s">
        <v>32482</v>
      </c>
      <c r="B48" s="11" t="s">
        <v>32475</v>
      </c>
      <c r="C48" s="42" t="s">
        <v>32342</v>
      </c>
      <c r="D48" s="43">
        <v>12</v>
      </c>
      <c r="E48" s="10">
        <f t="shared" si="4"/>
        <v>28.5</v>
      </c>
      <c r="F48" s="10">
        <f t="shared" si="5"/>
        <v>342</v>
      </c>
      <c r="G48" s="1"/>
      <c r="H48" s="40" t="s">
        <v>21767</v>
      </c>
      <c r="I48" s="41" t="s">
        <v>32515</v>
      </c>
      <c r="J48" s="20">
        <v>22.120551200000001</v>
      </c>
    </row>
    <row r="49" spans="1:10" s="199" customFormat="1" ht="51">
      <c r="A49" s="21" t="s">
        <v>32483</v>
      </c>
      <c r="B49" s="166" t="s">
        <v>32689</v>
      </c>
      <c r="C49" s="42" t="s">
        <v>32342</v>
      </c>
      <c r="D49" s="43">
        <v>6</v>
      </c>
      <c r="E49" s="10">
        <f>ROUND(J49+J49*$F$8,2)</f>
        <v>153.49</v>
      </c>
      <c r="F49" s="10">
        <f>ROUND(D49*E49,2)</f>
        <v>920.94</v>
      </c>
      <c r="G49" s="1"/>
      <c r="H49" s="40" t="s">
        <v>32795</v>
      </c>
      <c r="I49" s="41" t="s">
        <v>32515</v>
      </c>
      <c r="J49" s="20">
        <v>119.150118396</v>
      </c>
    </row>
    <row r="50" spans="1:10" s="199" customFormat="1" ht="25.5">
      <c r="A50" s="21" t="s">
        <v>32484</v>
      </c>
      <c r="B50" s="11" t="s">
        <v>32401</v>
      </c>
      <c r="C50" s="42" t="s">
        <v>32342</v>
      </c>
      <c r="D50" s="43">
        <f>D45+D47+D48+24</f>
        <v>66</v>
      </c>
      <c r="E50" s="10">
        <f>ROUND(J50+J50*$F$8,2)</f>
        <v>12.6</v>
      </c>
      <c r="F50" s="10">
        <f>ROUND(D50*E50,2)</f>
        <v>831.6</v>
      </c>
      <c r="G50" s="1"/>
      <c r="H50" s="40">
        <v>91175</v>
      </c>
      <c r="I50" s="41" t="s">
        <v>21534</v>
      </c>
      <c r="J50" s="20">
        <v>9.7799999999999994</v>
      </c>
    </row>
    <row r="51" spans="1:10" s="199" customFormat="1" ht="63.75">
      <c r="A51" s="21" t="s">
        <v>32485</v>
      </c>
      <c r="B51" s="166" t="s">
        <v>32621</v>
      </c>
      <c r="C51" s="42" t="s">
        <v>32354</v>
      </c>
      <c r="D51" s="43">
        <v>3</v>
      </c>
      <c r="E51" s="10">
        <f t="shared" ref="E51:E54" si="12">ROUND(J51+J51*$F$8,2)</f>
        <v>626.23</v>
      </c>
      <c r="F51" s="10">
        <f t="shared" ref="F51:F54" si="13">ROUND(D51*E51,2)</f>
        <v>1878.69</v>
      </c>
      <c r="G51" s="1"/>
      <c r="H51" s="40">
        <v>97897</v>
      </c>
      <c r="I51" s="41" t="s">
        <v>21534</v>
      </c>
      <c r="J51" s="20">
        <v>486.13</v>
      </c>
    </row>
    <row r="52" spans="1:10" s="199" customFormat="1" ht="38.25">
      <c r="A52" s="21" t="s">
        <v>32486</v>
      </c>
      <c r="B52" s="11" t="s">
        <v>32422</v>
      </c>
      <c r="C52" s="42" t="s">
        <v>32354</v>
      </c>
      <c r="D52" s="43">
        <v>3</v>
      </c>
      <c r="E52" s="10">
        <f t="shared" si="12"/>
        <v>563.21</v>
      </c>
      <c r="F52" s="10">
        <f t="shared" si="13"/>
        <v>1689.63</v>
      </c>
      <c r="G52" s="1"/>
      <c r="H52" s="40" t="s">
        <v>32423</v>
      </c>
      <c r="I52" s="41" t="s">
        <v>32516</v>
      </c>
      <c r="J52" s="20">
        <v>437.21</v>
      </c>
    </row>
    <row r="53" spans="1:10" s="199" customFormat="1" ht="38.25">
      <c r="A53" s="21" t="s">
        <v>32487</v>
      </c>
      <c r="B53" s="11" t="s">
        <v>32432</v>
      </c>
      <c r="C53" s="42" t="s">
        <v>32342</v>
      </c>
      <c r="D53" s="43">
        <v>6</v>
      </c>
      <c r="E53" s="10">
        <f t="shared" si="12"/>
        <v>52.97</v>
      </c>
      <c r="F53" s="10">
        <f t="shared" si="13"/>
        <v>317.82</v>
      </c>
      <c r="G53" s="1"/>
      <c r="H53" s="40" t="s">
        <v>30553</v>
      </c>
      <c r="I53" s="41" t="s">
        <v>32373</v>
      </c>
      <c r="J53" s="20">
        <v>41.12</v>
      </c>
    </row>
    <row r="54" spans="1:10" s="199" customFormat="1" ht="25.5">
      <c r="A54" s="21" t="s">
        <v>32488</v>
      </c>
      <c r="B54" s="11" t="s">
        <v>32413</v>
      </c>
      <c r="C54" s="42" t="s">
        <v>32342</v>
      </c>
      <c r="D54" s="43">
        <v>3</v>
      </c>
      <c r="E54" s="10">
        <f t="shared" si="12"/>
        <v>549.42999999999995</v>
      </c>
      <c r="F54" s="10">
        <f t="shared" si="13"/>
        <v>1648.29</v>
      </c>
      <c r="G54" s="1"/>
      <c r="H54" s="40">
        <v>97983</v>
      </c>
      <c r="I54" s="41" t="s">
        <v>21534</v>
      </c>
      <c r="J54" s="20">
        <v>426.51</v>
      </c>
    </row>
    <row r="55" spans="1:10" s="199" customFormat="1" ht="25.5">
      <c r="A55" s="21" t="s">
        <v>32489</v>
      </c>
      <c r="B55" s="11" t="s">
        <v>32610</v>
      </c>
      <c r="C55" s="42" t="s">
        <v>32354</v>
      </c>
      <c r="D55" s="43">
        <v>1</v>
      </c>
      <c r="E55" s="10">
        <f t="shared" ref="E55:E60" si="14">ROUND(J55+J55*$F$8,2)</f>
        <v>1280.2</v>
      </c>
      <c r="F55" s="10">
        <f t="shared" ref="F55:F60" si="15">ROUND(D55*E55,2)</f>
        <v>1280.2</v>
      </c>
      <c r="G55" s="1"/>
      <c r="H55" s="40">
        <v>99275</v>
      </c>
      <c r="I55" s="41" t="s">
        <v>21534</v>
      </c>
      <c r="J55" s="20">
        <v>993.79</v>
      </c>
    </row>
    <row r="56" spans="1:10" s="199" customFormat="1">
      <c r="A56" s="21" t="s">
        <v>32490</v>
      </c>
      <c r="B56" s="11" t="s">
        <v>32431</v>
      </c>
      <c r="C56" s="42" t="s">
        <v>32354</v>
      </c>
      <c r="D56" s="43">
        <f>5/0.25</f>
        <v>20</v>
      </c>
      <c r="E56" s="10">
        <f t="shared" si="14"/>
        <v>65.08</v>
      </c>
      <c r="F56" s="10">
        <f t="shared" si="15"/>
        <v>1301.5999999999999</v>
      </c>
      <c r="G56" s="1"/>
      <c r="H56" s="40" t="s">
        <v>32430</v>
      </c>
      <c r="I56" s="41" t="s">
        <v>32373</v>
      </c>
      <c r="J56" s="20">
        <v>50.52</v>
      </c>
    </row>
    <row r="57" spans="1:10" s="199" customFormat="1" ht="51">
      <c r="A57" s="21" t="s">
        <v>32491</v>
      </c>
      <c r="B57" s="11" t="s">
        <v>32416</v>
      </c>
      <c r="C57" s="42" t="s">
        <v>32354</v>
      </c>
      <c r="D57" s="43">
        <v>1</v>
      </c>
      <c r="E57" s="10">
        <f t="shared" ref="E57:E59" si="16">ROUND(J57+J57*$F$8,2)</f>
        <v>621.47</v>
      </c>
      <c r="F57" s="10">
        <f t="shared" ref="F57:F59" si="17">ROUND(D57*E57,2)</f>
        <v>621.47</v>
      </c>
      <c r="G57" s="1"/>
      <c r="H57" s="40" t="s">
        <v>32511</v>
      </c>
      <c r="I57" s="41" t="s">
        <v>32515</v>
      </c>
      <c r="J57" s="20">
        <v>482.43090000000001</v>
      </c>
    </row>
    <row r="58" spans="1:10" s="199" customFormat="1" ht="38.25">
      <c r="A58" s="21" t="s">
        <v>32492</v>
      </c>
      <c r="B58" s="11" t="s">
        <v>32611</v>
      </c>
      <c r="C58" s="42" t="s">
        <v>32336</v>
      </c>
      <c r="D58" s="43">
        <f>(0.4*1.5*4)*3</f>
        <v>7.2000000000000011</v>
      </c>
      <c r="E58" s="10">
        <f t="shared" si="16"/>
        <v>67.790000000000006</v>
      </c>
      <c r="F58" s="10">
        <f t="shared" si="17"/>
        <v>488.09</v>
      </c>
      <c r="G58" s="1"/>
      <c r="H58" s="40">
        <v>97082</v>
      </c>
      <c r="I58" s="41" t="s">
        <v>21534</v>
      </c>
      <c r="J58" s="20">
        <v>52.62</v>
      </c>
    </row>
    <row r="59" spans="1:10" s="199" customFormat="1">
      <c r="A59" s="21" t="s">
        <v>32493</v>
      </c>
      <c r="B59" s="11" t="s">
        <v>32614</v>
      </c>
      <c r="C59" s="42" t="s">
        <v>32336</v>
      </c>
      <c r="D59" s="43">
        <v>8</v>
      </c>
      <c r="E59" s="10">
        <f t="shared" si="16"/>
        <v>151.22999999999999</v>
      </c>
      <c r="F59" s="10">
        <f t="shared" si="17"/>
        <v>1209.8399999999999</v>
      </c>
      <c r="G59" s="1"/>
      <c r="H59" s="40" t="s">
        <v>32612</v>
      </c>
      <c r="I59" s="41" t="s">
        <v>32515</v>
      </c>
      <c r="J59" s="20">
        <v>117.396</v>
      </c>
    </row>
    <row r="60" spans="1:10" s="199" customFormat="1" ht="25.5">
      <c r="A60" s="21" t="s">
        <v>32494</v>
      </c>
      <c r="B60" s="11" t="s">
        <v>32421</v>
      </c>
      <c r="C60" s="42" t="s">
        <v>32336</v>
      </c>
      <c r="D60" s="43">
        <f>(0.4*1.5*4)*6</f>
        <v>14.400000000000002</v>
      </c>
      <c r="E60" s="10">
        <f t="shared" si="14"/>
        <v>29.87</v>
      </c>
      <c r="F60" s="10">
        <f t="shared" si="15"/>
        <v>430.13</v>
      </c>
      <c r="G60" s="1"/>
      <c r="H60" s="40">
        <v>93382</v>
      </c>
      <c r="I60" s="41" t="s">
        <v>21534</v>
      </c>
      <c r="J60" s="20">
        <v>23.19</v>
      </c>
    </row>
    <row r="61" spans="1:10" s="199" customFormat="1" ht="38.25">
      <c r="A61" s="21" t="s">
        <v>32495</v>
      </c>
      <c r="B61" s="166" t="s">
        <v>32508</v>
      </c>
      <c r="C61" s="42" t="s">
        <v>32336</v>
      </c>
      <c r="D61" s="43">
        <f>(0.4*1.5*4)*0.1+2*3*0.1+5*2*0.1</f>
        <v>1.84</v>
      </c>
      <c r="E61" s="10">
        <f>ROUND(J61+J61*$F$8,2)</f>
        <v>950.88</v>
      </c>
      <c r="F61" s="10">
        <f>ROUND(D61*E61,2)</f>
        <v>1749.62</v>
      </c>
      <c r="G61" s="1"/>
      <c r="H61" s="40">
        <v>94990</v>
      </c>
      <c r="I61" s="41" t="s">
        <v>21534</v>
      </c>
      <c r="J61" s="20">
        <v>738.15</v>
      </c>
    </row>
    <row r="62" spans="1:10" s="199" customFormat="1" ht="63.75">
      <c r="A62" s="21" t="s">
        <v>32496</v>
      </c>
      <c r="B62" s="11" t="s">
        <v>32441</v>
      </c>
      <c r="C62" s="42" t="s">
        <v>28</v>
      </c>
      <c r="D62" s="43">
        <v>4</v>
      </c>
      <c r="E62" s="10">
        <f>ROUND(J62+J62*$F$8,2)</f>
        <v>151.81</v>
      </c>
      <c r="F62" s="10">
        <f>ROUND(D62*E62,2)</f>
        <v>607.24</v>
      </c>
      <c r="G62" s="1"/>
      <c r="H62" s="40">
        <v>101091</v>
      </c>
      <c r="I62" s="41" t="s">
        <v>21534</v>
      </c>
      <c r="J62" s="20">
        <v>117.85</v>
      </c>
    </row>
    <row r="63" spans="1:10" s="199" customFormat="1" ht="38.25">
      <c r="A63" s="21" t="s">
        <v>32497</v>
      </c>
      <c r="B63" s="11" t="s">
        <v>32443</v>
      </c>
      <c r="C63" s="42" t="s">
        <v>28</v>
      </c>
      <c r="D63" s="43">
        <f>2.5*1.2</f>
        <v>3</v>
      </c>
      <c r="E63" s="10">
        <f t="shared" ref="E63:E65" si="18">ROUND(J63+J63*$F$8,2)</f>
        <v>429.76</v>
      </c>
      <c r="F63" s="10">
        <f t="shared" ref="F63:F65" si="19">ROUND(D63*E63,2)</f>
        <v>1289.28</v>
      </c>
      <c r="G63" s="1"/>
      <c r="H63" s="40">
        <v>102181</v>
      </c>
      <c r="I63" s="41" t="s">
        <v>21534</v>
      </c>
      <c r="J63" s="20">
        <v>333.61</v>
      </c>
    </row>
    <row r="64" spans="1:10" s="199" customFormat="1" ht="76.5">
      <c r="A64" s="21" t="s">
        <v>32498</v>
      </c>
      <c r="B64" s="11" t="s">
        <v>32633</v>
      </c>
      <c r="C64" s="42" t="s">
        <v>32342</v>
      </c>
      <c r="D64" s="43">
        <f>300/30</f>
        <v>10</v>
      </c>
      <c r="E64" s="10">
        <f t="shared" si="18"/>
        <v>429.1</v>
      </c>
      <c r="F64" s="10">
        <f t="shared" si="19"/>
        <v>4291</v>
      </c>
      <c r="G64" s="1"/>
      <c r="H64" s="40" t="s">
        <v>32514</v>
      </c>
      <c r="I64" s="41" t="s">
        <v>32515</v>
      </c>
      <c r="J64" s="20">
        <v>333.10424</v>
      </c>
    </row>
    <row r="65" spans="1:10" s="199" customFormat="1" ht="38.25">
      <c r="A65" s="21" t="s">
        <v>32499</v>
      </c>
      <c r="B65" s="11" t="s">
        <v>32448</v>
      </c>
      <c r="C65" s="42" t="s">
        <v>28</v>
      </c>
      <c r="D65" s="43">
        <f>(1.2+1.2)*4</f>
        <v>9.6</v>
      </c>
      <c r="E65" s="10">
        <f t="shared" si="18"/>
        <v>83.28</v>
      </c>
      <c r="F65" s="10">
        <f t="shared" si="19"/>
        <v>799.49</v>
      </c>
      <c r="G65" s="1"/>
      <c r="H65" s="40" t="s">
        <v>32789</v>
      </c>
      <c r="I65" s="41" t="s">
        <v>32515</v>
      </c>
      <c r="J65" s="20">
        <v>64.645898322999997</v>
      </c>
    </row>
    <row r="66" spans="1:10" s="1" customFormat="1" ht="25.5">
      <c r="A66" s="21" t="s">
        <v>32500</v>
      </c>
      <c r="B66" s="164" t="s">
        <v>21535</v>
      </c>
      <c r="C66" s="42" t="s">
        <v>28</v>
      </c>
      <c r="D66" s="43">
        <f t="shared" ref="D66:D67" si="20">(1.2+1.2)*4</f>
        <v>9.6</v>
      </c>
      <c r="E66" s="10">
        <f t="shared" ref="E66:E74" si="21">ROUND(J66+J66*$F$8,2)</f>
        <v>5.18</v>
      </c>
      <c r="F66" s="10">
        <f t="shared" ref="F66:F74" si="22">ROUND(D66*E66,2)</f>
        <v>49.73</v>
      </c>
      <c r="H66" s="40">
        <v>87879</v>
      </c>
      <c r="I66" s="41" t="s">
        <v>21534</v>
      </c>
      <c r="J66" s="20">
        <v>4.0199999999999996</v>
      </c>
    </row>
    <row r="67" spans="1:10" s="82" customFormat="1" ht="38.25">
      <c r="A67" s="21" t="s">
        <v>32501</v>
      </c>
      <c r="B67" s="164" t="s">
        <v>21536</v>
      </c>
      <c r="C67" s="42" t="s">
        <v>28</v>
      </c>
      <c r="D67" s="43">
        <f t="shared" si="20"/>
        <v>9.6</v>
      </c>
      <c r="E67" s="10">
        <f t="shared" si="21"/>
        <v>45.2</v>
      </c>
      <c r="F67" s="10">
        <f t="shared" si="22"/>
        <v>433.92</v>
      </c>
      <c r="H67" s="41">
        <v>87529</v>
      </c>
      <c r="I67" s="41" t="s">
        <v>21534</v>
      </c>
      <c r="J67" s="20">
        <v>35.090000000000003</v>
      </c>
    </row>
    <row r="68" spans="1:10" s="82" customFormat="1" ht="25.5">
      <c r="A68" s="21" t="s">
        <v>32502</v>
      </c>
      <c r="B68" s="11" t="s">
        <v>32451</v>
      </c>
      <c r="C68" s="42" t="s">
        <v>28</v>
      </c>
      <c r="D68" s="43">
        <f>(1.2+1.2)*4+3</f>
        <v>12.6</v>
      </c>
      <c r="E68" s="10">
        <f t="shared" si="21"/>
        <v>21.59</v>
      </c>
      <c r="F68" s="10">
        <f t="shared" si="22"/>
        <v>272.02999999999997</v>
      </c>
      <c r="H68" s="41">
        <v>88497</v>
      </c>
      <c r="I68" s="41" t="s">
        <v>21534</v>
      </c>
      <c r="J68" s="20">
        <v>16.760000000000002</v>
      </c>
    </row>
    <row r="69" spans="1:10" s="82" customFormat="1" ht="38.25">
      <c r="A69" s="21" t="s">
        <v>32503</v>
      </c>
      <c r="B69" s="11" t="s">
        <v>21748</v>
      </c>
      <c r="C69" s="42" t="s">
        <v>28</v>
      </c>
      <c r="D69" s="43">
        <f>(1.2+1.2)*4+3</f>
        <v>12.6</v>
      </c>
      <c r="E69" s="10">
        <f t="shared" si="21"/>
        <v>5.0999999999999996</v>
      </c>
      <c r="F69" s="10">
        <f t="shared" si="22"/>
        <v>64.260000000000005</v>
      </c>
      <c r="H69" s="41">
        <v>88485</v>
      </c>
      <c r="I69" s="41" t="s">
        <v>21534</v>
      </c>
      <c r="J69" s="20">
        <v>3.96</v>
      </c>
    </row>
    <row r="70" spans="1:10" s="82" customFormat="1" ht="38.25">
      <c r="A70" s="21" t="s">
        <v>32504</v>
      </c>
      <c r="B70" s="166" t="s">
        <v>32450</v>
      </c>
      <c r="C70" s="42" t="s">
        <v>28</v>
      </c>
      <c r="D70" s="43">
        <f>(1.2+1.2)*4+3</f>
        <v>12.6</v>
      </c>
      <c r="E70" s="10">
        <f t="shared" si="21"/>
        <v>15.07</v>
      </c>
      <c r="F70" s="10">
        <f t="shared" si="22"/>
        <v>189.88</v>
      </c>
      <c r="H70" s="41">
        <v>88489</v>
      </c>
      <c r="I70" s="41" t="s">
        <v>21534</v>
      </c>
      <c r="J70" s="20">
        <v>11.7</v>
      </c>
    </row>
    <row r="71" spans="1:10" s="199" customFormat="1" ht="51">
      <c r="A71" s="21" t="s">
        <v>32505</v>
      </c>
      <c r="B71" s="11" t="s">
        <v>32791</v>
      </c>
      <c r="C71" s="42" t="s">
        <v>32336</v>
      </c>
      <c r="D71" s="43">
        <f>0.25*(1.2+1.2)*3.5</f>
        <v>2.1</v>
      </c>
      <c r="E71" s="10">
        <f t="shared" si="21"/>
        <v>81.08</v>
      </c>
      <c r="F71" s="10">
        <f t="shared" si="22"/>
        <v>170.27</v>
      </c>
      <c r="G71" s="1"/>
      <c r="H71" s="40">
        <v>97625</v>
      </c>
      <c r="I71" s="41" t="s">
        <v>21534</v>
      </c>
      <c r="J71" s="20">
        <v>62.94</v>
      </c>
    </row>
    <row r="72" spans="1:10" s="199" customFormat="1">
      <c r="A72" s="21" t="s">
        <v>32506</v>
      </c>
      <c r="B72" s="11" t="s">
        <v>32685</v>
      </c>
      <c r="C72" s="42" t="s">
        <v>32354</v>
      </c>
      <c r="D72" s="43">
        <v>20</v>
      </c>
      <c r="E72" s="10">
        <f t="shared" si="21"/>
        <v>34.42</v>
      </c>
      <c r="F72" s="10">
        <f t="shared" si="22"/>
        <v>688.4</v>
      </c>
      <c r="G72" s="1"/>
      <c r="H72" s="40" t="s">
        <v>32436</v>
      </c>
      <c r="I72" s="41" t="s">
        <v>32583</v>
      </c>
      <c r="J72" s="20">
        <v>26.72</v>
      </c>
    </row>
    <row r="73" spans="1:10" s="199" customFormat="1" ht="25.5">
      <c r="A73" s="21"/>
      <c r="B73" s="371" t="s">
        <v>32658</v>
      </c>
      <c r="C73" s="42"/>
      <c r="D73" s="43"/>
      <c r="E73" s="10"/>
      <c r="F73" s="10"/>
      <c r="G73" s="1"/>
      <c r="H73" s="40"/>
      <c r="I73" s="41"/>
      <c r="J73" s="20"/>
    </row>
    <row r="74" spans="1:10" s="199" customFormat="1" ht="25.5">
      <c r="A74" s="21" t="s">
        <v>32507</v>
      </c>
      <c r="B74" s="11" t="s">
        <v>32433</v>
      </c>
      <c r="C74" s="42" t="s">
        <v>32354</v>
      </c>
      <c r="D74" s="43">
        <v>20</v>
      </c>
      <c r="E74" s="10">
        <f t="shared" si="21"/>
        <v>10.45</v>
      </c>
      <c r="F74" s="10">
        <f t="shared" si="22"/>
        <v>209</v>
      </c>
      <c r="G74" s="1"/>
      <c r="H74" s="40" t="s">
        <v>32513</v>
      </c>
      <c r="I74" s="41" t="s">
        <v>32515</v>
      </c>
      <c r="J74" s="20">
        <v>8.1112000000000002</v>
      </c>
    </row>
    <row r="75" spans="1:10" s="199" customFormat="1" ht="25.5">
      <c r="A75" s="21" t="s">
        <v>32615</v>
      </c>
      <c r="B75" s="11" t="s">
        <v>32438</v>
      </c>
      <c r="C75" s="42" t="s">
        <v>32336</v>
      </c>
      <c r="D75" s="43">
        <f>1.2*1.2*0.2</f>
        <v>0.28799999999999998</v>
      </c>
      <c r="E75" s="10">
        <f t="shared" ref="E75:E77" si="23">ROUND(J75+J75*$F$8,2)</f>
        <v>4598.2</v>
      </c>
      <c r="F75" s="10">
        <f t="shared" ref="F75:F77" si="24">ROUND(D75*E75,2)</f>
        <v>1324.28</v>
      </c>
      <c r="G75" s="1"/>
      <c r="H75" s="40" t="s">
        <v>32801</v>
      </c>
      <c r="I75" s="41" t="s">
        <v>32515</v>
      </c>
      <c r="J75" s="20">
        <v>3569.4797067240002</v>
      </c>
    </row>
    <row r="76" spans="1:10" s="82" customFormat="1" ht="63.75">
      <c r="A76" s="21" t="s">
        <v>32616</v>
      </c>
      <c r="B76" s="11" t="s">
        <v>32439</v>
      </c>
      <c r="C76" s="42" t="s">
        <v>33</v>
      </c>
      <c r="D76" s="43">
        <f>1.2*1.2*0.2*100</f>
        <v>28.799999999999997</v>
      </c>
      <c r="E76" s="10">
        <f t="shared" si="23"/>
        <v>16.95</v>
      </c>
      <c r="F76" s="10">
        <f t="shared" si="24"/>
        <v>488.16</v>
      </c>
      <c r="H76" s="41" t="s">
        <v>21532</v>
      </c>
      <c r="I76" s="41" t="s">
        <v>32515</v>
      </c>
      <c r="J76" s="20">
        <v>13.159999999999998</v>
      </c>
    </row>
    <row r="77" spans="1:10" s="199" customFormat="1" ht="51">
      <c r="A77" s="21" t="s">
        <v>32638</v>
      </c>
      <c r="B77" s="11" t="s">
        <v>32440</v>
      </c>
      <c r="C77" s="42" t="s">
        <v>28</v>
      </c>
      <c r="D77" s="43">
        <f>1.2*1.2</f>
        <v>1.44</v>
      </c>
      <c r="E77" s="10">
        <f t="shared" si="23"/>
        <v>110.22</v>
      </c>
      <c r="F77" s="10">
        <f t="shared" si="24"/>
        <v>158.72</v>
      </c>
      <c r="G77" s="1"/>
      <c r="H77" s="40">
        <v>92268</v>
      </c>
      <c r="I77" s="41" t="s">
        <v>21534</v>
      </c>
      <c r="J77" s="20">
        <v>85.56</v>
      </c>
    </row>
    <row r="78" spans="1:10" s="199" customFormat="1" ht="63.75">
      <c r="A78" s="21"/>
      <c r="B78" s="371" t="s">
        <v>32670</v>
      </c>
      <c r="C78" s="42"/>
      <c r="D78" s="43"/>
      <c r="E78" s="10"/>
      <c r="F78" s="10"/>
      <c r="G78" s="1"/>
      <c r="H78" s="40"/>
      <c r="I78" s="41"/>
      <c r="J78" s="20"/>
    </row>
    <row r="79" spans="1:10" s="199" customFormat="1" ht="38.25">
      <c r="A79" s="21" t="s">
        <v>32639</v>
      </c>
      <c r="B79" s="11" t="s">
        <v>32399</v>
      </c>
      <c r="C79" s="42" t="s">
        <v>32336</v>
      </c>
      <c r="D79" s="43">
        <f>2*0.2</f>
        <v>0.4</v>
      </c>
      <c r="E79" s="10">
        <f t="shared" ref="E79" si="25">ROUND(J79+J79*$F$8,2)</f>
        <v>81.08</v>
      </c>
      <c r="F79" s="10">
        <f t="shared" ref="F79" si="26">ROUND(D79*E79,2)</f>
        <v>32.43</v>
      </c>
      <c r="G79" s="1"/>
      <c r="H79" s="40">
        <v>97625</v>
      </c>
      <c r="I79" s="41" t="s">
        <v>21534</v>
      </c>
      <c r="J79" s="20">
        <v>62.94</v>
      </c>
    </row>
    <row r="80" spans="1:10" s="199" customFormat="1" ht="51">
      <c r="A80" s="21" t="s">
        <v>32640</v>
      </c>
      <c r="B80" s="11" t="s">
        <v>32607</v>
      </c>
      <c r="C80" s="42" t="s">
        <v>28</v>
      </c>
      <c r="D80" s="43">
        <v>6</v>
      </c>
      <c r="E80" s="10">
        <f>ROUND(J80+J80*$F$8,2)</f>
        <v>7.12</v>
      </c>
      <c r="F80" s="10">
        <f>ROUND(D80*E80,2)</f>
        <v>42.72</v>
      </c>
      <c r="G80" s="1"/>
      <c r="H80" s="40" t="s">
        <v>32790</v>
      </c>
      <c r="I80" s="41" t="s">
        <v>32373</v>
      </c>
      <c r="J80" s="20">
        <v>5.53</v>
      </c>
    </row>
    <row r="81" spans="1:10" s="199" customFormat="1" ht="102">
      <c r="A81" s="21" t="s">
        <v>32641</v>
      </c>
      <c r="B81" s="11" t="s">
        <v>32382</v>
      </c>
      <c r="C81" s="42" t="s">
        <v>28</v>
      </c>
      <c r="D81" s="43">
        <v>6</v>
      </c>
      <c r="E81" s="10">
        <f t="shared" ref="E81" si="27">ROUND(J81+J81*$F$8,2)</f>
        <v>241.68</v>
      </c>
      <c r="F81" s="10">
        <f t="shared" ref="F81" si="28">ROUND(D81*E81,2)</f>
        <v>1450.08</v>
      </c>
      <c r="G81" s="1"/>
      <c r="H81" s="40" t="s">
        <v>32754</v>
      </c>
      <c r="I81" s="41" t="s">
        <v>32515</v>
      </c>
      <c r="J81" s="20">
        <v>187.60905499999998</v>
      </c>
    </row>
    <row r="82" spans="1:10" s="199" customFormat="1" ht="38.25">
      <c r="A82" s="21" t="s">
        <v>32642</v>
      </c>
      <c r="B82" s="166" t="s">
        <v>32683</v>
      </c>
      <c r="C82" s="42" t="s">
        <v>32354</v>
      </c>
      <c r="D82" s="43">
        <v>3</v>
      </c>
      <c r="E82" s="10">
        <f t="shared" ref="E82" si="29">ROUND(J82+J82*$F$8,2)</f>
        <v>229.3</v>
      </c>
      <c r="F82" s="10">
        <f t="shared" ref="F82" si="30">ROUND(D82*E82,2)</f>
        <v>687.9</v>
      </c>
      <c r="G82" s="1"/>
      <c r="H82" s="40" t="s">
        <v>32681</v>
      </c>
      <c r="I82" s="41" t="s">
        <v>32373</v>
      </c>
      <c r="J82" s="20">
        <v>178</v>
      </c>
    </row>
    <row r="83" spans="1:10" s="199" customFormat="1" ht="38.25">
      <c r="A83" s="21" t="s">
        <v>32643</v>
      </c>
      <c r="B83" s="11" t="s">
        <v>32473</v>
      </c>
      <c r="C83" s="42" t="s">
        <v>32342</v>
      </c>
      <c r="D83" s="43">
        <f>2*18</f>
        <v>36</v>
      </c>
      <c r="E83" s="10">
        <f>ROUND(J83+J83*$F$8,2)</f>
        <v>71.48</v>
      </c>
      <c r="F83" s="10">
        <f>ROUND(D83*E83,2)</f>
        <v>2573.2800000000002</v>
      </c>
      <c r="G83" s="1"/>
      <c r="H83" s="40" t="s">
        <v>21765</v>
      </c>
      <c r="I83" s="41" t="s">
        <v>32515</v>
      </c>
      <c r="J83" s="20">
        <v>55.488455999999999</v>
      </c>
    </row>
    <row r="84" spans="1:10" s="199" customFormat="1" ht="25.5">
      <c r="A84" s="21" t="s">
        <v>32651</v>
      </c>
      <c r="B84" s="11" t="s">
        <v>32401</v>
      </c>
      <c r="C84" s="42" t="s">
        <v>32342</v>
      </c>
      <c r="D84" s="43">
        <f>D83</f>
        <v>36</v>
      </c>
      <c r="E84" s="10">
        <f>ROUND(J84+J84*$F$8,2)</f>
        <v>12.6</v>
      </c>
      <c r="F84" s="10">
        <f>ROUND(D84*E84,2)</f>
        <v>453.6</v>
      </c>
      <c r="G84" s="1"/>
      <c r="H84" s="40">
        <v>91175</v>
      </c>
      <c r="I84" s="41" t="s">
        <v>21534</v>
      </c>
      <c r="J84" s="20">
        <v>9.7799999999999994</v>
      </c>
    </row>
    <row r="85" spans="1:10" s="199" customFormat="1" ht="38.25">
      <c r="A85" s="21" t="s">
        <v>32652</v>
      </c>
      <c r="B85" s="11" t="s">
        <v>32448</v>
      </c>
      <c r="C85" s="42" t="s">
        <v>28</v>
      </c>
      <c r="D85" s="43">
        <v>2</v>
      </c>
      <c r="E85" s="10">
        <f t="shared" ref="E85:E88" si="31">ROUND(J85+J85*$F$8,2)</f>
        <v>83.28</v>
      </c>
      <c r="F85" s="10">
        <f t="shared" ref="F85:F88" si="32">ROUND(D85*E85,2)</f>
        <v>166.56</v>
      </c>
      <c r="G85" s="1"/>
      <c r="H85" s="40" t="s">
        <v>32789</v>
      </c>
      <c r="I85" s="41" t="s">
        <v>32515</v>
      </c>
      <c r="J85" s="20">
        <v>64.645898322999997</v>
      </c>
    </row>
    <row r="86" spans="1:10" s="1" customFormat="1" ht="25.5">
      <c r="A86" s="21" t="s">
        <v>32653</v>
      </c>
      <c r="B86" s="164" t="s">
        <v>21535</v>
      </c>
      <c r="C86" s="42" t="s">
        <v>28</v>
      </c>
      <c r="D86" s="43">
        <v>2</v>
      </c>
      <c r="E86" s="10">
        <f t="shared" si="31"/>
        <v>5.18</v>
      </c>
      <c r="F86" s="10">
        <f t="shared" si="32"/>
        <v>10.36</v>
      </c>
      <c r="H86" s="40">
        <v>87879</v>
      </c>
      <c r="I86" s="41" t="s">
        <v>21534</v>
      </c>
      <c r="J86" s="20">
        <v>4.0199999999999996</v>
      </c>
    </row>
    <row r="87" spans="1:10" s="82" customFormat="1" ht="38.25">
      <c r="A87" s="21" t="s">
        <v>32654</v>
      </c>
      <c r="B87" s="164" t="s">
        <v>21536</v>
      </c>
      <c r="C87" s="42" t="s">
        <v>28</v>
      </c>
      <c r="D87" s="43">
        <v>2</v>
      </c>
      <c r="E87" s="10">
        <f t="shared" si="31"/>
        <v>45.2</v>
      </c>
      <c r="F87" s="10">
        <f t="shared" si="32"/>
        <v>90.4</v>
      </c>
      <c r="H87" s="41">
        <v>87529</v>
      </c>
      <c r="I87" s="41" t="s">
        <v>21534</v>
      </c>
      <c r="J87" s="20">
        <v>35.090000000000003</v>
      </c>
    </row>
    <row r="88" spans="1:10" s="82" customFormat="1" ht="25.5">
      <c r="A88" s="21" t="s">
        <v>32655</v>
      </c>
      <c r="B88" s="11" t="s">
        <v>32451</v>
      </c>
      <c r="C88" s="42" t="s">
        <v>28</v>
      </c>
      <c r="D88" s="43">
        <v>2</v>
      </c>
      <c r="E88" s="10">
        <f t="shared" si="31"/>
        <v>21.59</v>
      </c>
      <c r="F88" s="10">
        <f t="shared" si="32"/>
        <v>43.18</v>
      </c>
      <c r="H88" s="41">
        <v>88497</v>
      </c>
      <c r="I88" s="41" t="s">
        <v>21534</v>
      </c>
      <c r="J88" s="20">
        <v>16.760000000000002</v>
      </c>
    </row>
    <row r="89" spans="1:10" s="199" customFormat="1" ht="38.25">
      <c r="A89" s="21" t="s">
        <v>32656</v>
      </c>
      <c r="B89" s="11" t="s">
        <v>32606</v>
      </c>
      <c r="C89" s="42" t="s">
        <v>32338</v>
      </c>
      <c r="D89" s="43">
        <v>2</v>
      </c>
      <c r="E89" s="10">
        <f>ROUND(J89+J89*$F$8,2)</f>
        <v>5.0999999999999996</v>
      </c>
      <c r="F89" s="10">
        <f>ROUND(D89*E89,2)</f>
        <v>10.199999999999999</v>
      </c>
      <c r="G89" s="1"/>
      <c r="H89" s="40">
        <v>88485</v>
      </c>
      <c r="I89" s="41" t="s">
        <v>21534</v>
      </c>
      <c r="J89" s="20">
        <v>3.96</v>
      </c>
    </row>
    <row r="90" spans="1:10" s="199" customFormat="1" ht="38.25">
      <c r="A90" s="21" t="s">
        <v>32657</v>
      </c>
      <c r="B90" s="11" t="s">
        <v>32605</v>
      </c>
      <c r="C90" s="42" t="s">
        <v>32338</v>
      </c>
      <c r="D90" s="43">
        <v>2</v>
      </c>
      <c r="E90" s="10">
        <f t="shared" ref="E90" si="33">ROUND(J90+J90*$F$8,2)</f>
        <v>15.07</v>
      </c>
      <c r="F90" s="10">
        <f t="shared" ref="F90" si="34">ROUND(D90*E90,2)</f>
        <v>30.14</v>
      </c>
      <c r="G90" s="1"/>
      <c r="H90" s="40">
        <v>88489</v>
      </c>
      <c r="I90" s="41" t="s">
        <v>21534</v>
      </c>
      <c r="J90" s="20">
        <v>11.7</v>
      </c>
    </row>
    <row r="91" spans="1:10" s="199" customFormat="1" ht="38.25">
      <c r="A91" s="21"/>
      <c r="B91" s="371" t="s">
        <v>32619</v>
      </c>
      <c r="C91" s="42"/>
      <c r="D91" s="43"/>
      <c r="E91" s="10"/>
      <c r="F91" s="10"/>
      <c r="G91" s="1"/>
      <c r="H91" s="40"/>
      <c r="I91" s="41"/>
      <c r="J91" s="20"/>
    </row>
    <row r="92" spans="1:10" s="199" customFormat="1" ht="63.75">
      <c r="A92" s="21" t="s">
        <v>32656</v>
      </c>
      <c r="B92" s="11" t="s">
        <v>32618</v>
      </c>
      <c r="C92" s="42" t="s">
        <v>32338</v>
      </c>
      <c r="D92" s="43">
        <f>5*0.4</f>
        <v>2</v>
      </c>
      <c r="E92" s="10">
        <f t="shared" ref="E92:E96" si="35">ROUND(J92+J92*$F$8,2)</f>
        <v>37.72</v>
      </c>
      <c r="F92" s="10">
        <f t="shared" ref="F92:F96" si="36">ROUND(D92*E92,2)</f>
        <v>75.44</v>
      </c>
      <c r="G92" s="1"/>
      <c r="H92" s="40">
        <v>101862</v>
      </c>
      <c r="I92" s="41" t="s">
        <v>21534</v>
      </c>
      <c r="J92" s="20">
        <v>29.28</v>
      </c>
    </row>
    <row r="93" spans="1:10" s="199" customFormat="1" ht="38.25">
      <c r="A93" s="21" t="s">
        <v>32657</v>
      </c>
      <c r="B93" s="11" t="s">
        <v>32611</v>
      </c>
      <c r="C93" s="42" t="s">
        <v>32336</v>
      </c>
      <c r="D93" s="43">
        <f>6*0.3*0.3</f>
        <v>0.53999999999999992</v>
      </c>
      <c r="E93" s="10">
        <f t="shared" si="35"/>
        <v>67.790000000000006</v>
      </c>
      <c r="F93" s="10">
        <f t="shared" si="36"/>
        <v>36.61</v>
      </c>
      <c r="G93" s="1"/>
      <c r="H93" s="40">
        <v>97082</v>
      </c>
      <c r="I93" s="41" t="s">
        <v>21534</v>
      </c>
      <c r="J93" s="20">
        <v>52.62</v>
      </c>
    </row>
    <row r="94" spans="1:10" s="199" customFormat="1" ht="38.25">
      <c r="A94" s="21" t="s">
        <v>32671</v>
      </c>
      <c r="B94" s="11" t="s">
        <v>32620</v>
      </c>
      <c r="C94" s="42" t="s">
        <v>32342</v>
      </c>
      <c r="D94" s="43">
        <v>6</v>
      </c>
      <c r="E94" s="10">
        <f>ROUND(J94+J94*$F$8,2)</f>
        <v>71.48</v>
      </c>
      <c r="F94" s="10">
        <f>ROUND(D94*E94,2)</f>
        <v>428.88</v>
      </c>
      <c r="G94" s="1"/>
      <c r="H94" s="40" t="s">
        <v>21765</v>
      </c>
      <c r="I94" s="41" t="s">
        <v>32515</v>
      </c>
      <c r="J94" s="20">
        <v>55.488455999999999</v>
      </c>
    </row>
    <row r="95" spans="1:10" s="199" customFormat="1">
      <c r="A95" s="21" t="s">
        <v>32672</v>
      </c>
      <c r="B95" s="11" t="s">
        <v>32614</v>
      </c>
      <c r="C95" s="42" t="s">
        <v>32336</v>
      </c>
      <c r="D95" s="43">
        <f>6*0.3*0.1</f>
        <v>0.18</v>
      </c>
      <c r="E95" s="10">
        <f t="shared" si="35"/>
        <v>151.22999999999999</v>
      </c>
      <c r="F95" s="10">
        <f t="shared" si="36"/>
        <v>27.22</v>
      </c>
      <c r="G95" s="1"/>
      <c r="H95" s="40" t="s">
        <v>32612</v>
      </c>
      <c r="I95" s="41" t="s">
        <v>32515</v>
      </c>
      <c r="J95" s="20">
        <v>117.396</v>
      </c>
    </row>
    <row r="96" spans="1:10" s="199" customFormat="1" ht="25.5">
      <c r="A96" s="21" t="s">
        <v>32673</v>
      </c>
      <c r="B96" s="11" t="s">
        <v>32421</v>
      </c>
      <c r="C96" s="42" t="s">
        <v>32336</v>
      </c>
      <c r="D96" s="43">
        <f>6*0.2*0.2</f>
        <v>0.24000000000000005</v>
      </c>
      <c r="E96" s="10">
        <f t="shared" si="35"/>
        <v>29.87</v>
      </c>
      <c r="F96" s="10">
        <f t="shared" si="36"/>
        <v>7.17</v>
      </c>
      <c r="G96" s="1"/>
      <c r="H96" s="40">
        <v>93382</v>
      </c>
      <c r="I96" s="41" t="s">
        <v>21534</v>
      </c>
      <c r="J96" s="20">
        <v>23.19</v>
      </c>
    </row>
    <row r="97" spans="1:10" s="199" customFormat="1" ht="51">
      <c r="A97" s="21" t="s">
        <v>32674</v>
      </c>
      <c r="B97" s="11" t="s">
        <v>32622</v>
      </c>
      <c r="C97" s="42" t="s">
        <v>32354</v>
      </c>
      <c r="D97" s="43">
        <v>1</v>
      </c>
      <c r="E97" s="10">
        <f t="shared" ref="E97" si="37">ROUND(J97+J97*$F$8,2)</f>
        <v>483.81</v>
      </c>
      <c r="F97" s="10">
        <f t="shared" ref="F97" si="38">ROUND(D97*E97,2)</f>
        <v>483.81</v>
      </c>
      <c r="G97" s="1"/>
      <c r="H97" s="40">
        <v>97896</v>
      </c>
      <c r="I97" s="41" t="s">
        <v>21534</v>
      </c>
      <c r="J97" s="20">
        <v>375.57</v>
      </c>
    </row>
    <row r="98" spans="1:10" s="199" customFormat="1" ht="25.5">
      <c r="A98" s="21"/>
      <c r="B98" s="371" t="s">
        <v>32650</v>
      </c>
      <c r="C98" s="42"/>
      <c r="D98" s="43"/>
      <c r="E98" s="10"/>
      <c r="F98" s="10"/>
      <c r="G98" s="1"/>
      <c r="H98" s="40"/>
      <c r="I98" s="41"/>
      <c r="J98" s="20"/>
    </row>
    <row r="99" spans="1:10" s="199" customFormat="1" ht="51">
      <c r="A99" s="21" t="s">
        <v>32675</v>
      </c>
      <c r="B99" s="11" t="s">
        <v>32630</v>
      </c>
      <c r="C99" s="42" t="s">
        <v>32342</v>
      </c>
      <c r="D99" s="183">
        <v>5</v>
      </c>
      <c r="E99" s="10">
        <f>ROUND(J99+J99*$F$8,2)</f>
        <v>104.9</v>
      </c>
      <c r="F99" s="10">
        <f>ROUND(D99*E99,2)</f>
        <v>524.5</v>
      </c>
      <c r="G99" s="1"/>
      <c r="H99" s="246" t="s">
        <v>32629</v>
      </c>
      <c r="I99" s="41" t="s">
        <v>32373</v>
      </c>
      <c r="J99" s="20">
        <v>81.430000000000007</v>
      </c>
    </row>
    <row r="100" spans="1:10" s="199" customFormat="1" ht="63.75">
      <c r="A100" s="21" t="s">
        <v>32676</v>
      </c>
      <c r="B100" s="11" t="s">
        <v>32634</v>
      </c>
      <c r="C100" s="42" t="s">
        <v>32342</v>
      </c>
      <c r="D100" s="183">
        <v>5</v>
      </c>
      <c r="E100" s="10">
        <f t="shared" ref="E100" si="39">ROUND(J100+J100*$F$8,2)</f>
        <v>413.62</v>
      </c>
      <c r="F100" s="10">
        <f t="shared" ref="F100" si="40">ROUND(D100*E100,2)</f>
        <v>2068.1</v>
      </c>
      <c r="G100" s="1"/>
      <c r="H100" s="246" t="s">
        <v>32631</v>
      </c>
      <c r="I100" s="41" t="s">
        <v>32515</v>
      </c>
      <c r="J100" s="20">
        <v>321.08064000000002</v>
      </c>
    </row>
    <row r="101" spans="1:10" s="199" customFormat="1" ht="63.75">
      <c r="A101" s="21" t="s">
        <v>32677</v>
      </c>
      <c r="B101" s="11" t="s">
        <v>32618</v>
      </c>
      <c r="C101" s="42" t="s">
        <v>32338</v>
      </c>
      <c r="D101" s="43">
        <f>5*0.4</f>
        <v>2</v>
      </c>
      <c r="E101" s="10">
        <f t="shared" ref="E101:E103" si="41">ROUND(J101+J101*$F$8,2)</f>
        <v>37.72</v>
      </c>
      <c r="F101" s="10">
        <f t="shared" ref="F101:F103" si="42">ROUND(D101*E101,2)</f>
        <v>75.44</v>
      </c>
      <c r="G101" s="1"/>
      <c r="H101" s="40">
        <v>101862</v>
      </c>
      <c r="I101" s="41" t="s">
        <v>21534</v>
      </c>
      <c r="J101" s="20">
        <v>29.28</v>
      </c>
    </row>
    <row r="102" spans="1:10" s="199" customFormat="1" ht="38.25">
      <c r="A102" s="21" t="s">
        <v>32678</v>
      </c>
      <c r="B102" s="11" t="s">
        <v>32620</v>
      </c>
      <c r="C102" s="42" t="s">
        <v>32342</v>
      </c>
      <c r="D102" s="43">
        <v>12</v>
      </c>
      <c r="E102" s="10">
        <f>ROUND(J102+J102*$F$8,2)</f>
        <v>71.48</v>
      </c>
      <c r="F102" s="10">
        <f>ROUND(D102*E102,2)</f>
        <v>857.76</v>
      </c>
      <c r="G102" s="1"/>
      <c r="H102" s="40" t="s">
        <v>21765</v>
      </c>
      <c r="I102" s="41" t="s">
        <v>32515</v>
      </c>
      <c r="J102" s="20">
        <v>55.488455999999999</v>
      </c>
    </row>
    <row r="103" spans="1:10" s="199" customFormat="1" ht="38.25">
      <c r="A103" s="21" t="s">
        <v>32679</v>
      </c>
      <c r="B103" s="11" t="s">
        <v>32611</v>
      </c>
      <c r="C103" s="42" t="s">
        <v>32336</v>
      </c>
      <c r="D103" s="43">
        <f>12*0.3*0.3</f>
        <v>1.0799999999999998</v>
      </c>
      <c r="E103" s="10">
        <f t="shared" si="41"/>
        <v>67.790000000000006</v>
      </c>
      <c r="F103" s="10">
        <f t="shared" si="42"/>
        <v>73.209999999999994</v>
      </c>
      <c r="G103" s="1"/>
      <c r="H103" s="40">
        <v>97082</v>
      </c>
      <c r="I103" s="41" t="s">
        <v>21534</v>
      </c>
      <c r="J103" s="20">
        <v>52.62</v>
      </c>
    </row>
    <row r="104" spans="1:10" s="199" customFormat="1">
      <c r="A104" s="21" t="s">
        <v>32680</v>
      </c>
      <c r="B104" s="11" t="s">
        <v>32614</v>
      </c>
      <c r="C104" s="42" t="s">
        <v>32336</v>
      </c>
      <c r="D104" s="43">
        <f>12*0.3*0.1</f>
        <v>0.36</v>
      </c>
      <c r="E104" s="10">
        <f t="shared" ref="E104:E105" si="43">ROUND(J104+J104*$F$8,2)</f>
        <v>151.22999999999999</v>
      </c>
      <c r="F104" s="10">
        <f t="shared" ref="F104:F105" si="44">ROUND(D104*E104,2)</f>
        <v>54.44</v>
      </c>
      <c r="G104" s="1"/>
      <c r="H104" s="40" t="s">
        <v>32612</v>
      </c>
      <c r="I104" s="41" t="s">
        <v>32515</v>
      </c>
      <c r="J104" s="20">
        <v>117.396</v>
      </c>
    </row>
    <row r="105" spans="1:10" s="199" customFormat="1" ht="25.5">
      <c r="A105" s="21" t="s">
        <v>32690</v>
      </c>
      <c r="B105" s="11" t="s">
        <v>32421</v>
      </c>
      <c r="C105" s="42" t="s">
        <v>32336</v>
      </c>
      <c r="D105" s="43">
        <f>12*0.2*0.2</f>
        <v>0.48000000000000009</v>
      </c>
      <c r="E105" s="10">
        <f t="shared" si="43"/>
        <v>29.87</v>
      </c>
      <c r="F105" s="10">
        <f t="shared" si="44"/>
        <v>14.34</v>
      </c>
      <c r="G105" s="1"/>
      <c r="H105" s="40">
        <v>93382</v>
      </c>
      <c r="I105" s="41" t="s">
        <v>21534</v>
      </c>
      <c r="J105" s="20">
        <v>23.19</v>
      </c>
    </row>
    <row r="106" spans="1:10" s="199" customFormat="1">
      <c r="A106" s="21"/>
      <c r="B106" s="371" t="s">
        <v>32697</v>
      </c>
      <c r="C106" s="42"/>
      <c r="D106" s="43"/>
      <c r="E106" s="10"/>
      <c r="F106" s="10"/>
      <c r="G106" s="1"/>
      <c r="H106" s="40"/>
      <c r="I106" s="41"/>
      <c r="J106" s="20"/>
    </row>
    <row r="107" spans="1:10" s="199" customFormat="1" ht="51">
      <c r="A107" s="21" t="s">
        <v>32819</v>
      </c>
      <c r="B107" s="166" t="s">
        <v>32696</v>
      </c>
      <c r="C107" s="42" t="s">
        <v>32338</v>
      </c>
      <c r="D107" s="43">
        <f>15*(0.3+0.35+0.35)</f>
        <v>14.999999999999998</v>
      </c>
      <c r="E107" s="10">
        <f t="shared" ref="E107:E108" si="45">ROUND(J107+J107*$F$8,2)</f>
        <v>97.71</v>
      </c>
      <c r="F107" s="10">
        <f t="shared" ref="F107:F108" si="46">ROUND(D107*E107,2)</f>
        <v>1465.65</v>
      </c>
      <c r="G107" s="1"/>
      <c r="H107" s="40" t="s">
        <v>32695</v>
      </c>
      <c r="I107" s="41" t="s">
        <v>32583</v>
      </c>
      <c r="J107" s="20">
        <v>75.849999999999994</v>
      </c>
    </row>
    <row r="108" spans="1:10" s="199" customFormat="1" ht="25.5">
      <c r="A108" s="21" t="s">
        <v>32820</v>
      </c>
      <c r="B108" s="11" t="s">
        <v>32728</v>
      </c>
      <c r="C108" s="42" t="s">
        <v>32338</v>
      </c>
      <c r="D108" s="43">
        <f>15*(0.3+0.35+0.35)</f>
        <v>14.999999999999998</v>
      </c>
      <c r="E108" s="10">
        <f t="shared" si="45"/>
        <v>87.07</v>
      </c>
      <c r="F108" s="10">
        <f t="shared" si="46"/>
        <v>1306.05</v>
      </c>
      <c r="G108" s="1"/>
      <c r="H108" s="40" t="s">
        <v>32729</v>
      </c>
      <c r="I108" s="41" t="s">
        <v>32515</v>
      </c>
      <c r="J108" s="20">
        <v>67.589700000000008</v>
      </c>
    </row>
    <row r="109" spans="1:10" s="199" customFormat="1" ht="25.5">
      <c r="A109" s="21" t="s">
        <v>32821</v>
      </c>
      <c r="B109" s="11" t="s">
        <v>32740</v>
      </c>
      <c r="C109" s="42" t="s">
        <v>32338</v>
      </c>
      <c r="D109" s="43">
        <f>15*(0.3+0.35+0.35)</f>
        <v>14.999999999999998</v>
      </c>
      <c r="E109" s="10">
        <f>ROUND(J109+J109*$F$8,2)</f>
        <v>5.92</v>
      </c>
      <c r="F109" s="10">
        <f>ROUND(D109*E109,2)</f>
        <v>88.8</v>
      </c>
      <c r="G109" s="1"/>
      <c r="H109" s="40" t="s">
        <v>32745</v>
      </c>
      <c r="I109" s="41" t="s">
        <v>32515</v>
      </c>
      <c r="J109" s="20">
        <v>4.5981300000000003</v>
      </c>
    </row>
    <row r="110" spans="1:10" s="199" customFormat="1" ht="25.5">
      <c r="A110" s="21" t="s">
        <v>32822</v>
      </c>
      <c r="B110" s="11" t="s">
        <v>32829</v>
      </c>
      <c r="C110" s="42" t="s">
        <v>32338</v>
      </c>
      <c r="D110" s="43">
        <f>15*(0.3+0.35+0.35)</f>
        <v>14.999999999999998</v>
      </c>
      <c r="E110" s="10">
        <f t="shared" ref="E110" si="47">ROUND(J110+J110*$F$8,2)</f>
        <v>31.56</v>
      </c>
      <c r="F110" s="10">
        <f t="shared" ref="F110" si="48">ROUND(D110*E110,2)</f>
        <v>473.4</v>
      </c>
      <c r="G110" s="1"/>
      <c r="H110" s="40" t="s">
        <v>32830</v>
      </c>
      <c r="I110" s="41" t="s">
        <v>32515</v>
      </c>
      <c r="J110" s="20">
        <v>24.501540519000002</v>
      </c>
    </row>
    <row r="111" spans="1:10" s="199" customFormat="1" ht="25.5">
      <c r="A111" s="21"/>
      <c r="B111" s="371" t="s">
        <v>32818</v>
      </c>
      <c r="C111" s="42"/>
      <c r="D111" s="43"/>
      <c r="E111" s="10"/>
      <c r="F111" s="10"/>
      <c r="G111" s="1"/>
      <c r="H111" s="40"/>
      <c r="I111" s="41"/>
      <c r="J111" s="20"/>
    </row>
    <row r="112" spans="1:10" s="199" customFormat="1" ht="25.5">
      <c r="A112" s="21" t="s">
        <v>32823</v>
      </c>
      <c r="B112" s="11" t="s">
        <v>32400</v>
      </c>
      <c r="C112" s="42" t="s">
        <v>32336</v>
      </c>
      <c r="D112" s="43">
        <f>(6*4*0.3+1.3*1.3*0.2)+3*2*0.25+1*1.2*0.3+0.3*1.2*0.1</f>
        <v>9.4339999999999993</v>
      </c>
      <c r="E112" s="10">
        <f>ROUND(J112+J112*$F$8,2)</f>
        <v>213.88</v>
      </c>
      <c r="F112" s="10">
        <f>ROUND(D112*E112,2)</f>
        <v>2017.74</v>
      </c>
      <c r="G112" s="1"/>
      <c r="H112" s="246">
        <v>97627</v>
      </c>
      <c r="I112" s="372" t="s">
        <v>21534</v>
      </c>
      <c r="J112" s="373">
        <v>166.03</v>
      </c>
    </row>
    <row r="113" spans="1:10" s="1" customFormat="1">
      <c r="A113" s="46">
        <v>5</v>
      </c>
      <c r="B113" s="46" t="s">
        <v>32456</v>
      </c>
      <c r="C113" s="47"/>
      <c r="D113" s="48"/>
      <c r="E113" s="49"/>
      <c r="F113" s="49">
        <f>F114</f>
        <v>2756.02</v>
      </c>
      <c r="G113" s="64"/>
      <c r="H113" s="40"/>
      <c r="I113" s="40"/>
      <c r="J113" s="20"/>
    </row>
    <row r="114" spans="1:10" s="1" customFormat="1">
      <c r="A114" s="113" t="s">
        <v>21530</v>
      </c>
      <c r="B114" s="114" t="s">
        <v>32457</v>
      </c>
      <c r="C114" s="115"/>
      <c r="D114" s="116"/>
      <c r="E114" s="117"/>
      <c r="F114" s="117">
        <f>SUM(F115:F122)</f>
        <v>2756.02</v>
      </c>
      <c r="H114" s="41"/>
      <c r="I114" s="41"/>
      <c r="J114" s="20"/>
    </row>
    <row r="115" spans="1:10" s="199" customFormat="1">
      <c r="A115" s="21"/>
      <c r="B115" s="371" t="s">
        <v>32623</v>
      </c>
      <c r="C115" s="42"/>
      <c r="D115" s="43"/>
      <c r="E115" s="10"/>
      <c r="F115" s="10"/>
      <c r="G115" s="1"/>
      <c r="H115" s="40"/>
      <c r="I115" s="41"/>
      <c r="J115" s="20"/>
    </row>
    <row r="116" spans="1:10" s="199" customFormat="1">
      <c r="A116" s="21" t="s">
        <v>21753</v>
      </c>
      <c r="B116" s="11" t="s">
        <v>32458</v>
      </c>
      <c r="C116" s="42" t="s">
        <v>243</v>
      </c>
      <c r="D116" s="43">
        <v>1</v>
      </c>
      <c r="E116" s="10">
        <f t="shared" ref="E116:E122" si="49">ROUND(J116+J116*$F$8,2)</f>
        <v>297.33999999999997</v>
      </c>
      <c r="F116" s="10">
        <f t="shared" ref="F116:F122" si="50">ROUND(D116*E116,2)</f>
        <v>297.33999999999997</v>
      </c>
      <c r="G116" s="1"/>
      <c r="H116" s="40" t="s">
        <v>254</v>
      </c>
      <c r="I116" s="41" t="s">
        <v>32515</v>
      </c>
      <c r="J116" s="20">
        <v>230.82</v>
      </c>
    </row>
    <row r="117" spans="1:10" s="199" customFormat="1" ht="76.5">
      <c r="A117" s="21" t="s">
        <v>21754</v>
      </c>
      <c r="B117" s="11" t="s">
        <v>32459</v>
      </c>
      <c r="C117" s="42" t="s">
        <v>4102</v>
      </c>
      <c r="D117" s="43">
        <v>40</v>
      </c>
      <c r="E117" s="10">
        <f t="shared" si="49"/>
        <v>26</v>
      </c>
      <c r="F117" s="10">
        <f t="shared" si="50"/>
        <v>1040</v>
      </c>
      <c r="G117" s="1"/>
      <c r="H117" s="40" t="s">
        <v>21526</v>
      </c>
      <c r="I117" s="41" t="s">
        <v>32515</v>
      </c>
      <c r="J117" s="20">
        <v>20.18</v>
      </c>
    </row>
    <row r="118" spans="1:10" s="199" customFormat="1" ht="63.75">
      <c r="A118" s="21" t="s">
        <v>21755</v>
      </c>
      <c r="B118" s="11" t="s">
        <v>32460</v>
      </c>
      <c r="C118" s="42" t="s">
        <v>243</v>
      </c>
      <c r="D118" s="43">
        <v>4</v>
      </c>
      <c r="E118" s="10">
        <f t="shared" si="49"/>
        <v>92.09</v>
      </c>
      <c r="F118" s="10">
        <f t="shared" si="50"/>
        <v>368.36</v>
      </c>
      <c r="G118" s="1"/>
      <c r="H118" s="40" t="s">
        <v>21527</v>
      </c>
      <c r="I118" s="41" t="s">
        <v>32515</v>
      </c>
      <c r="J118" s="20">
        <v>71.489999999999995</v>
      </c>
    </row>
    <row r="119" spans="1:10" s="199" customFormat="1" ht="38.25">
      <c r="A119" s="21" t="s">
        <v>21756</v>
      </c>
      <c r="B119" s="11" t="s">
        <v>32461</v>
      </c>
      <c r="C119" s="42" t="s">
        <v>243</v>
      </c>
      <c r="D119" s="43">
        <v>3</v>
      </c>
      <c r="E119" s="10">
        <f t="shared" si="49"/>
        <v>68.45</v>
      </c>
      <c r="F119" s="10">
        <f t="shared" si="50"/>
        <v>205.35</v>
      </c>
      <c r="G119" s="1"/>
      <c r="H119" s="40">
        <v>91961</v>
      </c>
      <c r="I119" s="41" t="s">
        <v>21534</v>
      </c>
      <c r="J119" s="20">
        <v>53.14</v>
      </c>
    </row>
    <row r="120" spans="1:10" s="199" customFormat="1" ht="25.5">
      <c r="A120" s="21" t="s">
        <v>21757</v>
      </c>
      <c r="B120" s="11" t="s">
        <v>32462</v>
      </c>
      <c r="C120" s="42" t="s">
        <v>243</v>
      </c>
      <c r="D120" s="43">
        <v>3</v>
      </c>
      <c r="E120" s="10">
        <f t="shared" si="49"/>
        <v>49.89</v>
      </c>
      <c r="F120" s="10">
        <f t="shared" si="50"/>
        <v>149.66999999999999</v>
      </c>
      <c r="G120" s="1"/>
      <c r="H120" s="40">
        <v>95801</v>
      </c>
      <c r="I120" s="41" t="s">
        <v>21534</v>
      </c>
      <c r="J120" s="20">
        <v>38.729999999999997</v>
      </c>
    </row>
    <row r="121" spans="1:10" s="199" customFormat="1" ht="25.5">
      <c r="A121" s="21" t="s">
        <v>21762</v>
      </c>
      <c r="B121" s="11" t="s">
        <v>32463</v>
      </c>
      <c r="C121" s="42" t="s">
        <v>32</v>
      </c>
      <c r="D121" s="43">
        <v>10</v>
      </c>
      <c r="E121" s="10">
        <f t="shared" si="49"/>
        <v>22.03</v>
      </c>
      <c r="F121" s="10">
        <f t="shared" si="50"/>
        <v>220.3</v>
      </c>
      <c r="G121" s="1"/>
      <c r="H121" s="40">
        <v>91872</v>
      </c>
      <c r="I121" s="41" t="s">
        <v>21534</v>
      </c>
      <c r="J121" s="20">
        <v>17.100000000000001</v>
      </c>
    </row>
    <row r="122" spans="1:10" s="199" customFormat="1" ht="51">
      <c r="A122" s="21" t="s">
        <v>32470</v>
      </c>
      <c r="B122" s="11" t="s">
        <v>32464</v>
      </c>
      <c r="C122" s="42" t="s">
        <v>32</v>
      </c>
      <c r="D122" s="43">
        <v>100</v>
      </c>
      <c r="E122" s="10">
        <f t="shared" si="49"/>
        <v>4.75</v>
      </c>
      <c r="F122" s="10">
        <f t="shared" si="50"/>
        <v>475</v>
      </c>
      <c r="G122" s="1"/>
      <c r="H122" s="40">
        <v>91926</v>
      </c>
      <c r="I122" s="41" t="s">
        <v>21534</v>
      </c>
      <c r="J122" s="20">
        <v>3.69</v>
      </c>
    </row>
    <row r="123" spans="1:10" s="1" customFormat="1">
      <c r="A123" s="46">
        <v>6</v>
      </c>
      <c r="B123" s="46" t="s">
        <v>32691</v>
      </c>
      <c r="C123" s="47"/>
      <c r="D123" s="48"/>
      <c r="E123" s="49"/>
      <c r="F123" s="49">
        <f>F124</f>
        <v>6088.45</v>
      </c>
      <c r="G123" s="64"/>
      <c r="H123" s="40"/>
      <c r="I123" s="40"/>
      <c r="J123" s="20"/>
    </row>
    <row r="124" spans="1:10" s="1" customFormat="1" ht="25.5">
      <c r="A124" s="113" t="s">
        <v>21531</v>
      </c>
      <c r="B124" s="114" t="s">
        <v>32732</v>
      </c>
      <c r="C124" s="115"/>
      <c r="D124" s="116"/>
      <c r="E124" s="117"/>
      <c r="F124" s="117">
        <f>SUM(F125:F130)</f>
        <v>6088.45</v>
      </c>
      <c r="H124" s="41"/>
      <c r="I124" s="41"/>
      <c r="J124" s="20"/>
    </row>
    <row r="125" spans="1:10" s="199" customFormat="1">
      <c r="A125" s="21"/>
      <c r="B125" s="371" t="s">
        <v>32594</v>
      </c>
      <c r="C125" s="42"/>
      <c r="D125" s="43"/>
      <c r="E125" s="10"/>
      <c r="F125" s="10"/>
      <c r="G125" s="1"/>
      <c r="H125" s="40"/>
      <c r="I125" s="41"/>
      <c r="J125" s="20"/>
    </row>
    <row r="126" spans="1:10" s="199" customFormat="1" ht="38.25">
      <c r="A126" s="21" t="s">
        <v>32644</v>
      </c>
      <c r="B126" s="11" t="s">
        <v>32693</v>
      </c>
      <c r="C126" s="42" t="s">
        <v>32338</v>
      </c>
      <c r="D126" s="43">
        <f>0.65*2.1</f>
        <v>1.3650000000000002</v>
      </c>
      <c r="E126" s="10">
        <f>ROUND(J126+J126*$F$8,2)</f>
        <v>554.94000000000005</v>
      </c>
      <c r="F126" s="10">
        <f>ROUND(D126*E126,2)</f>
        <v>757.49</v>
      </c>
      <c r="G126" s="1"/>
      <c r="H126" s="40" t="s">
        <v>32588</v>
      </c>
      <c r="I126" s="41" t="s">
        <v>32515</v>
      </c>
      <c r="J126" s="20">
        <v>430.78453377289378</v>
      </c>
    </row>
    <row r="127" spans="1:10" s="199" customFormat="1" ht="38.25">
      <c r="A127" s="21" t="s">
        <v>32645</v>
      </c>
      <c r="B127" s="11" t="s">
        <v>32692</v>
      </c>
      <c r="C127" s="42" t="s">
        <v>32592</v>
      </c>
      <c r="D127" s="43">
        <v>1</v>
      </c>
      <c r="E127" s="10">
        <f t="shared" ref="E127:E129" si="51">ROUND(J127+J127*$F$8,2)</f>
        <v>160.78</v>
      </c>
      <c r="F127" s="10">
        <f t="shared" ref="F127:F129" si="52">ROUND(D127*E127,2)</f>
        <v>160.78</v>
      </c>
      <c r="G127" s="1"/>
      <c r="H127" s="40" t="s">
        <v>32589</v>
      </c>
      <c r="I127" s="41" t="s">
        <v>32515</v>
      </c>
      <c r="J127" s="20">
        <v>124.80762</v>
      </c>
    </row>
    <row r="128" spans="1:10" s="199" customFormat="1" ht="25.5">
      <c r="A128" s="21"/>
      <c r="B128" s="371" t="s">
        <v>32603</v>
      </c>
      <c r="C128" s="42"/>
      <c r="D128" s="43"/>
      <c r="E128" s="10"/>
      <c r="F128" s="10"/>
      <c r="G128" s="1"/>
      <c r="H128" s="40"/>
      <c r="I128" s="41"/>
      <c r="J128" s="20"/>
    </row>
    <row r="129" spans="1:10" s="199" customFormat="1" ht="38.25">
      <c r="A129" s="21" t="s">
        <v>32646</v>
      </c>
      <c r="B129" s="11" t="s">
        <v>32596</v>
      </c>
      <c r="C129" s="42" t="s">
        <v>32338</v>
      </c>
      <c r="D129" s="43">
        <f>0.8*2.18</f>
        <v>1.7440000000000002</v>
      </c>
      <c r="E129" s="10">
        <f t="shared" si="51"/>
        <v>16.73</v>
      </c>
      <c r="F129" s="10">
        <f t="shared" si="52"/>
        <v>29.18</v>
      </c>
      <c r="G129" s="1"/>
      <c r="H129" s="40">
        <v>102192</v>
      </c>
      <c r="I129" s="41" t="s">
        <v>21534</v>
      </c>
      <c r="J129" s="20">
        <v>12.99</v>
      </c>
    </row>
    <row r="130" spans="1:10" s="199" customFormat="1" ht="38.25">
      <c r="A130" s="21" t="s">
        <v>32647</v>
      </c>
      <c r="B130" s="166" t="s">
        <v>32746</v>
      </c>
      <c r="C130" s="42" t="s">
        <v>32338</v>
      </c>
      <c r="D130" s="43">
        <f>0.8*2.18*2</f>
        <v>3.4880000000000004</v>
      </c>
      <c r="E130" s="10">
        <f>ROUND(J130+J130*$F$8,2)</f>
        <v>1473.91</v>
      </c>
      <c r="F130" s="10">
        <f>ROUND(D130*E130,2)</f>
        <v>5141</v>
      </c>
      <c r="G130" s="1"/>
      <c r="H130" s="40" t="s">
        <v>32604</v>
      </c>
      <c r="I130" s="41" t="s">
        <v>32515</v>
      </c>
      <c r="J130" s="20">
        <v>1144.1615046511627</v>
      </c>
    </row>
    <row r="131" spans="1:10" s="1" customFormat="1">
      <c r="A131" s="46">
        <v>7</v>
      </c>
      <c r="B131" s="46" t="s">
        <v>21750</v>
      </c>
      <c r="C131" s="47"/>
      <c r="D131" s="48"/>
      <c r="E131" s="49"/>
      <c r="F131" s="49">
        <f>F132</f>
        <v>2416.4</v>
      </c>
      <c r="G131" s="64"/>
      <c r="H131" s="40"/>
      <c r="I131" s="40"/>
      <c r="J131" s="20"/>
    </row>
    <row r="132" spans="1:10" s="1" customFormat="1">
      <c r="A132" s="113" t="s">
        <v>32648</v>
      </c>
      <c r="B132" s="114" t="s">
        <v>21759</v>
      </c>
      <c r="C132" s="115"/>
      <c r="D132" s="116"/>
      <c r="E132" s="117"/>
      <c r="F132" s="117">
        <f>SUM(F133:F134)</f>
        <v>2416.4</v>
      </c>
      <c r="H132" s="41"/>
      <c r="I132" s="41"/>
      <c r="J132" s="20"/>
    </row>
    <row r="133" spans="1:10" s="82" customFormat="1" ht="38.25">
      <c r="A133" s="21" t="s">
        <v>32649</v>
      </c>
      <c r="B133" s="11" t="s">
        <v>32424</v>
      </c>
      <c r="C133" s="42" t="s">
        <v>29</v>
      </c>
      <c r="D133" s="43">
        <f>4*5</f>
        <v>20</v>
      </c>
      <c r="E133" s="10">
        <f>ROUND(J133+J133*$F$8,2)</f>
        <v>120.82</v>
      </c>
      <c r="F133" s="10">
        <f>ROUND(D133*E133,2)</f>
        <v>2416.4</v>
      </c>
      <c r="H133" s="41" t="s">
        <v>32512</v>
      </c>
      <c r="I133" s="41" t="s">
        <v>32515</v>
      </c>
      <c r="J133" s="20">
        <v>93.789000000000001</v>
      </c>
    </row>
    <row r="134" spans="1:10" s="1" customFormat="1">
      <c r="A134" s="21"/>
      <c r="B134" s="11"/>
      <c r="C134" s="42"/>
      <c r="D134" s="43"/>
      <c r="E134" s="10"/>
      <c r="F134" s="10"/>
      <c r="H134" s="40"/>
      <c r="I134" s="41"/>
      <c r="J134" s="20"/>
    </row>
    <row r="135" spans="1:10">
      <c r="A135" s="244"/>
      <c r="B135" s="245"/>
      <c r="C135" s="245"/>
      <c r="D135" s="245"/>
      <c r="E135" s="50" t="s">
        <v>7</v>
      </c>
      <c r="F135" s="51">
        <f>F10+F20+F24+F39+F113+F131+F123</f>
        <v>200214.1</v>
      </c>
    </row>
    <row r="139" spans="1:10" ht="15">
      <c r="B139" s="317" t="s">
        <v>32573</v>
      </c>
    </row>
    <row r="140" spans="1:10" ht="15">
      <c r="B140" s="185"/>
    </row>
    <row r="141" spans="1:10" ht="15">
      <c r="B141" s="317" t="s">
        <v>32580</v>
      </c>
    </row>
    <row r="142" spans="1:10" ht="15">
      <c r="B142" s="317"/>
      <c r="F142" s="94"/>
    </row>
    <row r="143" spans="1:10" ht="15">
      <c r="B143" s="317" t="s">
        <v>32576</v>
      </c>
      <c r="F143" s="94"/>
    </row>
    <row r="144" spans="1:10" ht="15">
      <c r="B144" s="317" t="s">
        <v>32579</v>
      </c>
      <c r="F144" s="94"/>
    </row>
    <row r="145" spans="2:2" ht="15">
      <c r="B145" s="317" t="s">
        <v>32581</v>
      </c>
    </row>
    <row r="146" spans="2:2" ht="15">
      <c r="B146" s="317" t="s">
        <v>32794</v>
      </c>
    </row>
    <row r="147" spans="2:2" ht="15">
      <c r="B147" s="317" t="s">
        <v>32577</v>
      </c>
    </row>
    <row r="148" spans="2:2" ht="15">
      <c r="B148" s="317" t="s">
        <v>32578</v>
      </c>
    </row>
    <row r="149" spans="2:2" ht="15">
      <c r="B149" s="317" t="s">
        <v>32793</v>
      </c>
    </row>
    <row r="150" spans="2:2" ht="15">
      <c r="B150" s="317" t="s">
        <v>32712</v>
      </c>
    </row>
    <row r="151" spans="2:2" ht="15">
      <c r="B151" s="317" t="s">
        <v>32527</v>
      </c>
    </row>
    <row r="152" spans="2:2" ht="15">
      <c r="B152" s="317" t="s">
        <v>32574</v>
      </c>
    </row>
    <row r="153" spans="2:2" ht="15">
      <c r="B153" s="317"/>
    </row>
    <row r="154" spans="2:2" ht="15">
      <c r="B154" s="318" t="s">
        <v>32575</v>
      </c>
    </row>
    <row r="155" spans="2:2" ht="15">
      <c r="B155" s="317" t="s">
        <v>32579</v>
      </c>
    </row>
    <row r="156" spans="2:2" ht="15">
      <c r="B156" s="317" t="s">
        <v>32581</v>
      </c>
    </row>
    <row r="157" spans="2:2" ht="15">
      <c r="B157" s="317" t="s">
        <v>32794</v>
      </c>
    </row>
    <row r="158" spans="2:2" ht="15">
      <c r="B158" s="317" t="s">
        <v>32577</v>
      </c>
    </row>
    <row r="159" spans="2:2" ht="15">
      <c r="B159" s="317" t="s">
        <v>32578</v>
      </c>
    </row>
    <row r="160" spans="2:2" ht="15">
      <c r="B160" s="317" t="s">
        <v>32793</v>
      </c>
    </row>
    <row r="161" spans="2:6" ht="15">
      <c r="B161" s="317" t="s">
        <v>32527</v>
      </c>
    </row>
    <row r="162" spans="2:6" ht="15">
      <c r="B162" s="317" t="s">
        <v>32574</v>
      </c>
    </row>
    <row r="163" spans="2:6" ht="15">
      <c r="B163" s="317"/>
    </row>
    <row r="164" spans="2:6" ht="15">
      <c r="B164" s="317"/>
    </row>
    <row r="165" spans="2:6" ht="15">
      <c r="B165" s="317"/>
    </row>
    <row r="166" spans="2:6" ht="15">
      <c r="B166" s="317"/>
    </row>
    <row r="167" spans="2:6" ht="15">
      <c r="B167" s="317"/>
      <c r="F167" s="1">
        <f>SUMPRODUCT(D10:D134,E10:E134)</f>
        <v>200214.09038895497</v>
      </c>
    </row>
    <row r="169" spans="2:6">
      <c r="F169" s="96" t="str">
        <f>IF(ROUND((SUM(F10:F134)/3),2)=F135," ","EXISTE ALGUM ERRO DE SOMATÓRIO")</f>
        <v xml:space="preserve"> </v>
      </c>
    </row>
  </sheetData>
  <mergeCells count="2">
    <mergeCell ref="A8:D8"/>
    <mergeCell ref="H8:I8"/>
  </mergeCells>
  <phoneticPr fontId="95" type="noConversion"/>
  <conditionalFormatting sqref="B100:J100 A130:J138 A43:A72 A174:J1048576 B112:J112 B107:J110 K46:XFD48 K50:XFD88 K91:XFD1048576 A1:XFD42 B43:XFD45 A78:XFD90 B49:XFD49">
    <cfRule type="containsErrors" dxfId="77" priority="22">
      <formula>ISERROR(A1)</formula>
    </cfRule>
  </conditionalFormatting>
  <conditionalFormatting sqref="B94:J98 B93:G93">
    <cfRule type="containsErrors" dxfId="76" priority="25">
      <formula>ISERROR(B93)</formula>
    </cfRule>
  </conditionalFormatting>
  <conditionalFormatting sqref="B102:J102 B104:J106 B103:G103">
    <cfRule type="containsErrors" dxfId="75" priority="11">
      <formula>ISERROR(B102)</formula>
    </cfRule>
  </conditionalFormatting>
  <conditionalFormatting sqref="B119:J122 A139:A167 C139:J167 A168:J173">
    <cfRule type="containsErrors" dxfId="74" priority="269">
      <formula>ISERROR(A119)</formula>
    </cfRule>
  </conditionalFormatting>
  <conditionalFormatting sqref="B46:J48 B50:J57 A91:J92 A99:J99 B101:H101 A113:J115 A116:H116 B117:H118 A117:A122 A123:J129 B58:G58 A73:J88 B59:J72 A93:A110">
    <cfRule type="containsErrors" dxfId="73" priority="170">
      <formula>ISERROR(A46)</formula>
    </cfRule>
  </conditionalFormatting>
  <conditionalFormatting sqref="I101:J102">
    <cfRule type="containsErrors" dxfId="72" priority="23">
      <formula>ISERROR(I101)</formula>
    </cfRule>
  </conditionalFormatting>
  <conditionalFormatting sqref="I116:J118">
    <cfRule type="containsErrors" dxfId="71" priority="121">
      <formula>ISERROR(I116)</formula>
    </cfRule>
  </conditionalFormatting>
  <conditionalFormatting sqref="H93:J93">
    <cfRule type="containsErrors" dxfId="70" priority="7">
      <formula>ISERROR(H93)</formula>
    </cfRule>
  </conditionalFormatting>
  <conditionalFormatting sqref="H103:J103">
    <cfRule type="containsErrors" dxfId="69" priority="6">
      <formula>ISERROR(H103)</formula>
    </cfRule>
  </conditionalFormatting>
  <conditionalFormatting sqref="H58:J58">
    <cfRule type="containsErrors" dxfId="68" priority="5">
      <formula>ISERROR(H58)</formula>
    </cfRule>
  </conditionalFormatting>
  <conditionalFormatting sqref="B111:J112">
    <cfRule type="containsErrors" dxfId="67" priority="2">
      <formula>ISERROR(B111)</formula>
    </cfRule>
  </conditionalFormatting>
  <conditionalFormatting sqref="A111">
    <cfRule type="containsErrors" dxfId="66" priority="4">
      <formula>ISERROR(A111)</formula>
    </cfRule>
  </conditionalFormatting>
  <conditionalFormatting sqref="A112">
    <cfRule type="containsErrors" dxfId="65" priority="1">
      <formula>ISERROR(A112)</formula>
    </cfRule>
  </conditionalFormatting>
  <printOptions horizontalCentered="1"/>
  <pageMargins left="0.78740157480314965" right="0.19685039370078741" top="0.39370078740157483" bottom="0.78740157480314965" header="0" footer="0.19685039370078741"/>
  <pageSetup paperSize="9" scale="53" fitToWidth="0" fitToHeight="0" orientation="portrait" verticalDpi="72" r:id="rId1"/>
  <headerFooter alignWithMargins="0">
    <oddFooter>&amp;L          PLANILHA -Reparos e Demais Serviços complementares do Auditório  do Campus Nova Suiça  do CEFET-MG&amp;RPágina &amp;P de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D481"/>
  <sheetViews>
    <sheetView view="pageBreakPreview" topLeftCell="A391" zoomScaleNormal="100" zoomScaleSheetLayoutView="100" workbookViewId="0">
      <selection activeCell="J407" sqref="J407"/>
    </sheetView>
  </sheetViews>
  <sheetFormatPr defaultColWidth="9.140625" defaultRowHeight="12.75"/>
  <cols>
    <col min="1" max="1" width="19.7109375" style="1" customWidth="1"/>
    <col min="2" max="2" width="17" style="1" bestFit="1" customWidth="1"/>
    <col min="3" max="3" width="41.7109375" style="1" customWidth="1"/>
    <col min="4" max="4" width="8.5703125" style="1" bestFit="1" customWidth="1"/>
    <col min="5" max="5" width="25" style="1" bestFit="1" customWidth="1"/>
    <col min="6" max="6" width="11.5703125" style="1" bestFit="1" customWidth="1"/>
    <col min="7" max="7" width="16.7109375" style="1" bestFit="1" customWidth="1"/>
    <col min="8" max="16384" width="9.140625" style="1"/>
  </cols>
  <sheetData>
    <row r="1" spans="1:7">
      <c r="A1" s="67"/>
      <c r="B1" s="66"/>
      <c r="C1" s="66"/>
      <c r="D1" s="66"/>
      <c r="E1" s="66"/>
      <c r="F1" s="66"/>
      <c r="G1" s="65"/>
    </row>
    <row r="2" spans="1:7">
      <c r="A2" s="64"/>
      <c r="G2" s="63"/>
    </row>
    <row r="3" spans="1:7">
      <c r="A3" s="64"/>
      <c r="G3" s="63"/>
    </row>
    <row r="4" spans="1:7">
      <c r="A4" s="64"/>
      <c r="G4" s="63"/>
    </row>
    <row r="5" spans="1:7">
      <c r="A5" s="64"/>
      <c r="G5" s="63"/>
    </row>
    <row r="6" spans="1:7">
      <c r="A6" s="64"/>
      <c r="G6" s="63"/>
    </row>
    <row r="7" spans="1:7">
      <c r="A7" s="64"/>
      <c r="G7" s="63"/>
    </row>
    <row r="8" spans="1:7">
      <c r="A8" s="62"/>
      <c r="B8" s="61"/>
      <c r="C8" s="61"/>
      <c r="D8" s="61"/>
      <c r="E8" s="61"/>
      <c r="F8" s="61"/>
      <c r="G8" s="60"/>
    </row>
    <row r="9" spans="1:7" ht="18">
      <c r="A9" s="472" t="s">
        <v>107</v>
      </c>
      <c r="B9" s="473"/>
      <c r="C9" s="473"/>
      <c r="D9" s="473"/>
      <c r="E9" s="473"/>
      <c r="F9" s="473"/>
      <c r="G9" s="474"/>
    </row>
    <row r="10" spans="1:7">
      <c r="A10" s="72"/>
      <c r="B10" s="59"/>
      <c r="C10" s="59"/>
      <c r="D10" s="59"/>
      <c r="E10" s="59"/>
      <c r="F10" s="59"/>
      <c r="G10" s="72"/>
    </row>
    <row r="11" spans="1:7" s="185" customFormat="1" ht="15">
      <c r="A11" s="200"/>
      <c r="B11" s="201"/>
      <c r="C11" s="184"/>
      <c r="D11" s="184"/>
      <c r="E11" s="184"/>
      <c r="F11" s="184"/>
      <c r="G11" s="174"/>
    </row>
    <row r="12" spans="1:7" ht="75" customHeight="1">
      <c r="A12" s="98" t="s">
        <v>106</v>
      </c>
      <c r="B12" s="32"/>
      <c r="C12" s="470" t="s">
        <v>32617</v>
      </c>
      <c r="D12" s="470"/>
      <c r="E12" s="470"/>
      <c r="F12" s="470"/>
      <c r="G12" s="99" t="s">
        <v>6</v>
      </c>
    </row>
    <row r="13" spans="1:7">
      <c r="A13" s="27" t="s">
        <v>10</v>
      </c>
      <c r="B13" s="28" t="s">
        <v>8</v>
      </c>
      <c r="C13" s="28" t="s">
        <v>11</v>
      </c>
      <c r="D13" s="29" t="s">
        <v>12</v>
      </c>
      <c r="E13" s="30" t="s">
        <v>13</v>
      </c>
      <c r="F13" s="28" t="s">
        <v>14</v>
      </c>
      <c r="G13" s="31" t="s">
        <v>15</v>
      </c>
    </row>
    <row r="14" spans="1:7" ht="51">
      <c r="A14" s="69" t="s">
        <v>32792</v>
      </c>
      <c r="B14" s="231" t="s">
        <v>32377</v>
      </c>
      <c r="C14" s="162" t="s">
        <v>32376</v>
      </c>
      <c r="D14" s="88" t="s">
        <v>243</v>
      </c>
      <c r="E14" s="83">
        <v>1</v>
      </c>
      <c r="F14" s="375">
        <v>303.51</v>
      </c>
      <c r="G14" s="35">
        <f t="shared" ref="G14:G22" si="0">ROUND(E14*F14,2)</f>
        <v>303.51</v>
      </c>
    </row>
    <row r="15" spans="1:7" ht="63.75">
      <c r="A15" s="69" t="s">
        <v>32792</v>
      </c>
      <c r="B15" s="231" t="s">
        <v>32379</v>
      </c>
      <c r="C15" s="162" t="s">
        <v>32378</v>
      </c>
      <c r="D15" s="88" t="s">
        <v>243</v>
      </c>
      <c r="E15" s="83">
        <v>1</v>
      </c>
      <c r="F15" s="375">
        <v>303.51</v>
      </c>
      <c r="G15" s="35">
        <f t="shared" si="0"/>
        <v>303.51</v>
      </c>
    </row>
    <row r="16" spans="1:7" ht="25.5">
      <c r="A16" s="69" t="s">
        <v>32427</v>
      </c>
      <c r="B16" s="70" t="s">
        <v>16262</v>
      </c>
      <c r="C16" s="80" t="s">
        <v>29566</v>
      </c>
      <c r="D16" s="88" t="s">
        <v>61</v>
      </c>
      <c r="E16" s="83">
        <v>0.1</v>
      </c>
      <c r="F16" s="376">
        <v>2860</v>
      </c>
      <c r="G16" s="232">
        <f t="shared" si="0"/>
        <v>286</v>
      </c>
    </row>
    <row r="17" spans="1:7" ht="89.25">
      <c r="A17" s="69" t="s">
        <v>21534</v>
      </c>
      <c r="B17" s="70">
        <v>73467</v>
      </c>
      <c r="C17" s="162" t="s">
        <v>805</v>
      </c>
      <c r="D17" s="88" t="s">
        <v>67</v>
      </c>
      <c r="E17" s="83">
        <v>3</v>
      </c>
      <c r="F17" s="375">
        <v>241.45</v>
      </c>
      <c r="G17" s="232">
        <f t="shared" si="0"/>
        <v>724.35</v>
      </c>
    </row>
    <row r="18" spans="1:7" ht="51">
      <c r="A18" s="69" t="s">
        <v>21534</v>
      </c>
      <c r="B18" s="70">
        <v>93281</v>
      </c>
      <c r="C18" s="162" t="s">
        <v>130</v>
      </c>
      <c r="D18" s="88" t="s">
        <v>67</v>
      </c>
      <c r="E18" s="83">
        <v>2</v>
      </c>
      <c r="F18" s="375">
        <v>23.73</v>
      </c>
      <c r="G18" s="232">
        <f t="shared" si="0"/>
        <v>47.46</v>
      </c>
    </row>
    <row r="19" spans="1:7" ht="38.25">
      <c r="A19" s="69" t="s">
        <v>32373</v>
      </c>
      <c r="B19" s="70" t="s">
        <v>32665</v>
      </c>
      <c r="C19" s="162" t="s">
        <v>32664</v>
      </c>
      <c r="D19" s="88" t="s">
        <v>12</v>
      </c>
      <c r="E19" s="83">
        <v>3</v>
      </c>
      <c r="F19" s="375">
        <v>4.63</v>
      </c>
      <c r="G19" s="232">
        <f t="shared" ref="G19" si="1">ROUND(E19*F19,2)</f>
        <v>13.89</v>
      </c>
    </row>
    <row r="20" spans="1:7" ht="25.5">
      <c r="A20" s="69" t="s">
        <v>21534</v>
      </c>
      <c r="B20" s="70">
        <v>93563</v>
      </c>
      <c r="C20" s="162" t="s">
        <v>4892</v>
      </c>
      <c r="D20" s="88" t="s">
        <v>32340</v>
      </c>
      <c r="E20" s="83">
        <v>0.1</v>
      </c>
      <c r="F20" s="376">
        <v>4136.8599999999997</v>
      </c>
      <c r="G20" s="232">
        <f t="shared" si="0"/>
        <v>413.69</v>
      </c>
    </row>
    <row r="21" spans="1:7" ht="25.5">
      <c r="A21" s="69" t="s">
        <v>21534</v>
      </c>
      <c r="B21" s="70">
        <v>100321</v>
      </c>
      <c r="C21" s="162" t="s">
        <v>32341</v>
      </c>
      <c r="D21" s="88" t="s">
        <v>32340</v>
      </c>
      <c r="E21" s="83">
        <v>9.375E-2</v>
      </c>
      <c r="F21" s="376">
        <v>6572.02</v>
      </c>
      <c r="G21" s="232">
        <f t="shared" si="0"/>
        <v>616.13</v>
      </c>
    </row>
    <row r="22" spans="1:7" ht="25.5">
      <c r="A22" s="69" t="s">
        <v>21534</v>
      </c>
      <c r="B22" s="70">
        <v>93572</v>
      </c>
      <c r="C22" s="162" t="s">
        <v>4913</v>
      </c>
      <c r="D22" s="88" t="s">
        <v>32340</v>
      </c>
      <c r="E22" s="83">
        <v>0.1875</v>
      </c>
      <c r="F22" s="376">
        <v>7681.73</v>
      </c>
      <c r="G22" s="232">
        <f t="shared" si="0"/>
        <v>1440.32</v>
      </c>
    </row>
    <row r="23" spans="1:7">
      <c r="A23" s="225"/>
      <c r="B23" s="226"/>
      <c r="C23" s="227"/>
      <c r="D23" s="228"/>
      <c r="E23" s="34"/>
      <c r="F23" s="377"/>
      <c r="G23" s="33"/>
    </row>
    <row r="24" spans="1:7">
      <c r="A24" s="229" t="s">
        <v>16</v>
      </c>
      <c r="B24" s="230"/>
      <c r="C24" s="227"/>
      <c r="D24" s="25"/>
      <c r="E24" s="24"/>
      <c r="F24" s="378"/>
      <c r="G24" s="26"/>
    </row>
    <row r="25" spans="1:7">
      <c r="A25" s="233"/>
      <c r="B25" s="234"/>
      <c r="C25" s="475" t="s">
        <v>17</v>
      </c>
      <c r="D25" s="475"/>
      <c r="E25" s="475"/>
      <c r="F25" s="475"/>
      <c r="G25" s="235">
        <f>SUM(G14:G24)</f>
        <v>4148.8599999999997</v>
      </c>
    </row>
    <row r="26" spans="1:7" customFormat="1">
      <c r="A26" s="200"/>
      <c r="B26" s="201"/>
      <c r="C26" s="184"/>
      <c r="D26" s="184"/>
      <c r="E26" s="184"/>
      <c r="F26" s="184"/>
      <c r="G26" s="174"/>
    </row>
    <row r="27" spans="1:7" s="185" customFormat="1" ht="37.5" customHeight="1">
      <c r="A27" s="98" t="s">
        <v>21765</v>
      </c>
      <c r="B27" s="203"/>
      <c r="C27" s="466" t="s">
        <v>32361</v>
      </c>
      <c r="D27" s="467"/>
      <c r="E27" s="467"/>
      <c r="F27" s="468"/>
      <c r="G27" s="204" t="s">
        <v>32342</v>
      </c>
    </row>
    <row r="28" spans="1:7" s="185" customFormat="1" ht="15">
      <c r="A28" s="175" t="s">
        <v>10</v>
      </c>
      <c r="B28" s="176" t="s">
        <v>8</v>
      </c>
      <c r="C28" s="176" t="s">
        <v>11</v>
      </c>
      <c r="D28" s="177" t="s">
        <v>12</v>
      </c>
      <c r="E28" s="178" t="s">
        <v>13</v>
      </c>
      <c r="F28" s="176" t="s">
        <v>14</v>
      </c>
      <c r="G28" s="179" t="s">
        <v>15</v>
      </c>
    </row>
    <row r="29" spans="1:7" s="185" customFormat="1" ht="36">
      <c r="A29" s="186" t="s">
        <v>21534</v>
      </c>
      <c r="B29" s="187">
        <v>88248</v>
      </c>
      <c r="C29" s="188" t="s">
        <v>154</v>
      </c>
      <c r="D29" s="187" t="s">
        <v>56</v>
      </c>
      <c r="E29" s="189">
        <v>0.45</v>
      </c>
      <c r="F29" s="379">
        <v>19.36</v>
      </c>
      <c r="G29" s="180">
        <f>E29*F29</f>
        <v>8.7119999999999997</v>
      </c>
    </row>
    <row r="30" spans="1:7" s="185" customFormat="1" ht="24">
      <c r="A30" s="186" t="s">
        <v>21534</v>
      </c>
      <c r="B30" s="187">
        <v>88267</v>
      </c>
      <c r="C30" s="188" t="s">
        <v>97</v>
      </c>
      <c r="D30" s="187" t="s">
        <v>56</v>
      </c>
      <c r="E30" s="189">
        <v>0.45</v>
      </c>
      <c r="F30" s="379">
        <v>23.61</v>
      </c>
      <c r="G30" s="180">
        <f>E30*F30</f>
        <v>10.624499999999999</v>
      </c>
    </row>
    <row r="31" spans="1:7" s="185" customFormat="1" ht="15">
      <c r="A31" s="190" t="s">
        <v>32339</v>
      </c>
      <c r="B31" s="205" t="s">
        <v>32355</v>
      </c>
      <c r="C31" s="206" t="s">
        <v>160</v>
      </c>
      <c r="D31" s="205" t="s">
        <v>243</v>
      </c>
      <c r="E31" s="207" t="s">
        <v>32362</v>
      </c>
      <c r="F31" s="195">
        <v>2.27</v>
      </c>
      <c r="G31" s="181">
        <f>E31*F31</f>
        <v>9.5340000000000008E-2</v>
      </c>
    </row>
    <row r="32" spans="1:7" s="185" customFormat="1" ht="24">
      <c r="A32" s="190" t="s">
        <v>32339</v>
      </c>
      <c r="B32" s="205" t="s">
        <v>32356</v>
      </c>
      <c r="C32" s="206" t="s">
        <v>159</v>
      </c>
      <c r="D32" s="205" t="s">
        <v>243</v>
      </c>
      <c r="E32" s="207" t="s">
        <v>32363</v>
      </c>
      <c r="F32" s="195">
        <v>65.38</v>
      </c>
      <c r="G32" s="181">
        <f t="shared" ref="G32:G34" si="2">E32*F32</f>
        <v>0.53611600000000004</v>
      </c>
    </row>
    <row r="33" spans="1:7" s="185" customFormat="1" ht="24">
      <c r="A33" s="190" t="s">
        <v>32339</v>
      </c>
      <c r="B33" s="205" t="s">
        <v>32357</v>
      </c>
      <c r="C33" s="206" t="s">
        <v>156</v>
      </c>
      <c r="D33" s="205" t="s">
        <v>243</v>
      </c>
      <c r="E33" s="207" t="s">
        <v>32314</v>
      </c>
      <c r="F33" s="195">
        <v>57.7</v>
      </c>
      <c r="G33" s="181">
        <f t="shared" si="2"/>
        <v>0.28850000000000003</v>
      </c>
    </row>
    <row r="34" spans="1:7" s="185" customFormat="1" ht="24">
      <c r="A34" s="190" t="s">
        <v>32339</v>
      </c>
      <c r="B34" s="208" t="s">
        <v>32364</v>
      </c>
      <c r="C34" s="206" t="s">
        <v>32365</v>
      </c>
      <c r="D34" s="205" t="s">
        <v>32</v>
      </c>
      <c r="E34" s="209">
        <v>1.2</v>
      </c>
      <c r="F34" s="195">
        <v>29.36</v>
      </c>
      <c r="G34" s="181">
        <f t="shared" si="2"/>
        <v>35.231999999999999</v>
      </c>
    </row>
    <row r="35" spans="1:7" s="185" customFormat="1" ht="15">
      <c r="A35" s="200"/>
      <c r="B35" s="201"/>
      <c r="C35" s="184"/>
      <c r="D35" s="184"/>
      <c r="E35" s="207"/>
      <c r="F35" s="195"/>
      <c r="G35" s="174"/>
    </row>
    <row r="36" spans="1:7" s="185" customFormat="1" ht="15">
      <c r="A36" s="461" t="s">
        <v>16</v>
      </c>
      <c r="B36" s="462"/>
      <c r="C36" s="184"/>
      <c r="D36" s="184"/>
      <c r="E36" s="184"/>
      <c r="F36" s="196"/>
      <c r="G36" s="174"/>
    </row>
    <row r="37" spans="1:7" s="185" customFormat="1" ht="24">
      <c r="A37" s="197" t="s">
        <v>32366</v>
      </c>
      <c r="B37" s="198" t="s">
        <v>32367</v>
      </c>
      <c r="C37" s="463" t="s">
        <v>17</v>
      </c>
      <c r="D37" s="464"/>
      <c r="E37" s="464"/>
      <c r="F37" s="465"/>
      <c r="G37" s="182">
        <f>SUM(G29:G36)</f>
        <v>55.488455999999999</v>
      </c>
    </row>
    <row r="38" spans="1:7" customFormat="1">
      <c r="A38" s="200"/>
      <c r="B38" s="201"/>
      <c r="C38" s="184"/>
      <c r="D38" s="184"/>
      <c r="E38" s="184"/>
      <c r="F38" s="184"/>
      <c r="G38" s="174"/>
    </row>
    <row r="39" spans="1:7" s="185" customFormat="1" ht="37.5" customHeight="1">
      <c r="A39" s="98" t="s">
        <v>21766</v>
      </c>
      <c r="B39" s="203"/>
      <c r="C39" s="466" t="s">
        <v>32386</v>
      </c>
      <c r="D39" s="467"/>
      <c r="E39" s="467"/>
      <c r="F39" s="468"/>
      <c r="G39" s="204" t="s">
        <v>32342</v>
      </c>
    </row>
    <row r="40" spans="1:7" s="185" customFormat="1" ht="15">
      <c r="A40" s="175" t="s">
        <v>10</v>
      </c>
      <c r="B40" s="176" t="s">
        <v>8</v>
      </c>
      <c r="C40" s="176" t="s">
        <v>11</v>
      </c>
      <c r="D40" s="177" t="s">
        <v>12</v>
      </c>
      <c r="E40" s="178" t="s">
        <v>13</v>
      </c>
      <c r="F40" s="176" t="s">
        <v>14</v>
      </c>
      <c r="G40" s="179" t="s">
        <v>15</v>
      </c>
    </row>
    <row r="41" spans="1:7" s="185" customFormat="1" ht="36">
      <c r="A41" s="186" t="s">
        <v>21534</v>
      </c>
      <c r="B41" s="187">
        <v>88248</v>
      </c>
      <c r="C41" s="188" t="s">
        <v>154</v>
      </c>
      <c r="D41" s="187" t="s">
        <v>56</v>
      </c>
      <c r="E41" s="189">
        <v>0.56000000000000005</v>
      </c>
      <c r="F41" s="379">
        <v>19.36</v>
      </c>
      <c r="G41" s="180">
        <f>E41*F41</f>
        <v>10.841600000000001</v>
      </c>
    </row>
    <row r="42" spans="1:7" s="185" customFormat="1" ht="24">
      <c r="A42" s="186" t="s">
        <v>21534</v>
      </c>
      <c r="B42" s="187">
        <v>88267</v>
      </c>
      <c r="C42" s="188" t="s">
        <v>97</v>
      </c>
      <c r="D42" s="187" t="s">
        <v>56</v>
      </c>
      <c r="E42" s="189">
        <v>0.56000000000000005</v>
      </c>
      <c r="F42" s="379">
        <v>23.61</v>
      </c>
      <c r="G42" s="180">
        <f>E42*F42</f>
        <v>13.2216</v>
      </c>
    </row>
    <row r="43" spans="1:7" s="185" customFormat="1" ht="15">
      <c r="A43" s="190" t="s">
        <v>32339</v>
      </c>
      <c r="B43" s="205" t="s">
        <v>32355</v>
      </c>
      <c r="C43" s="206" t="s">
        <v>160</v>
      </c>
      <c r="D43" s="205" t="s">
        <v>243</v>
      </c>
      <c r="E43" s="207" t="s">
        <v>32387</v>
      </c>
      <c r="F43" s="195">
        <v>2.27</v>
      </c>
      <c r="G43" s="181">
        <f>E43*F43</f>
        <v>0.16571</v>
      </c>
    </row>
    <row r="44" spans="1:7" s="185" customFormat="1" ht="24">
      <c r="A44" s="190" t="s">
        <v>32339</v>
      </c>
      <c r="B44" s="205">
        <v>20083</v>
      </c>
      <c r="C44" s="206" t="s">
        <v>159</v>
      </c>
      <c r="D44" s="205" t="s">
        <v>243</v>
      </c>
      <c r="E44" s="207" t="s">
        <v>32388</v>
      </c>
      <c r="F44" s="195">
        <v>65.38</v>
      </c>
      <c r="G44" s="181">
        <f t="shared" ref="G44:G46" si="3">E44*F44</f>
        <v>0.66687600000000002</v>
      </c>
    </row>
    <row r="45" spans="1:7" s="185" customFormat="1" ht="24">
      <c r="A45" s="190" t="s">
        <v>32339</v>
      </c>
      <c r="B45" s="205" t="s">
        <v>32357</v>
      </c>
      <c r="C45" s="206" t="s">
        <v>156</v>
      </c>
      <c r="D45" s="205" t="s">
        <v>243</v>
      </c>
      <c r="E45" s="207" t="s">
        <v>32389</v>
      </c>
      <c r="F45" s="195">
        <v>57.7</v>
      </c>
      <c r="G45" s="181">
        <f t="shared" si="3"/>
        <v>0.35774</v>
      </c>
    </row>
    <row r="46" spans="1:7" s="185" customFormat="1" ht="24">
      <c r="A46" s="190" t="s">
        <v>32339</v>
      </c>
      <c r="B46" s="208" t="s">
        <v>32390</v>
      </c>
      <c r="C46" s="206" t="s">
        <v>32391</v>
      </c>
      <c r="D46" s="205" t="s">
        <v>32</v>
      </c>
      <c r="E46" s="209">
        <v>1.2</v>
      </c>
      <c r="F46" s="195">
        <v>62.02</v>
      </c>
      <c r="G46" s="181">
        <f t="shared" si="3"/>
        <v>74.424000000000007</v>
      </c>
    </row>
    <row r="47" spans="1:7" s="185" customFormat="1" ht="15">
      <c r="A47" s="200"/>
      <c r="B47" s="201"/>
      <c r="C47" s="184"/>
      <c r="D47" s="184"/>
      <c r="E47" s="207"/>
      <c r="F47" s="195"/>
      <c r="G47" s="174"/>
    </row>
    <row r="48" spans="1:7" s="185" customFormat="1" ht="15">
      <c r="A48" s="461" t="s">
        <v>16</v>
      </c>
      <c r="B48" s="462"/>
      <c r="C48" s="184"/>
      <c r="D48" s="184"/>
      <c r="E48" s="184"/>
      <c r="F48" s="196"/>
      <c r="G48" s="174"/>
    </row>
    <row r="49" spans="1:7" s="185" customFormat="1" ht="24">
      <c r="A49" s="197" t="s">
        <v>32392</v>
      </c>
      <c r="B49" s="198" t="s">
        <v>32393</v>
      </c>
      <c r="C49" s="463" t="s">
        <v>17</v>
      </c>
      <c r="D49" s="464"/>
      <c r="E49" s="464"/>
      <c r="F49" s="465"/>
      <c r="G49" s="182">
        <f>SUM(G41:G48)</f>
        <v>99.677526</v>
      </c>
    </row>
    <row r="50" spans="1:7" customFormat="1">
      <c r="A50" s="200"/>
      <c r="B50" s="201"/>
      <c r="C50" s="184"/>
      <c r="D50" s="184"/>
      <c r="E50" s="184"/>
      <c r="F50" s="184"/>
      <c r="G50" s="174"/>
    </row>
    <row r="51" spans="1:7" s="185" customFormat="1" ht="37.5" customHeight="1">
      <c r="A51" s="98" t="s">
        <v>21767</v>
      </c>
      <c r="B51" s="203"/>
      <c r="C51" s="466" t="s">
        <v>32369</v>
      </c>
      <c r="D51" s="467"/>
      <c r="E51" s="467"/>
      <c r="F51" s="468"/>
      <c r="G51" s="204" t="s">
        <v>32342</v>
      </c>
    </row>
    <row r="52" spans="1:7" s="185" customFormat="1" ht="15">
      <c r="A52" s="175" t="s">
        <v>10</v>
      </c>
      <c r="B52" s="176" t="s">
        <v>8</v>
      </c>
      <c r="C52" s="176" t="s">
        <v>11</v>
      </c>
      <c r="D52" s="177" t="s">
        <v>12</v>
      </c>
      <c r="E52" s="178" t="s">
        <v>13</v>
      </c>
      <c r="F52" s="176" t="s">
        <v>14</v>
      </c>
      <c r="G52" s="179" t="s">
        <v>15</v>
      </c>
    </row>
    <row r="53" spans="1:7" s="185" customFormat="1" ht="36">
      <c r="A53" s="186" t="s">
        <v>21534</v>
      </c>
      <c r="B53" s="187">
        <v>88248</v>
      </c>
      <c r="C53" s="188" t="s">
        <v>154</v>
      </c>
      <c r="D53" s="187" t="s">
        <v>56</v>
      </c>
      <c r="E53" s="189">
        <v>0.14000000000000001</v>
      </c>
      <c r="F53" s="379">
        <v>19.36</v>
      </c>
      <c r="G53" s="180">
        <f>E53*F53</f>
        <v>2.7104000000000004</v>
      </c>
    </row>
    <row r="54" spans="1:7" s="185" customFormat="1" ht="24">
      <c r="A54" s="186" t="s">
        <v>21534</v>
      </c>
      <c r="B54" s="187">
        <v>88267</v>
      </c>
      <c r="C54" s="188" t="s">
        <v>97</v>
      </c>
      <c r="D54" s="187" t="s">
        <v>56</v>
      </c>
      <c r="E54" s="189">
        <v>0.14000000000000001</v>
      </c>
      <c r="F54" s="379">
        <v>23.61</v>
      </c>
      <c r="G54" s="180">
        <f>E54*F54</f>
        <v>3.3054000000000001</v>
      </c>
    </row>
    <row r="55" spans="1:7" s="185" customFormat="1" ht="15">
      <c r="A55" s="190" t="s">
        <v>32339</v>
      </c>
      <c r="B55" s="205" t="s">
        <v>32355</v>
      </c>
      <c r="C55" s="206" t="s">
        <v>160</v>
      </c>
      <c r="D55" s="205" t="s">
        <v>243</v>
      </c>
      <c r="E55" s="207" t="s">
        <v>32370</v>
      </c>
      <c r="F55" s="195">
        <v>2.27</v>
      </c>
      <c r="G55" s="181">
        <f>E55*F55</f>
        <v>1.4982000000000001E-2</v>
      </c>
    </row>
    <row r="56" spans="1:7" s="185" customFormat="1" ht="24">
      <c r="A56" s="190" t="s">
        <v>32339</v>
      </c>
      <c r="B56" s="205" t="s">
        <v>32356</v>
      </c>
      <c r="C56" s="206" t="s">
        <v>159</v>
      </c>
      <c r="D56" s="205" t="s">
        <v>243</v>
      </c>
      <c r="E56" s="207">
        <v>2.5000000000000001E-3</v>
      </c>
      <c r="F56" s="195">
        <v>65.38</v>
      </c>
      <c r="G56" s="181">
        <f t="shared" ref="G56:G58" si="4">E56*F56</f>
        <v>0.16344999999999998</v>
      </c>
    </row>
    <row r="57" spans="1:7" s="185" customFormat="1" ht="24">
      <c r="A57" s="190" t="s">
        <v>32339</v>
      </c>
      <c r="B57" s="205" t="s">
        <v>32357</v>
      </c>
      <c r="C57" s="206" t="s">
        <v>156</v>
      </c>
      <c r="D57" s="205" t="s">
        <v>243</v>
      </c>
      <c r="E57" s="207">
        <v>1.4959999999999999E-3</v>
      </c>
      <c r="F57" s="195">
        <v>57.7</v>
      </c>
      <c r="G57" s="181">
        <f t="shared" si="4"/>
        <v>8.6319199999999999E-2</v>
      </c>
    </row>
    <row r="58" spans="1:7" s="185" customFormat="1" ht="24">
      <c r="A58" s="190" t="s">
        <v>32339</v>
      </c>
      <c r="B58" s="208" t="s">
        <v>32371</v>
      </c>
      <c r="C58" s="206" t="s">
        <v>9383</v>
      </c>
      <c r="D58" s="205" t="s">
        <v>32</v>
      </c>
      <c r="E58" s="207">
        <v>1.1000000000000001</v>
      </c>
      <c r="F58" s="195">
        <v>14.4</v>
      </c>
      <c r="G58" s="181">
        <f t="shared" si="4"/>
        <v>15.840000000000002</v>
      </c>
    </row>
    <row r="59" spans="1:7" s="185" customFormat="1" ht="15">
      <c r="A59" s="200"/>
      <c r="B59" s="201"/>
      <c r="C59" s="184"/>
      <c r="D59" s="184"/>
      <c r="E59" s="207"/>
      <c r="F59" s="195"/>
      <c r="G59" s="174"/>
    </row>
    <row r="60" spans="1:7" s="185" customFormat="1" ht="15">
      <c r="A60" s="461" t="s">
        <v>16</v>
      </c>
      <c r="B60" s="462"/>
      <c r="C60" s="184"/>
      <c r="D60" s="184"/>
      <c r="E60" s="184"/>
      <c r="F60" s="196"/>
      <c r="G60" s="174"/>
    </row>
    <row r="61" spans="1:7" s="185" customFormat="1" ht="15">
      <c r="A61" s="197" t="s">
        <v>32368</v>
      </c>
      <c r="B61" s="216" t="s">
        <v>14397</v>
      </c>
      <c r="C61" s="463" t="s">
        <v>17</v>
      </c>
      <c r="D61" s="464"/>
      <c r="E61" s="464"/>
      <c r="F61" s="465"/>
      <c r="G61" s="182">
        <f>SUM(G53:G60)</f>
        <v>22.120551200000001</v>
      </c>
    </row>
    <row r="62" spans="1:7" customFormat="1">
      <c r="A62" s="200"/>
      <c r="B62" s="201"/>
      <c r="C62" s="184"/>
      <c r="D62" s="184"/>
      <c r="E62" s="184"/>
      <c r="F62" s="184"/>
      <c r="G62" s="174"/>
    </row>
    <row r="63" spans="1:7" customFormat="1">
      <c r="A63" s="200"/>
      <c r="B63" s="201"/>
      <c r="C63" s="184"/>
      <c r="D63" s="184"/>
      <c r="E63" s="184"/>
      <c r="F63" s="184"/>
      <c r="G63" s="174"/>
    </row>
    <row r="64" spans="1:7" s="185" customFormat="1" ht="37.5" customHeight="1">
      <c r="A64" s="202" t="s">
        <v>32509</v>
      </c>
      <c r="B64" s="203"/>
      <c r="C64" s="466" t="s">
        <v>32471</v>
      </c>
      <c r="D64" s="467"/>
      <c r="E64" s="467"/>
      <c r="F64" s="468"/>
      <c r="G64" s="204" t="s">
        <v>32342</v>
      </c>
    </row>
    <row r="65" spans="1:7" s="185" customFormat="1" ht="15">
      <c r="A65" s="175" t="s">
        <v>10</v>
      </c>
      <c r="B65" s="176" t="s">
        <v>8</v>
      </c>
      <c r="C65" s="176" t="s">
        <v>11</v>
      </c>
      <c r="D65" s="177" t="s">
        <v>12</v>
      </c>
      <c r="E65" s="178" t="s">
        <v>13</v>
      </c>
      <c r="F65" s="176" t="s">
        <v>14</v>
      </c>
      <c r="G65" s="179" t="s">
        <v>15</v>
      </c>
    </row>
    <row r="66" spans="1:7" s="185" customFormat="1" ht="36">
      <c r="A66" s="186" t="s">
        <v>21534</v>
      </c>
      <c r="B66" s="187">
        <v>88248</v>
      </c>
      <c r="C66" s="188" t="s">
        <v>154</v>
      </c>
      <c r="D66" s="187" t="s">
        <v>56</v>
      </c>
      <c r="E66" s="189">
        <v>0.35</v>
      </c>
      <c r="F66" s="379">
        <v>19.36</v>
      </c>
      <c r="G66" s="180">
        <f>E66*F66</f>
        <v>6.7759999999999998</v>
      </c>
    </row>
    <row r="67" spans="1:7" s="185" customFormat="1" ht="24">
      <c r="A67" s="186" t="s">
        <v>21534</v>
      </c>
      <c r="B67" s="187">
        <v>88267</v>
      </c>
      <c r="C67" s="188" t="s">
        <v>97</v>
      </c>
      <c r="D67" s="187" t="s">
        <v>56</v>
      </c>
      <c r="E67" s="189">
        <v>0.35</v>
      </c>
      <c r="F67" s="379">
        <v>23.61</v>
      </c>
      <c r="G67" s="180">
        <f>E67*F67</f>
        <v>8.2634999999999987</v>
      </c>
    </row>
    <row r="68" spans="1:7" s="185" customFormat="1" ht="15">
      <c r="A68" s="190" t="s">
        <v>32339</v>
      </c>
      <c r="B68" s="205" t="s">
        <v>32355</v>
      </c>
      <c r="C68" s="206" t="s">
        <v>160</v>
      </c>
      <c r="D68" s="205" t="s">
        <v>243</v>
      </c>
      <c r="E68" s="207">
        <v>1.6299999999999999E-2</v>
      </c>
      <c r="F68" s="195">
        <v>2.27</v>
      </c>
      <c r="G68" s="181">
        <f>E68*F68</f>
        <v>3.7000999999999999E-2</v>
      </c>
    </row>
    <row r="69" spans="1:7" s="185" customFormat="1" ht="24">
      <c r="A69" s="190" t="s">
        <v>32339</v>
      </c>
      <c r="B69" s="205" t="s">
        <v>32356</v>
      </c>
      <c r="C69" s="206" t="s">
        <v>159</v>
      </c>
      <c r="D69" s="205" t="s">
        <v>243</v>
      </c>
      <c r="E69" s="207">
        <v>4.5499999999999999E-2</v>
      </c>
      <c r="F69" s="195">
        <v>65.38</v>
      </c>
      <c r="G69" s="181">
        <f t="shared" ref="G69:G71" si="5">E69*F69</f>
        <v>2.9747899999999996</v>
      </c>
    </row>
    <row r="70" spans="1:7" s="185" customFormat="1" ht="24">
      <c r="A70" s="190" t="s">
        <v>32339</v>
      </c>
      <c r="B70" s="205" t="s">
        <v>32357</v>
      </c>
      <c r="C70" s="206" t="s">
        <v>156</v>
      </c>
      <c r="D70" s="205" t="s">
        <v>243</v>
      </c>
      <c r="E70" s="207">
        <v>2.93E-2</v>
      </c>
      <c r="F70" s="195">
        <v>57.7</v>
      </c>
      <c r="G70" s="181">
        <f t="shared" si="5"/>
        <v>1.6906100000000002</v>
      </c>
    </row>
    <row r="71" spans="1:7" s="185" customFormat="1" ht="24">
      <c r="A71" s="190" t="s">
        <v>32339</v>
      </c>
      <c r="B71" s="208">
        <v>9839</v>
      </c>
      <c r="C71" s="206" t="s">
        <v>32358</v>
      </c>
      <c r="D71" s="205" t="s">
        <v>32</v>
      </c>
      <c r="E71" s="209">
        <v>1.2</v>
      </c>
      <c r="F71" s="195">
        <v>24.32</v>
      </c>
      <c r="G71" s="181">
        <f t="shared" si="5"/>
        <v>29.183999999999997</v>
      </c>
    </row>
    <row r="72" spans="1:7" s="185" customFormat="1" ht="15">
      <c r="A72" s="200"/>
      <c r="B72" s="201"/>
      <c r="C72" s="184"/>
      <c r="D72" s="184"/>
      <c r="E72" s="207"/>
      <c r="F72" s="195"/>
      <c r="G72" s="174"/>
    </row>
    <row r="73" spans="1:7" s="185" customFormat="1" ht="15">
      <c r="A73" s="461" t="s">
        <v>16</v>
      </c>
      <c r="B73" s="462"/>
      <c r="C73" s="184"/>
      <c r="D73" s="184"/>
      <c r="E73" s="184"/>
      <c r="F73" s="196"/>
      <c r="G73" s="174"/>
    </row>
    <row r="74" spans="1:7" s="185" customFormat="1" ht="24">
      <c r="A74" s="197" t="s">
        <v>32359</v>
      </c>
      <c r="B74" s="198" t="s">
        <v>32360</v>
      </c>
      <c r="C74" s="463" t="s">
        <v>17</v>
      </c>
      <c r="D74" s="464"/>
      <c r="E74" s="464"/>
      <c r="F74" s="465"/>
      <c r="G74" s="182">
        <f>SUM(G66:G73)</f>
        <v>48.925900999999996</v>
      </c>
    </row>
    <row r="75" spans="1:7" s="185" customFormat="1" ht="15">
      <c r="A75" s="200"/>
      <c r="B75" s="201"/>
      <c r="C75" s="184"/>
      <c r="D75" s="184"/>
      <c r="E75" s="184"/>
      <c r="F75" s="184"/>
      <c r="G75" s="174"/>
    </row>
    <row r="76" spans="1:7" s="185" customFormat="1" ht="55.5" customHeight="1">
      <c r="A76" s="202" t="s">
        <v>32510</v>
      </c>
      <c r="B76" s="203"/>
      <c r="C76" s="466" t="s">
        <v>32412</v>
      </c>
      <c r="D76" s="467"/>
      <c r="E76" s="467"/>
      <c r="F76" s="468"/>
      <c r="G76" s="204" t="s">
        <v>32354</v>
      </c>
    </row>
    <row r="77" spans="1:7" s="185" customFormat="1" ht="15">
      <c r="A77" s="175" t="s">
        <v>10</v>
      </c>
      <c r="B77" s="176" t="s">
        <v>8</v>
      </c>
      <c r="C77" s="176" t="s">
        <v>11</v>
      </c>
      <c r="D77" s="177" t="s">
        <v>12</v>
      </c>
      <c r="E77" s="178" t="s">
        <v>13</v>
      </c>
      <c r="F77" s="176" t="s">
        <v>14</v>
      </c>
      <c r="G77" s="179" t="s">
        <v>15</v>
      </c>
    </row>
    <row r="78" spans="1:7" s="185" customFormat="1" ht="24">
      <c r="A78" s="186" t="s">
        <v>21534</v>
      </c>
      <c r="B78" s="187">
        <v>88309</v>
      </c>
      <c r="C78" s="188" t="s">
        <v>81</v>
      </c>
      <c r="D78" s="187" t="s">
        <v>56</v>
      </c>
      <c r="E78" s="189">
        <v>1.5</v>
      </c>
      <c r="F78" s="379">
        <v>24.36</v>
      </c>
      <c r="G78" s="180">
        <f>E78*F78</f>
        <v>36.54</v>
      </c>
    </row>
    <row r="79" spans="1:7" s="185" customFormat="1" ht="24">
      <c r="A79" s="186" t="s">
        <v>21534</v>
      </c>
      <c r="B79" s="187">
        <v>88316</v>
      </c>
      <c r="C79" s="188" t="s">
        <v>57</v>
      </c>
      <c r="D79" s="187" t="s">
        <v>56</v>
      </c>
      <c r="E79" s="189">
        <v>1.5</v>
      </c>
      <c r="F79" s="379">
        <v>18.12</v>
      </c>
      <c r="G79" s="180">
        <f>E79*F79</f>
        <v>27.18</v>
      </c>
    </row>
    <row r="80" spans="1:7" s="185" customFormat="1" ht="36">
      <c r="A80" s="190" t="s">
        <v>21534</v>
      </c>
      <c r="B80" s="205">
        <v>93358</v>
      </c>
      <c r="C80" s="192" t="s">
        <v>32402</v>
      </c>
      <c r="D80" s="205" t="s">
        <v>32336</v>
      </c>
      <c r="E80" s="210">
        <v>1.4520000000000002</v>
      </c>
      <c r="F80" s="195">
        <v>71.680000000000007</v>
      </c>
      <c r="G80" s="181">
        <f>E80*F80</f>
        <v>104.07936000000002</v>
      </c>
    </row>
    <row r="81" spans="1:7" s="185" customFormat="1" ht="36">
      <c r="A81" s="190" t="s">
        <v>21534</v>
      </c>
      <c r="B81" s="205">
        <v>101617</v>
      </c>
      <c r="C81" s="211" t="s">
        <v>32403</v>
      </c>
      <c r="D81" s="205" t="s">
        <v>32338</v>
      </c>
      <c r="E81" s="210">
        <v>1</v>
      </c>
      <c r="F81" s="195">
        <v>2.69</v>
      </c>
      <c r="G81" s="181">
        <f t="shared" ref="G81:G89" si="6">E81*F81</f>
        <v>2.69</v>
      </c>
    </row>
    <row r="82" spans="1:7" s="185" customFormat="1" ht="48">
      <c r="A82" s="190" t="s">
        <v>21534</v>
      </c>
      <c r="B82" s="205">
        <v>96624</v>
      </c>
      <c r="C82" s="206" t="s">
        <v>32404</v>
      </c>
      <c r="D82" s="205" t="s">
        <v>32336</v>
      </c>
      <c r="E82" s="210">
        <v>1.7999999999999999E-2</v>
      </c>
      <c r="F82" s="195">
        <v>166.97</v>
      </c>
      <c r="G82" s="181">
        <f t="shared" si="6"/>
        <v>3.0054599999999998</v>
      </c>
    </row>
    <row r="83" spans="1:7" s="185" customFormat="1" ht="48">
      <c r="A83" s="190" t="s">
        <v>21534</v>
      </c>
      <c r="B83" s="205">
        <v>95241</v>
      </c>
      <c r="C83" s="211" t="s">
        <v>32405</v>
      </c>
      <c r="D83" s="205" t="s">
        <v>32338</v>
      </c>
      <c r="E83" s="210">
        <v>0.64000000000000012</v>
      </c>
      <c r="F83" s="195">
        <v>29.75</v>
      </c>
      <c r="G83" s="181">
        <f t="shared" si="6"/>
        <v>19.040000000000003</v>
      </c>
    </row>
    <row r="84" spans="1:7" s="185" customFormat="1" ht="24">
      <c r="A84" s="190" t="s">
        <v>32783</v>
      </c>
      <c r="B84" s="205" t="s">
        <v>32381</v>
      </c>
      <c r="C84" s="211" t="s">
        <v>28888</v>
      </c>
      <c r="D84" s="205" t="s">
        <v>32338</v>
      </c>
      <c r="E84" s="210">
        <v>6.16</v>
      </c>
      <c r="F84" s="195">
        <v>56.41</v>
      </c>
      <c r="G84" s="181">
        <f t="shared" si="6"/>
        <v>347.48559999999998</v>
      </c>
    </row>
    <row r="85" spans="1:7" s="185" customFormat="1" ht="15">
      <c r="A85" s="190"/>
      <c r="B85" s="205"/>
      <c r="C85" s="211"/>
      <c r="D85" s="205"/>
      <c r="E85" s="207"/>
      <c r="F85" s="195"/>
      <c r="G85" s="181">
        <f t="shared" si="6"/>
        <v>0</v>
      </c>
    </row>
    <row r="86" spans="1:7" s="185" customFormat="1" ht="36">
      <c r="A86" s="190" t="s">
        <v>21534</v>
      </c>
      <c r="B86" s="205">
        <v>94970</v>
      </c>
      <c r="C86" s="206" t="s">
        <v>32406</v>
      </c>
      <c r="D86" s="205" t="s">
        <v>32336</v>
      </c>
      <c r="E86" s="212">
        <v>0.1152</v>
      </c>
      <c r="F86" s="195">
        <v>461.88</v>
      </c>
      <c r="G86" s="181">
        <f t="shared" si="6"/>
        <v>53.208576000000001</v>
      </c>
    </row>
    <row r="87" spans="1:7" s="185" customFormat="1" ht="36">
      <c r="A87" s="190" t="s">
        <v>21534</v>
      </c>
      <c r="B87" s="205">
        <v>98555</v>
      </c>
      <c r="C87" s="211" t="s">
        <v>32407</v>
      </c>
      <c r="D87" s="205" t="s">
        <v>32338</v>
      </c>
      <c r="E87" s="210">
        <v>2.76</v>
      </c>
      <c r="F87" s="195">
        <v>28.42</v>
      </c>
      <c r="G87" s="181">
        <f t="shared" si="6"/>
        <v>78.4392</v>
      </c>
    </row>
    <row r="88" spans="1:7" s="185" customFormat="1" ht="48">
      <c r="A88" s="194" t="s">
        <v>32339</v>
      </c>
      <c r="B88" s="191" t="s">
        <v>32408</v>
      </c>
      <c r="C88" s="213" t="s">
        <v>32409</v>
      </c>
      <c r="D88" s="193" t="s">
        <v>32338</v>
      </c>
      <c r="E88" s="214">
        <v>3.27</v>
      </c>
      <c r="F88" s="380">
        <v>20.3</v>
      </c>
      <c r="G88" s="215">
        <f t="shared" si="6"/>
        <v>66.381</v>
      </c>
    </row>
    <row r="89" spans="1:7" s="185" customFormat="1" ht="24">
      <c r="A89" s="190" t="s">
        <v>21534</v>
      </c>
      <c r="B89" s="205">
        <v>93382</v>
      </c>
      <c r="C89" s="211" t="s">
        <v>3739</v>
      </c>
      <c r="D89" s="205" t="s">
        <v>32336</v>
      </c>
      <c r="E89" s="210">
        <v>1.2868000000000002</v>
      </c>
      <c r="F89" s="195">
        <v>23.19</v>
      </c>
      <c r="G89" s="181">
        <f t="shared" si="6"/>
        <v>29.840892000000004</v>
      </c>
    </row>
    <row r="90" spans="1:7" s="185" customFormat="1" ht="15">
      <c r="A90" s="200"/>
      <c r="B90" s="201"/>
      <c r="C90" s="184"/>
      <c r="D90" s="184"/>
      <c r="E90" s="184"/>
      <c r="F90" s="184"/>
      <c r="G90" s="174"/>
    </row>
    <row r="91" spans="1:7" s="185" customFormat="1" ht="15">
      <c r="A91" s="461" t="s">
        <v>16</v>
      </c>
      <c r="B91" s="462"/>
      <c r="C91" s="184"/>
      <c r="D91" s="184"/>
      <c r="E91" s="184"/>
      <c r="F91" s="184"/>
      <c r="G91" s="174"/>
    </row>
    <row r="92" spans="1:7" s="185" customFormat="1" ht="15">
      <c r="A92" s="197" t="s">
        <v>32410</v>
      </c>
      <c r="B92" s="216" t="s">
        <v>32411</v>
      </c>
      <c r="C92" s="463" t="s">
        <v>17</v>
      </c>
      <c r="D92" s="464"/>
      <c r="E92" s="464"/>
      <c r="F92" s="465"/>
      <c r="G92" s="182">
        <f>SUM(G78:G91)</f>
        <v>767.89008800000011</v>
      </c>
    </row>
    <row r="93" spans="1:7" s="185" customFormat="1" ht="15">
      <c r="A93" s="200"/>
      <c r="B93" s="201"/>
      <c r="C93" s="184"/>
      <c r="D93" s="184"/>
      <c r="E93" s="184"/>
      <c r="F93" s="184"/>
      <c r="G93" s="174"/>
    </row>
    <row r="94" spans="1:7" s="185" customFormat="1" ht="55.5" customHeight="1">
      <c r="A94" s="202" t="s">
        <v>32511</v>
      </c>
      <c r="B94" s="203"/>
      <c r="C94" s="466" t="s">
        <v>32416</v>
      </c>
      <c r="D94" s="467"/>
      <c r="E94" s="467"/>
      <c r="F94" s="468"/>
      <c r="G94" s="204" t="s">
        <v>32354</v>
      </c>
    </row>
    <row r="95" spans="1:7" s="185" customFormat="1" ht="15">
      <c r="A95" s="175" t="s">
        <v>10</v>
      </c>
      <c r="B95" s="176" t="s">
        <v>8</v>
      </c>
      <c r="C95" s="176" t="s">
        <v>11</v>
      </c>
      <c r="D95" s="177" t="s">
        <v>12</v>
      </c>
      <c r="E95" s="178" t="s">
        <v>13</v>
      </c>
      <c r="F95" s="176" t="s">
        <v>14</v>
      </c>
      <c r="G95" s="179" t="s">
        <v>15</v>
      </c>
    </row>
    <row r="96" spans="1:7" s="185" customFormat="1" ht="24">
      <c r="A96" s="186" t="s">
        <v>21534</v>
      </c>
      <c r="B96" s="187">
        <v>88309</v>
      </c>
      <c r="C96" s="188" t="s">
        <v>81</v>
      </c>
      <c r="D96" s="187" t="s">
        <v>56</v>
      </c>
      <c r="E96" s="189">
        <v>2</v>
      </c>
      <c r="F96" s="379">
        <v>24.36</v>
      </c>
      <c r="G96" s="180">
        <f>E96*F96</f>
        <v>48.72</v>
      </c>
    </row>
    <row r="97" spans="1:7" s="185" customFormat="1" ht="24">
      <c r="A97" s="186" t="s">
        <v>21534</v>
      </c>
      <c r="B97" s="187">
        <v>88316</v>
      </c>
      <c r="C97" s="188" t="s">
        <v>57</v>
      </c>
      <c r="D97" s="187" t="s">
        <v>56</v>
      </c>
      <c r="E97" s="189">
        <v>2</v>
      </c>
      <c r="F97" s="379">
        <v>18.12</v>
      </c>
      <c r="G97" s="180">
        <f>E97*F97</f>
        <v>36.24</v>
      </c>
    </row>
    <row r="98" spans="1:7" s="185" customFormat="1" ht="48">
      <c r="A98" s="190" t="s">
        <v>21534</v>
      </c>
      <c r="B98" s="208" t="s">
        <v>32415</v>
      </c>
      <c r="C98" s="192" t="s">
        <v>32414</v>
      </c>
      <c r="D98" s="205" t="s">
        <v>9600</v>
      </c>
      <c r="E98" s="210">
        <v>1</v>
      </c>
      <c r="F98" s="195">
        <v>394.5</v>
      </c>
      <c r="G98" s="181">
        <f>E98*F98</f>
        <v>394.5</v>
      </c>
    </row>
    <row r="99" spans="1:7" s="185" customFormat="1" ht="48">
      <c r="A99" s="190" t="s">
        <v>21534</v>
      </c>
      <c r="B99" s="205">
        <v>87301</v>
      </c>
      <c r="C99" s="206" t="s">
        <v>32419</v>
      </c>
      <c r="D99" s="205" t="s">
        <v>32420</v>
      </c>
      <c r="E99" s="210">
        <v>5.0000000000000001E-3</v>
      </c>
      <c r="F99" s="195">
        <v>594.17999999999995</v>
      </c>
      <c r="G99" s="181">
        <f t="shared" ref="G99" si="7">E99*F99</f>
        <v>2.9708999999999999</v>
      </c>
    </row>
    <row r="100" spans="1:7" s="185" customFormat="1" ht="15">
      <c r="A100" s="200"/>
      <c r="B100" s="201"/>
      <c r="C100" s="184"/>
      <c r="D100" s="184"/>
      <c r="E100" s="184"/>
      <c r="F100" s="184"/>
      <c r="G100" s="174"/>
    </row>
    <row r="101" spans="1:7" s="185" customFormat="1" ht="15">
      <c r="A101" s="461" t="s">
        <v>16</v>
      </c>
      <c r="B101" s="462"/>
      <c r="C101" s="184"/>
      <c r="D101" s="184"/>
      <c r="E101" s="184"/>
      <c r="F101" s="184"/>
      <c r="G101" s="174"/>
    </row>
    <row r="102" spans="1:7" s="185" customFormat="1" ht="15">
      <c r="A102" s="197" t="s">
        <v>32418</v>
      </c>
      <c r="B102" s="216" t="s">
        <v>32417</v>
      </c>
      <c r="C102" s="463" t="s">
        <v>17</v>
      </c>
      <c r="D102" s="464"/>
      <c r="E102" s="464"/>
      <c r="F102" s="465"/>
      <c r="G102" s="182">
        <f>SUM(G96:G101)</f>
        <v>482.43090000000001</v>
      </c>
    </row>
    <row r="103" spans="1:7" s="185" customFormat="1" ht="15">
      <c r="A103" s="200"/>
      <c r="B103" s="201"/>
      <c r="C103" s="184"/>
      <c r="D103" s="184"/>
      <c r="E103" s="184"/>
      <c r="F103" s="184"/>
      <c r="G103" s="174"/>
    </row>
    <row r="104" spans="1:7" s="185" customFormat="1" ht="37.5" customHeight="1">
      <c r="A104" s="202" t="s">
        <v>32344</v>
      </c>
      <c r="B104" s="217" t="s">
        <v>32345</v>
      </c>
      <c r="C104" s="466" t="s">
        <v>238</v>
      </c>
      <c r="D104" s="467"/>
      <c r="E104" s="467"/>
      <c r="F104" s="468"/>
      <c r="G104" s="204" t="s">
        <v>32336</v>
      </c>
    </row>
    <row r="105" spans="1:7" s="185" customFormat="1" ht="15">
      <c r="A105" s="175" t="s">
        <v>10</v>
      </c>
      <c r="B105" s="176" t="s">
        <v>8</v>
      </c>
      <c r="C105" s="176" t="s">
        <v>11</v>
      </c>
      <c r="D105" s="177" t="s">
        <v>12</v>
      </c>
      <c r="E105" s="178" t="s">
        <v>13</v>
      </c>
      <c r="F105" s="176" t="s">
        <v>14</v>
      </c>
      <c r="G105" s="179" t="s">
        <v>15</v>
      </c>
    </row>
    <row r="106" spans="1:7" s="185" customFormat="1" ht="24">
      <c r="A106" s="186" t="s">
        <v>21534</v>
      </c>
      <c r="B106" s="187" t="s">
        <v>32425</v>
      </c>
      <c r="C106" s="188" t="s">
        <v>57</v>
      </c>
      <c r="D106" s="187" t="s">
        <v>56</v>
      </c>
      <c r="E106" s="189">
        <v>0.7</v>
      </c>
      <c r="F106" s="379">
        <v>18.12</v>
      </c>
      <c r="G106" s="180">
        <f>E106*F106</f>
        <v>12.683999999999999</v>
      </c>
    </row>
    <row r="107" spans="1:7" s="185" customFormat="1" ht="60">
      <c r="A107" s="190" t="s">
        <v>21534</v>
      </c>
      <c r="B107" s="205">
        <v>5961</v>
      </c>
      <c r="C107" s="206" t="s">
        <v>32346</v>
      </c>
      <c r="D107" s="205" t="s">
        <v>32347</v>
      </c>
      <c r="E107" s="207">
        <v>0.25</v>
      </c>
      <c r="F107" s="195">
        <v>60.42</v>
      </c>
      <c r="G107" s="181">
        <f>E107*F107</f>
        <v>15.105</v>
      </c>
    </row>
    <row r="108" spans="1:7" s="185" customFormat="1" ht="15">
      <c r="A108" s="190"/>
      <c r="B108" s="205"/>
      <c r="C108" s="206"/>
      <c r="D108" s="205"/>
      <c r="E108" s="207"/>
      <c r="F108" s="195"/>
      <c r="G108" s="181">
        <f t="shared" ref="G108" si="8">E108*F108</f>
        <v>0</v>
      </c>
    </row>
    <row r="109" spans="1:7" s="185" customFormat="1" ht="15">
      <c r="A109" s="461" t="s">
        <v>16</v>
      </c>
      <c r="B109" s="462"/>
      <c r="C109" s="184"/>
      <c r="D109" s="184"/>
      <c r="E109" s="184"/>
      <c r="F109" s="184"/>
      <c r="G109" s="174"/>
    </row>
    <row r="110" spans="1:7" s="185" customFormat="1" ht="15">
      <c r="A110" s="197"/>
      <c r="B110" s="216"/>
      <c r="C110" s="463" t="s">
        <v>17</v>
      </c>
      <c r="D110" s="464"/>
      <c r="E110" s="464"/>
      <c r="F110" s="465"/>
      <c r="G110" s="182">
        <f>SUM(G106:G109)</f>
        <v>27.789000000000001</v>
      </c>
    </row>
    <row r="111" spans="1:7" s="185" customFormat="1" ht="15">
      <c r="A111" s="218"/>
      <c r="B111" s="58"/>
      <c r="C111" s="58"/>
      <c r="D111" s="58"/>
      <c r="E111" s="219"/>
      <c r="F111" s="96"/>
      <c r="G111" s="220"/>
    </row>
    <row r="112" spans="1:7" s="185" customFormat="1" ht="35.25" customHeight="1">
      <c r="A112" s="202" t="s">
        <v>32512</v>
      </c>
      <c r="B112" s="203"/>
      <c r="C112" s="466" t="s">
        <v>32426</v>
      </c>
      <c r="D112" s="467"/>
      <c r="E112" s="467"/>
      <c r="F112" s="468"/>
      <c r="G112" s="204" t="s">
        <v>32336</v>
      </c>
    </row>
    <row r="113" spans="1:7" s="185" customFormat="1" ht="15">
      <c r="A113" s="175" t="s">
        <v>10</v>
      </c>
      <c r="B113" s="176" t="s">
        <v>8</v>
      </c>
      <c r="C113" s="176" t="s">
        <v>11</v>
      </c>
      <c r="D113" s="177" t="s">
        <v>12</v>
      </c>
      <c r="E113" s="178" t="s">
        <v>13</v>
      </c>
      <c r="F113" s="176" t="s">
        <v>14</v>
      </c>
      <c r="G113" s="179" t="s">
        <v>15</v>
      </c>
    </row>
    <row r="114" spans="1:7" s="185" customFormat="1" ht="24">
      <c r="A114" s="190" t="s">
        <v>21534</v>
      </c>
      <c r="B114" s="221" t="str">
        <f>A104</f>
        <v>72897  SINAPI</v>
      </c>
      <c r="C114" s="222" t="s">
        <v>238</v>
      </c>
      <c r="D114" s="205" t="s">
        <v>29</v>
      </c>
      <c r="E114" s="210">
        <v>1</v>
      </c>
      <c r="F114" s="223">
        <v>27.789000000000001</v>
      </c>
      <c r="G114" s="181">
        <f>E114*F114</f>
        <v>27.789000000000001</v>
      </c>
    </row>
    <row r="115" spans="1:7" s="185" customFormat="1" ht="132">
      <c r="A115" s="194" t="s">
        <v>32427</v>
      </c>
      <c r="B115" s="193" t="s">
        <v>20209</v>
      </c>
      <c r="C115" s="192" t="s">
        <v>32429</v>
      </c>
      <c r="D115" s="193" t="s">
        <v>29</v>
      </c>
      <c r="E115" s="214">
        <v>0.2</v>
      </c>
      <c r="F115" s="381">
        <v>330</v>
      </c>
      <c r="G115" s="215">
        <f>E115*F115</f>
        <v>66</v>
      </c>
    </row>
    <row r="116" spans="1:7" s="185" customFormat="1" ht="15">
      <c r="A116" s="190"/>
      <c r="B116" s="205"/>
      <c r="C116" s="211"/>
      <c r="D116" s="205"/>
      <c r="E116" s="210"/>
      <c r="F116" s="223"/>
      <c r="G116" s="181"/>
    </row>
    <row r="117" spans="1:7" s="185" customFormat="1" ht="15">
      <c r="A117" s="461" t="s">
        <v>16</v>
      </c>
      <c r="B117" s="462"/>
      <c r="C117" s="184"/>
      <c r="D117" s="184"/>
      <c r="E117" s="184"/>
      <c r="F117" s="184"/>
      <c r="G117" s="181"/>
    </row>
    <row r="118" spans="1:7" s="185" customFormat="1" ht="24">
      <c r="A118" s="197" t="s">
        <v>32428</v>
      </c>
      <c r="B118" s="198">
        <v>85387</v>
      </c>
      <c r="C118" s="463" t="s">
        <v>17</v>
      </c>
      <c r="D118" s="464"/>
      <c r="E118" s="464"/>
      <c r="F118" s="465"/>
      <c r="G118" s="182">
        <f>SUM(G114:G117)</f>
        <v>93.789000000000001</v>
      </c>
    </row>
    <row r="119" spans="1:7" customFormat="1">
      <c r="A119" s="200"/>
      <c r="B119" s="201"/>
      <c r="C119" s="184"/>
      <c r="D119" s="184"/>
      <c r="E119" s="184"/>
      <c r="F119" s="184"/>
      <c r="G119" s="174"/>
    </row>
    <row r="120" spans="1:7" s="185" customFormat="1" ht="37.5" customHeight="1">
      <c r="A120" s="202" t="s">
        <v>32513</v>
      </c>
      <c r="B120" s="203"/>
      <c r="C120" s="466" t="s">
        <v>32433</v>
      </c>
      <c r="D120" s="467"/>
      <c r="E120" s="467"/>
      <c r="F120" s="468"/>
      <c r="G120" s="204" t="s">
        <v>32353</v>
      </c>
    </row>
    <row r="121" spans="1:7" s="185" customFormat="1" ht="15">
      <c r="A121" s="175" t="s">
        <v>10</v>
      </c>
      <c r="B121" s="176" t="s">
        <v>8</v>
      </c>
      <c r="C121" s="176" t="s">
        <v>11</v>
      </c>
      <c r="D121" s="177" t="s">
        <v>12</v>
      </c>
      <c r="E121" s="178" t="s">
        <v>13</v>
      </c>
      <c r="F121" s="176" t="s">
        <v>14</v>
      </c>
      <c r="G121" s="179" t="s">
        <v>15</v>
      </c>
    </row>
    <row r="122" spans="1:7" s="185" customFormat="1" ht="24">
      <c r="A122" s="186" t="s">
        <v>21534</v>
      </c>
      <c r="B122" s="187">
        <v>88309</v>
      </c>
      <c r="C122" s="188" t="s">
        <v>81</v>
      </c>
      <c r="D122" s="187" t="s">
        <v>56</v>
      </c>
      <c r="E122" s="189">
        <v>0.15</v>
      </c>
      <c r="F122" s="379">
        <v>24.36</v>
      </c>
      <c r="G122" s="180">
        <f>E122*F122</f>
        <v>3.6539999999999999</v>
      </c>
    </row>
    <row r="123" spans="1:7" s="185" customFormat="1" ht="24">
      <c r="A123" s="186" t="s">
        <v>21534</v>
      </c>
      <c r="B123" s="187">
        <v>88316</v>
      </c>
      <c r="C123" s="188" t="s">
        <v>57</v>
      </c>
      <c r="D123" s="187" t="s">
        <v>56</v>
      </c>
      <c r="E123" s="189">
        <v>0.15</v>
      </c>
      <c r="F123" s="379">
        <v>18.12</v>
      </c>
      <c r="G123" s="180">
        <f>E123*F123</f>
        <v>2.718</v>
      </c>
    </row>
    <row r="124" spans="1:7" s="185" customFormat="1" ht="36">
      <c r="A124" s="190" t="s">
        <v>32339</v>
      </c>
      <c r="B124" s="208" t="s">
        <v>32434</v>
      </c>
      <c r="C124" s="206" t="s">
        <v>5171</v>
      </c>
      <c r="D124" s="205" t="s">
        <v>32343</v>
      </c>
      <c r="E124" s="207">
        <v>0.04</v>
      </c>
      <c r="F124" s="195">
        <v>43.48</v>
      </c>
      <c r="G124" s="181">
        <f>E124*F124</f>
        <v>1.7391999999999999</v>
      </c>
    </row>
    <row r="125" spans="1:7" s="185" customFormat="1" ht="15">
      <c r="A125" s="200"/>
      <c r="B125" s="201"/>
      <c r="C125" s="184"/>
      <c r="D125" s="184"/>
      <c r="E125" s="207"/>
      <c r="F125" s="195"/>
      <c r="G125" s="174"/>
    </row>
    <row r="126" spans="1:7" s="185" customFormat="1" ht="15">
      <c r="A126" s="461" t="s">
        <v>16</v>
      </c>
      <c r="B126" s="462"/>
      <c r="C126" s="184"/>
      <c r="D126" s="184"/>
      <c r="E126" s="184"/>
      <c r="F126" s="196"/>
      <c r="G126" s="174"/>
    </row>
    <row r="127" spans="1:7" s="185" customFormat="1" ht="15">
      <c r="A127" s="197" t="s">
        <v>32352</v>
      </c>
      <c r="B127" s="216" t="s">
        <v>32435</v>
      </c>
      <c r="C127" s="463" t="s">
        <v>17</v>
      </c>
      <c r="D127" s="464"/>
      <c r="E127" s="464"/>
      <c r="F127" s="465"/>
      <c r="G127" s="182">
        <f>SUM(G122:G126)</f>
        <v>8.1112000000000002</v>
      </c>
    </row>
    <row r="129" spans="1:7" s="199" customFormat="1" ht="45" customHeight="1">
      <c r="A129" s="98" t="s">
        <v>21532</v>
      </c>
      <c r="B129" s="32"/>
      <c r="C129" s="470" t="s">
        <v>21533</v>
      </c>
      <c r="D129" s="470"/>
      <c r="E129" s="470"/>
      <c r="F129" s="470"/>
      <c r="G129" s="99" t="s">
        <v>33</v>
      </c>
    </row>
    <row r="130" spans="1:7" s="199" customFormat="1">
      <c r="A130" s="27" t="s">
        <v>10</v>
      </c>
      <c r="B130" s="28" t="s">
        <v>8</v>
      </c>
      <c r="C130" s="28" t="s">
        <v>11</v>
      </c>
      <c r="D130" s="29" t="s">
        <v>12</v>
      </c>
      <c r="E130" s="30" t="s">
        <v>13</v>
      </c>
      <c r="F130" s="28" t="s">
        <v>14</v>
      </c>
      <c r="G130" s="31" t="s">
        <v>15</v>
      </c>
    </row>
    <row r="131" spans="1:7" s="224" customFormat="1" ht="15">
      <c r="A131" s="186" t="s">
        <v>21534</v>
      </c>
      <c r="B131" s="187">
        <v>88245</v>
      </c>
      <c r="C131" s="188" t="s">
        <v>71</v>
      </c>
      <c r="D131" s="187" t="s">
        <v>56</v>
      </c>
      <c r="E131" s="189">
        <v>0.1</v>
      </c>
      <c r="F131" s="379">
        <v>24.16</v>
      </c>
      <c r="G131" s="180">
        <f t="shared" ref="G131:G137" si="9">ROUND(E131*F131,2)</f>
        <v>2.42</v>
      </c>
    </row>
    <row r="132" spans="1:7" s="224" customFormat="1" ht="24">
      <c r="A132" s="186" t="s">
        <v>21534</v>
      </c>
      <c r="B132" s="187">
        <v>88238</v>
      </c>
      <c r="C132" s="188" t="s">
        <v>72</v>
      </c>
      <c r="D132" s="187" t="s">
        <v>56</v>
      </c>
      <c r="E132" s="189">
        <v>0.1</v>
      </c>
      <c r="F132" s="379">
        <v>19.95</v>
      </c>
      <c r="G132" s="180">
        <f t="shared" si="9"/>
        <v>2</v>
      </c>
    </row>
    <row r="133" spans="1:7" s="199" customFormat="1" ht="25.5">
      <c r="A133" s="190" t="s">
        <v>32339</v>
      </c>
      <c r="B133" s="70">
        <v>43058</v>
      </c>
      <c r="C133" s="80" t="s">
        <v>32350</v>
      </c>
      <c r="D133" s="88" t="s">
        <v>9578</v>
      </c>
      <c r="E133" s="83">
        <v>0.88</v>
      </c>
      <c r="F133" s="375">
        <v>6.95</v>
      </c>
      <c r="G133" s="35">
        <f t="shared" si="9"/>
        <v>6.12</v>
      </c>
    </row>
    <row r="134" spans="1:7" s="199" customFormat="1">
      <c r="A134" s="190" t="s">
        <v>32339</v>
      </c>
      <c r="B134" s="70">
        <v>43061</v>
      </c>
      <c r="C134" s="80" t="s">
        <v>32372</v>
      </c>
      <c r="D134" s="88" t="s">
        <v>9578</v>
      </c>
      <c r="E134" s="83">
        <v>0.22</v>
      </c>
      <c r="F134" s="375">
        <v>6.92</v>
      </c>
      <c r="G134" s="35">
        <f t="shared" si="9"/>
        <v>1.52</v>
      </c>
    </row>
    <row r="135" spans="1:7" s="199" customFormat="1" ht="38.25">
      <c r="A135" s="190" t="s">
        <v>32339</v>
      </c>
      <c r="B135" s="70">
        <v>43132</v>
      </c>
      <c r="C135" s="80" t="s">
        <v>32348</v>
      </c>
      <c r="D135" s="88" t="s">
        <v>33</v>
      </c>
      <c r="E135" s="83" t="s">
        <v>32351</v>
      </c>
      <c r="F135" s="375">
        <v>27</v>
      </c>
      <c r="G135" s="35">
        <f t="shared" si="9"/>
        <v>0.68</v>
      </c>
    </row>
    <row r="136" spans="1:7" s="199" customFormat="1" ht="51">
      <c r="A136" s="190" t="s">
        <v>32339</v>
      </c>
      <c r="B136" s="70">
        <v>39315</v>
      </c>
      <c r="C136" s="80" t="s">
        <v>76</v>
      </c>
      <c r="D136" s="88" t="s">
        <v>9574</v>
      </c>
      <c r="E136" s="83">
        <v>0.73964000000000008</v>
      </c>
      <c r="F136" s="375">
        <v>0.35</v>
      </c>
      <c r="G136" s="35">
        <f t="shared" si="9"/>
        <v>0.26</v>
      </c>
    </row>
    <row r="137" spans="1:7" s="199" customFormat="1" ht="51">
      <c r="A137" s="190" t="s">
        <v>32339</v>
      </c>
      <c r="B137" s="70">
        <v>39017</v>
      </c>
      <c r="C137" s="80" t="s">
        <v>77</v>
      </c>
      <c r="D137" s="88" t="s">
        <v>9574</v>
      </c>
      <c r="E137" s="83">
        <v>0.73964000000000008</v>
      </c>
      <c r="F137" s="375">
        <v>0.21</v>
      </c>
      <c r="G137" s="35">
        <f t="shared" si="9"/>
        <v>0.16</v>
      </c>
    </row>
    <row r="138" spans="1:7" s="199" customFormat="1">
      <c r="A138" s="225"/>
      <c r="B138" s="226"/>
      <c r="C138" s="227"/>
      <c r="D138" s="228"/>
      <c r="E138" s="34"/>
      <c r="F138" s="377"/>
      <c r="G138" s="33"/>
    </row>
    <row r="139" spans="1:7" s="199" customFormat="1">
      <c r="A139" s="229" t="s">
        <v>16</v>
      </c>
      <c r="B139" s="230"/>
      <c r="C139" s="227"/>
      <c r="D139" s="25"/>
      <c r="E139" s="24"/>
      <c r="F139" s="378"/>
      <c r="G139" s="26"/>
    </row>
    <row r="140" spans="1:7" s="199" customFormat="1" ht="25.5">
      <c r="A140" s="87" t="s">
        <v>21747</v>
      </c>
      <c r="B140" s="85" t="s">
        <v>14181</v>
      </c>
      <c r="C140" s="471" t="s">
        <v>17</v>
      </c>
      <c r="D140" s="471"/>
      <c r="E140" s="471"/>
      <c r="F140" s="471"/>
      <c r="G140" s="100">
        <f>SUM(G131:G139)</f>
        <v>13.159999999999998</v>
      </c>
    </row>
    <row r="141" spans="1:7" customFormat="1">
      <c r="A141" s="200"/>
      <c r="B141" s="201"/>
      <c r="C141" s="184"/>
      <c r="D141" s="184"/>
      <c r="E141" s="184"/>
      <c r="F141" s="184"/>
      <c r="G141" s="174"/>
    </row>
    <row r="142" spans="1:7" s="185" customFormat="1" ht="63" customHeight="1">
      <c r="A142" s="202" t="s">
        <v>32514</v>
      </c>
      <c r="B142" s="203"/>
      <c r="C142" s="466" t="s">
        <v>32447</v>
      </c>
      <c r="D142" s="467"/>
      <c r="E142" s="467"/>
      <c r="F142" s="468"/>
      <c r="G142" s="204" t="s">
        <v>32444</v>
      </c>
    </row>
    <row r="143" spans="1:7" s="185" customFormat="1" ht="15">
      <c r="A143" s="175" t="s">
        <v>10</v>
      </c>
      <c r="B143" s="176" t="s">
        <v>8</v>
      </c>
      <c r="C143" s="176" t="s">
        <v>11</v>
      </c>
      <c r="D143" s="177" t="s">
        <v>12</v>
      </c>
      <c r="E143" s="178" t="s">
        <v>13</v>
      </c>
      <c r="F143" s="176" t="s">
        <v>14</v>
      </c>
      <c r="G143" s="179" t="s">
        <v>15</v>
      </c>
    </row>
    <row r="144" spans="1:7" s="185" customFormat="1" ht="24">
      <c r="A144" s="186" t="s">
        <v>21534</v>
      </c>
      <c r="B144" s="187">
        <v>88309</v>
      </c>
      <c r="C144" s="188" t="s">
        <v>81</v>
      </c>
      <c r="D144" s="187" t="s">
        <v>56</v>
      </c>
      <c r="E144" s="189">
        <v>2.6</v>
      </c>
      <c r="F144" s="379">
        <v>24.36</v>
      </c>
      <c r="G144" s="180">
        <f>E144*F144</f>
        <v>63.335999999999999</v>
      </c>
    </row>
    <row r="145" spans="1:7" s="185" customFormat="1" ht="24">
      <c r="A145" s="186" t="s">
        <v>21534</v>
      </c>
      <c r="B145" s="187">
        <v>88316</v>
      </c>
      <c r="C145" s="188" t="s">
        <v>57</v>
      </c>
      <c r="D145" s="187" t="s">
        <v>56</v>
      </c>
      <c r="E145" s="189">
        <v>2.6</v>
      </c>
      <c r="F145" s="379">
        <v>18.12</v>
      </c>
      <c r="G145" s="180">
        <f>E145*F145</f>
        <v>47.112000000000002</v>
      </c>
    </row>
    <row r="146" spans="1:7" s="185" customFormat="1" ht="24">
      <c r="A146" s="190" t="s">
        <v>32339</v>
      </c>
      <c r="B146" s="208" t="s">
        <v>32445</v>
      </c>
      <c r="C146" s="206" t="s">
        <v>7136</v>
      </c>
      <c r="D146" s="205" t="s">
        <v>32342</v>
      </c>
      <c r="E146" s="207">
        <v>1</v>
      </c>
      <c r="F146" s="195">
        <v>192.35</v>
      </c>
      <c r="G146" s="181">
        <f>E146*F146</f>
        <v>192.35</v>
      </c>
    </row>
    <row r="147" spans="1:7" s="185" customFormat="1" ht="24">
      <c r="A147" s="190" t="s">
        <v>32339</v>
      </c>
      <c r="B147" s="208" t="s">
        <v>32374</v>
      </c>
      <c r="C147" s="206" t="s">
        <v>32446</v>
      </c>
      <c r="D147" s="205" t="s">
        <v>32342</v>
      </c>
      <c r="E147" s="207">
        <v>2.7300000000000004</v>
      </c>
      <c r="F147" s="195">
        <v>9.36</v>
      </c>
      <c r="G147" s="181">
        <f>E147*F147</f>
        <v>25.552800000000001</v>
      </c>
    </row>
    <row r="148" spans="1:7" s="185" customFormat="1" ht="48">
      <c r="A148" s="190" t="s">
        <v>21534</v>
      </c>
      <c r="B148" s="205">
        <v>87301</v>
      </c>
      <c r="C148" s="206" t="s">
        <v>32419</v>
      </c>
      <c r="D148" s="205" t="s">
        <v>32420</v>
      </c>
      <c r="E148" s="212">
        <v>8.0000000000000002E-3</v>
      </c>
      <c r="F148" s="195">
        <v>594.17999999999995</v>
      </c>
      <c r="G148" s="181">
        <f t="shared" ref="G148" si="10">E148*F148</f>
        <v>4.7534399999999994</v>
      </c>
    </row>
    <row r="149" spans="1:7" s="185" customFormat="1" ht="15">
      <c r="A149" s="200"/>
      <c r="B149" s="201"/>
      <c r="C149" s="184"/>
      <c r="D149" s="184"/>
      <c r="E149" s="207"/>
      <c r="F149" s="195"/>
      <c r="G149" s="174"/>
    </row>
    <row r="150" spans="1:7" s="185" customFormat="1" ht="15">
      <c r="A150" s="461" t="s">
        <v>16</v>
      </c>
      <c r="B150" s="462"/>
      <c r="C150" s="184"/>
      <c r="D150" s="184"/>
      <c r="E150" s="184"/>
      <c r="F150" s="196"/>
      <c r="G150" s="174"/>
    </row>
    <row r="151" spans="1:7" s="185" customFormat="1" ht="15">
      <c r="A151" s="197"/>
      <c r="B151" s="216"/>
      <c r="C151" s="463" t="s">
        <v>17</v>
      </c>
      <c r="D151" s="464"/>
      <c r="E151" s="464"/>
      <c r="F151" s="465"/>
      <c r="G151" s="182">
        <f>SUM(G144:G150)</f>
        <v>333.10424</v>
      </c>
    </row>
    <row r="152" spans="1:7" s="239" customFormat="1" ht="15">
      <c r="A152" s="238"/>
      <c r="B152" s="238"/>
      <c r="C152" s="238"/>
      <c r="D152" s="238"/>
      <c r="E152" s="238"/>
      <c r="F152" s="238"/>
      <c r="G152" s="238"/>
    </row>
    <row r="153" spans="1:7" s="185" customFormat="1" ht="99" customHeight="1">
      <c r="A153" s="202" t="s">
        <v>32519</v>
      </c>
      <c r="B153" s="203"/>
      <c r="C153" s="466" t="s">
        <v>32385</v>
      </c>
      <c r="D153" s="467"/>
      <c r="E153" s="467"/>
      <c r="F153" s="468"/>
      <c r="G153" s="204" t="s">
        <v>32338</v>
      </c>
    </row>
    <row r="154" spans="1:7" s="185" customFormat="1" ht="15">
      <c r="A154" s="175" t="s">
        <v>10</v>
      </c>
      <c r="B154" s="176" t="s">
        <v>8</v>
      </c>
      <c r="C154" s="176" t="s">
        <v>11</v>
      </c>
      <c r="D154" s="177" t="s">
        <v>12</v>
      </c>
      <c r="E154" s="178" t="s">
        <v>13</v>
      </c>
      <c r="F154" s="176" t="s">
        <v>14</v>
      </c>
      <c r="G154" s="179" t="s">
        <v>15</v>
      </c>
    </row>
    <row r="155" spans="1:7" s="185" customFormat="1" ht="24">
      <c r="A155" s="186" t="s">
        <v>21534</v>
      </c>
      <c r="B155" s="187">
        <v>88243</v>
      </c>
      <c r="C155" s="188" t="s">
        <v>4827</v>
      </c>
      <c r="D155" s="187" t="s">
        <v>56</v>
      </c>
      <c r="E155" s="189">
        <v>4.2270000000000003</v>
      </c>
      <c r="F155" s="379">
        <v>20.98</v>
      </c>
      <c r="G155" s="180">
        <f>E155*F155</f>
        <v>88.682460000000006</v>
      </c>
    </row>
    <row r="156" spans="1:7" s="185" customFormat="1" ht="24">
      <c r="A156" s="186" t="s">
        <v>21534</v>
      </c>
      <c r="B156" s="187">
        <v>88273</v>
      </c>
      <c r="C156" s="188" t="s">
        <v>4849</v>
      </c>
      <c r="D156" s="187" t="s">
        <v>56</v>
      </c>
      <c r="E156" s="189">
        <v>5.98</v>
      </c>
      <c r="F156" s="379">
        <v>24.11</v>
      </c>
      <c r="G156" s="180">
        <f>E156*F156</f>
        <v>144.17780000000002</v>
      </c>
    </row>
    <row r="157" spans="1:7" s="185" customFormat="1" ht="24">
      <c r="A157" s="186" t="s">
        <v>21534</v>
      </c>
      <c r="B157" s="187">
        <v>88297</v>
      </c>
      <c r="C157" s="188" t="s">
        <v>4867</v>
      </c>
      <c r="D157" s="187" t="s">
        <v>56</v>
      </c>
      <c r="E157" s="189">
        <v>1.25</v>
      </c>
      <c r="F157" s="379">
        <v>29.77</v>
      </c>
      <c r="G157" s="180">
        <f>E157*F157</f>
        <v>37.212499999999999</v>
      </c>
    </row>
    <row r="158" spans="1:7" s="185" customFormat="1" ht="24">
      <c r="A158" s="190" t="s">
        <v>32339</v>
      </c>
      <c r="B158" s="208" t="s">
        <v>32517</v>
      </c>
      <c r="C158" s="206" t="s">
        <v>6162</v>
      </c>
      <c r="D158" s="205" t="s">
        <v>33</v>
      </c>
      <c r="E158" s="207">
        <v>0.108</v>
      </c>
      <c r="F158" s="195">
        <v>77.900000000000006</v>
      </c>
      <c r="G158" s="181">
        <f>E158*F158</f>
        <v>8.4131999999999998</v>
      </c>
    </row>
    <row r="159" spans="1:7" s="185" customFormat="1" ht="192">
      <c r="A159" s="194" t="s">
        <v>32527</v>
      </c>
      <c r="B159" s="247" t="s">
        <v>32529</v>
      </c>
      <c r="C159" s="206" t="s">
        <v>32518</v>
      </c>
      <c r="D159" s="205" t="s">
        <v>32338</v>
      </c>
      <c r="E159" s="212">
        <v>1</v>
      </c>
      <c r="F159" s="195">
        <v>425.62</v>
      </c>
      <c r="G159" s="181">
        <f t="shared" ref="G159" si="11">E159*F159</f>
        <v>425.62</v>
      </c>
    </row>
    <row r="160" spans="1:7" s="185" customFormat="1" ht="15">
      <c r="A160" s="200"/>
      <c r="B160" s="201"/>
      <c r="C160" s="184"/>
      <c r="D160" s="184"/>
      <c r="E160" s="207"/>
      <c r="F160" s="195"/>
      <c r="G160" s="174"/>
    </row>
    <row r="161" spans="1:7" s="185" customFormat="1" ht="15">
      <c r="A161" s="461" t="s">
        <v>16</v>
      </c>
      <c r="B161" s="462"/>
      <c r="C161" s="184"/>
      <c r="D161" s="184"/>
      <c r="E161" s="184"/>
      <c r="F161" s="196"/>
      <c r="G161" s="174"/>
    </row>
    <row r="162" spans="1:7" s="185" customFormat="1" ht="24">
      <c r="A162" s="197" t="s">
        <v>32528</v>
      </c>
      <c r="B162" s="216" t="s">
        <v>32520</v>
      </c>
      <c r="C162" s="463" t="s">
        <v>17</v>
      </c>
      <c r="D162" s="464"/>
      <c r="E162" s="464"/>
      <c r="F162" s="465"/>
      <c r="G162" s="182">
        <f>SUM(G155:G161)</f>
        <v>704.1059600000001</v>
      </c>
    </row>
    <row r="163" spans="1:7" customFormat="1">
      <c r="A163" s="200"/>
      <c r="B163" s="201"/>
      <c r="C163" s="184"/>
      <c r="D163" s="184"/>
      <c r="E163" s="184"/>
      <c r="F163" s="184"/>
      <c r="G163" s="174"/>
    </row>
    <row r="164" spans="1:7" s="185" customFormat="1" ht="77.25" customHeight="1">
      <c r="A164" s="202" t="s">
        <v>32526</v>
      </c>
      <c r="B164" s="203"/>
      <c r="C164" s="466" t="s">
        <v>32524</v>
      </c>
      <c r="D164" s="467"/>
      <c r="E164" s="467"/>
      <c r="F164" s="468"/>
      <c r="G164" s="204" t="s">
        <v>32338</v>
      </c>
    </row>
    <row r="165" spans="1:7" s="185" customFormat="1" ht="15">
      <c r="A165" s="175" t="s">
        <v>10</v>
      </c>
      <c r="B165" s="176" t="s">
        <v>8</v>
      </c>
      <c r="C165" s="176" t="s">
        <v>11</v>
      </c>
      <c r="D165" s="177" t="s">
        <v>12</v>
      </c>
      <c r="E165" s="178" t="s">
        <v>13</v>
      </c>
      <c r="F165" s="176" t="s">
        <v>14</v>
      </c>
      <c r="G165" s="179" t="s">
        <v>15</v>
      </c>
    </row>
    <row r="166" spans="1:7" s="185" customFormat="1" ht="24">
      <c r="A166" s="186" t="s">
        <v>21534</v>
      </c>
      <c r="B166" s="187">
        <v>88243</v>
      </c>
      <c r="C166" s="188" t="s">
        <v>4827</v>
      </c>
      <c r="D166" s="187" t="s">
        <v>56</v>
      </c>
      <c r="E166" s="189">
        <v>1.2</v>
      </c>
      <c r="F166" s="379">
        <v>20.98</v>
      </c>
      <c r="G166" s="180">
        <f>E166*F166</f>
        <v>25.175999999999998</v>
      </c>
    </row>
    <row r="167" spans="1:7" s="185" customFormat="1" ht="24">
      <c r="A167" s="186" t="s">
        <v>21534</v>
      </c>
      <c r="B167" s="187">
        <v>88273</v>
      </c>
      <c r="C167" s="188" t="s">
        <v>4849</v>
      </c>
      <c r="D167" s="187" t="s">
        <v>56</v>
      </c>
      <c r="E167" s="189">
        <v>1.2</v>
      </c>
      <c r="F167" s="379">
        <v>24.11</v>
      </c>
      <c r="G167" s="180">
        <f>E167*F167</f>
        <v>28.931999999999999</v>
      </c>
    </row>
    <row r="168" spans="1:7" s="185" customFormat="1" ht="24">
      <c r="A168" s="190" t="s">
        <v>32339</v>
      </c>
      <c r="B168" s="208" t="s">
        <v>32517</v>
      </c>
      <c r="C168" s="206" t="s">
        <v>6162</v>
      </c>
      <c r="D168" s="205" t="s">
        <v>33</v>
      </c>
      <c r="E168" s="207">
        <v>0.108</v>
      </c>
      <c r="F168" s="195">
        <v>77.900000000000006</v>
      </c>
      <c r="G168" s="181">
        <f t="shared" ref="G168:G170" si="12">E168*F168</f>
        <v>8.4131999999999998</v>
      </c>
    </row>
    <row r="169" spans="1:7" s="185" customFormat="1" ht="24">
      <c r="A169" s="190" t="s">
        <v>32339</v>
      </c>
      <c r="B169" s="208" t="s">
        <v>32522</v>
      </c>
      <c r="C169" s="206" t="s">
        <v>8080</v>
      </c>
      <c r="D169" s="205" t="s">
        <v>243</v>
      </c>
      <c r="E169" s="212">
        <v>11.52</v>
      </c>
      <c r="F169" s="195">
        <v>0.51</v>
      </c>
      <c r="G169" s="181">
        <f t="shared" ref="G169" si="13">E169*F169</f>
        <v>5.8751999999999995</v>
      </c>
    </row>
    <row r="170" spans="1:7" s="185" customFormat="1" ht="204">
      <c r="A170" s="194" t="s">
        <v>32527</v>
      </c>
      <c r="B170" s="247" t="s">
        <v>32530</v>
      </c>
      <c r="C170" s="206" t="s">
        <v>32523</v>
      </c>
      <c r="D170" s="205" t="s">
        <v>32338</v>
      </c>
      <c r="E170" s="212">
        <v>1</v>
      </c>
      <c r="F170" s="195">
        <v>1120.97</v>
      </c>
      <c r="G170" s="181">
        <f t="shared" si="12"/>
        <v>1120.97</v>
      </c>
    </row>
    <row r="171" spans="1:7" s="185" customFormat="1" ht="15">
      <c r="A171" s="200"/>
      <c r="B171" s="201"/>
      <c r="C171" s="184"/>
      <c r="D171" s="184"/>
      <c r="E171" s="207"/>
      <c r="F171" s="195"/>
      <c r="G171" s="174"/>
    </row>
    <row r="172" spans="1:7" s="185" customFormat="1" ht="15">
      <c r="A172" s="461" t="s">
        <v>16</v>
      </c>
      <c r="B172" s="462"/>
      <c r="C172" s="184"/>
      <c r="D172" s="184"/>
      <c r="E172" s="184"/>
      <c r="F172" s="196"/>
      <c r="G172" s="174"/>
    </row>
    <row r="173" spans="1:7" s="185" customFormat="1" ht="15">
      <c r="A173" s="197"/>
      <c r="B173" s="216" t="s">
        <v>32521</v>
      </c>
      <c r="C173" s="463" t="s">
        <v>17</v>
      </c>
      <c r="D173" s="464"/>
      <c r="E173" s="464"/>
      <c r="F173" s="465"/>
      <c r="G173" s="182">
        <f>SUM(G166:G172)</f>
        <v>1189.3664000000001</v>
      </c>
    </row>
    <row r="174" spans="1:7" customFormat="1">
      <c r="A174" s="200"/>
      <c r="B174" s="201"/>
      <c r="C174" s="184"/>
      <c r="D174" s="184"/>
      <c r="E174" s="184"/>
      <c r="F174" s="184"/>
      <c r="G174" s="174"/>
    </row>
    <row r="175" spans="1:7" s="185" customFormat="1" ht="63" customHeight="1">
      <c r="A175" s="202" t="s">
        <v>32588</v>
      </c>
      <c r="B175" s="203"/>
      <c r="C175" s="466" t="s">
        <v>32587</v>
      </c>
      <c r="D175" s="467"/>
      <c r="E175" s="467"/>
      <c r="F175" s="468"/>
      <c r="G175" s="204" t="s">
        <v>32338</v>
      </c>
    </row>
    <row r="176" spans="1:7" s="185" customFormat="1" ht="15">
      <c r="A176" s="175" t="s">
        <v>10</v>
      </c>
      <c r="B176" s="176" t="s">
        <v>8</v>
      </c>
      <c r="C176" s="176" t="s">
        <v>11</v>
      </c>
      <c r="D176" s="177" t="s">
        <v>12</v>
      </c>
      <c r="E176" s="178" t="s">
        <v>13</v>
      </c>
      <c r="F176" s="176" t="s">
        <v>14</v>
      </c>
      <c r="G176" s="179" t="s">
        <v>15</v>
      </c>
    </row>
    <row r="177" spans="1:7" s="185" customFormat="1" ht="24">
      <c r="A177" s="186" t="s">
        <v>21534</v>
      </c>
      <c r="B177" s="187">
        <v>88325</v>
      </c>
      <c r="C177" s="188" t="s">
        <v>210</v>
      </c>
      <c r="D177" s="187" t="s">
        <v>56</v>
      </c>
      <c r="E177" s="189">
        <v>1.4179999999999999</v>
      </c>
      <c r="F177" s="379">
        <v>19.75</v>
      </c>
      <c r="G177" s="180">
        <f>E177*F177</f>
        <v>28.005499999999998</v>
      </c>
    </row>
    <row r="178" spans="1:7" s="185" customFormat="1" ht="24">
      <c r="A178" s="186" t="s">
        <v>21534</v>
      </c>
      <c r="B178" s="187">
        <v>88316</v>
      </c>
      <c r="C178" s="188" t="s">
        <v>57</v>
      </c>
      <c r="D178" s="187" t="s">
        <v>56</v>
      </c>
      <c r="E178" s="189">
        <v>1.3779999999999999</v>
      </c>
      <c r="F178" s="379">
        <v>18.12</v>
      </c>
      <c r="G178" s="180">
        <f>E178*F178</f>
        <v>24.969359999999998</v>
      </c>
    </row>
    <row r="179" spans="1:7" s="185" customFormat="1" ht="36">
      <c r="A179" s="190" t="s">
        <v>32339</v>
      </c>
      <c r="B179" s="208" t="s">
        <v>32585</v>
      </c>
      <c r="C179" s="206" t="s">
        <v>32584</v>
      </c>
      <c r="D179" s="205" t="s">
        <v>12</v>
      </c>
      <c r="E179" s="207">
        <v>1.4652014652014649</v>
      </c>
      <c r="F179" s="195">
        <v>58.54</v>
      </c>
      <c r="G179" s="181">
        <f>E179*F179</f>
        <v>85.772893772893752</v>
      </c>
    </row>
    <row r="180" spans="1:7" s="185" customFormat="1" ht="36">
      <c r="A180" s="190" t="s">
        <v>21534</v>
      </c>
      <c r="B180" s="205">
        <v>5031</v>
      </c>
      <c r="C180" s="206" t="s">
        <v>9557</v>
      </c>
      <c r="D180" s="205" t="s">
        <v>28</v>
      </c>
      <c r="E180" s="212">
        <v>1</v>
      </c>
      <c r="F180" s="195">
        <v>240</v>
      </c>
      <c r="G180" s="181">
        <f t="shared" ref="G180:G183" si="14">E180*F180</f>
        <v>240</v>
      </c>
    </row>
    <row r="181" spans="1:7" s="185" customFormat="1" ht="15">
      <c r="A181" s="190" t="s">
        <v>32339</v>
      </c>
      <c r="B181" s="208">
        <v>39961</v>
      </c>
      <c r="C181" s="206" t="s">
        <v>8681</v>
      </c>
      <c r="D181" s="205" t="s">
        <v>12</v>
      </c>
      <c r="E181" s="212">
        <v>0.309</v>
      </c>
      <c r="F181" s="195">
        <v>21.74</v>
      </c>
      <c r="G181" s="181">
        <f t="shared" si="14"/>
        <v>6.7176599999999995</v>
      </c>
    </row>
    <row r="182" spans="1:7" s="185" customFormat="1" ht="48">
      <c r="A182" s="190" t="s">
        <v>32339</v>
      </c>
      <c r="B182" s="205">
        <v>11950</v>
      </c>
      <c r="C182" s="206" t="s">
        <v>32586</v>
      </c>
      <c r="D182" s="205" t="s">
        <v>12</v>
      </c>
      <c r="E182" s="212">
        <v>1.7050000000000001</v>
      </c>
      <c r="F182" s="195">
        <v>0.24</v>
      </c>
      <c r="G182" s="181">
        <f t="shared" si="14"/>
        <v>0.40920000000000001</v>
      </c>
    </row>
    <row r="183" spans="1:7" s="185" customFormat="1" ht="15">
      <c r="A183" s="190" t="s">
        <v>32339</v>
      </c>
      <c r="B183" s="205">
        <v>34360</v>
      </c>
      <c r="C183" s="206" t="s">
        <v>8163</v>
      </c>
      <c r="D183" s="205" t="s">
        <v>32343</v>
      </c>
      <c r="E183" s="212">
        <v>0.748</v>
      </c>
      <c r="F183" s="195">
        <v>60.04</v>
      </c>
      <c r="G183" s="181">
        <f t="shared" si="14"/>
        <v>44.90992</v>
      </c>
    </row>
    <row r="184" spans="1:7" s="185" customFormat="1" ht="15">
      <c r="A184" s="190"/>
      <c r="B184" s="208"/>
      <c r="C184" s="206"/>
      <c r="D184" s="205"/>
      <c r="E184" s="207"/>
      <c r="F184" s="195"/>
      <c r="G184" s="181">
        <f>E184*F184</f>
        <v>0</v>
      </c>
    </row>
    <row r="185" spans="1:7" s="185" customFormat="1" ht="15">
      <c r="A185" s="200"/>
      <c r="B185" s="201"/>
      <c r="C185" s="184"/>
      <c r="D185" s="184"/>
      <c r="E185" s="207"/>
      <c r="F185" s="195"/>
      <c r="G185" s="174"/>
    </row>
    <row r="186" spans="1:7" s="185" customFormat="1" ht="15">
      <c r="A186" s="461" t="s">
        <v>16</v>
      </c>
      <c r="B186" s="462"/>
      <c r="C186" s="184"/>
      <c r="D186" s="184"/>
      <c r="E186" s="184"/>
      <c r="F186" s="196"/>
      <c r="G186" s="174"/>
    </row>
    <row r="187" spans="1:7" s="185" customFormat="1" ht="15">
      <c r="A187" s="197" t="s">
        <v>32453</v>
      </c>
      <c r="B187" s="216">
        <v>102181</v>
      </c>
      <c r="C187" s="463" t="s">
        <v>17</v>
      </c>
      <c r="D187" s="464"/>
      <c r="E187" s="464"/>
      <c r="F187" s="465"/>
      <c r="G187" s="182">
        <f>SUM(G177:G186)</f>
        <v>430.78453377289378</v>
      </c>
    </row>
    <row r="188" spans="1:7" customFormat="1">
      <c r="A188" s="200"/>
      <c r="B188" s="201"/>
      <c r="C188" s="184"/>
      <c r="D188" s="184"/>
      <c r="E188" s="184"/>
      <c r="F188" s="184"/>
      <c r="G188" s="174"/>
    </row>
    <row r="189" spans="1:7" s="185" customFormat="1" ht="63" customHeight="1">
      <c r="A189" s="202" t="s">
        <v>32589</v>
      </c>
      <c r="B189" s="203"/>
      <c r="C189" s="466" t="s">
        <v>32593</v>
      </c>
      <c r="D189" s="467"/>
      <c r="E189" s="467"/>
      <c r="F189" s="468"/>
      <c r="G189" s="204" t="s">
        <v>32592</v>
      </c>
    </row>
    <row r="190" spans="1:7" s="185" customFormat="1" ht="15">
      <c r="A190" s="175" t="s">
        <v>10</v>
      </c>
      <c r="B190" s="176" t="s">
        <v>8</v>
      </c>
      <c r="C190" s="176" t="s">
        <v>11</v>
      </c>
      <c r="D190" s="177" t="s">
        <v>12</v>
      </c>
      <c r="E190" s="178" t="s">
        <v>13</v>
      </c>
      <c r="F190" s="176" t="s">
        <v>14</v>
      </c>
      <c r="G190" s="179" t="s">
        <v>15</v>
      </c>
    </row>
    <row r="191" spans="1:7" s="185" customFormat="1" ht="24">
      <c r="A191" s="186" t="s">
        <v>21534</v>
      </c>
      <c r="B191" s="187">
        <v>88325</v>
      </c>
      <c r="C191" s="188" t="s">
        <v>210</v>
      </c>
      <c r="D191" s="187" t="s">
        <v>56</v>
      </c>
      <c r="E191" s="189">
        <v>1.002</v>
      </c>
      <c r="F191" s="379">
        <v>19.75</v>
      </c>
      <c r="G191" s="180">
        <f>E191*F191</f>
        <v>19.7895</v>
      </c>
    </row>
    <row r="192" spans="1:7" s="185" customFormat="1" ht="24">
      <c r="A192" s="186" t="s">
        <v>21534</v>
      </c>
      <c r="B192" s="187">
        <v>88316</v>
      </c>
      <c r="C192" s="188" t="s">
        <v>57</v>
      </c>
      <c r="D192" s="187" t="s">
        <v>56</v>
      </c>
      <c r="E192" s="189">
        <v>0.501</v>
      </c>
      <c r="F192" s="379">
        <v>18.12</v>
      </c>
      <c r="G192" s="180">
        <f>E192*F192</f>
        <v>9.0781200000000002</v>
      </c>
    </row>
    <row r="193" spans="1:7" s="185" customFormat="1" ht="48">
      <c r="A193" s="190" t="s">
        <v>32339</v>
      </c>
      <c r="B193" s="208" t="s">
        <v>32590</v>
      </c>
      <c r="C193" s="206" t="s">
        <v>32597</v>
      </c>
      <c r="D193" s="205" t="s">
        <v>32591</v>
      </c>
      <c r="E193" s="207">
        <v>1</v>
      </c>
      <c r="F193" s="195">
        <v>95.94</v>
      </c>
      <c r="G193" s="181">
        <f>E193*F193</f>
        <v>95.94</v>
      </c>
    </row>
    <row r="194" spans="1:7" s="185" customFormat="1" ht="15">
      <c r="A194" s="200"/>
      <c r="B194" s="201"/>
      <c r="C194" s="184"/>
      <c r="D194" s="184"/>
      <c r="E194" s="207"/>
      <c r="F194" s="195"/>
      <c r="G194" s="174"/>
    </row>
    <row r="195" spans="1:7" s="185" customFormat="1" ht="15">
      <c r="A195" s="461" t="s">
        <v>16</v>
      </c>
      <c r="B195" s="462"/>
      <c r="C195" s="184"/>
      <c r="D195" s="184"/>
      <c r="E195" s="184"/>
      <c r="F195" s="196"/>
      <c r="G195" s="174"/>
    </row>
    <row r="196" spans="1:7" s="185" customFormat="1" ht="15">
      <c r="A196" s="197" t="s">
        <v>32453</v>
      </c>
      <c r="B196" s="216">
        <v>90830</v>
      </c>
      <c r="C196" s="463" t="s">
        <v>17</v>
      </c>
      <c r="D196" s="464"/>
      <c r="E196" s="464"/>
      <c r="F196" s="465"/>
      <c r="G196" s="182">
        <f>SUM(G191:G195)</f>
        <v>124.80762</v>
      </c>
    </row>
    <row r="197" spans="1:7" customFormat="1">
      <c r="A197" s="200"/>
      <c r="B197" s="201"/>
      <c r="C197" s="184"/>
      <c r="D197" s="184"/>
      <c r="E197" s="184"/>
      <c r="F197" s="184"/>
      <c r="G197" s="174"/>
    </row>
    <row r="198" spans="1:7" s="185" customFormat="1" ht="15">
      <c r="A198" s="202" t="s">
        <v>32600</v>
      </c>
      <c r="B198" s="203"/>
      <c r="C198" s="466" t="s">
        <v>32599</v>
      </c>
      <c r="D198" s="467"/>
      <c r="E198" s="467"/>
      <c r="F198" s="468"/>
      <c r="G198" s="204" t="s">
        <v>32338</v>
      </c>
    </row>
    <row r="199" spans="1:7" s="185" customFormat="1" ht="15">
      <c r="A199" s="175" t="s">
        <v>10</v>
      </c>
      <c r="B199" s="176" t="s">
        <v>8</v>
      </c>
      <c r="C199" s="176" t="s">
        <v>11</v>
      </c>
      <c r="D199" s="177" t="s">
        <v>12</v>
      </c>
      <c r="E199" s="178" t="s">
        <v>13</v>
      </c>
      <c r="F199" s="176" t="s">
        <v>14</v>
      </c>
      <c r="G199" s="179" t="s">
        <v>15</v>
      </c>
    </row>
    <row r="200" spans="1:7" s="185" customFormat="1" ht="24">
      <c r="A200" s="186" t="s">
        <v>21534</v>
      </c>
      <c r="B200" s="187">
        <v>88261</v>
      </c>
      <c r="C200" s="188" t="s">
        <v>4841</v>
      </c>
      <c r="D200" s="187" t="s">
        <v>56</v>
      </c>
      <c r="E200" s="189">
        <v>0.3</v>
      </c>
      <c r="F200" s="379">
        <v>26.99</v>
      </c>
      <c r="G200" s="180">
        <f>E200*F200</f>
        <v>8.0969999999999995</v>
      </c>
    </row>
    <row r="201" spans="1:7" s="185" customFormat="1" ht="24">
      <c r="A201" s="186" t="s">
        <v>21534</v>
      </c>
      <c r="B201" s="187">
        <v>88316</v>
      </c>
      <c r="C201" s="188" t="s">
        <v>57</v>
      </c>
      <c r="D201" s="187" t="s">
        <v>56</v>
      </c>
      <c r="E201" s="189">
        <v>0.3</v>
      </c>
      <c r="F201" s="379">
        <v>18.12</v>
      </c>
      <c r="G201" s="180">
        <f>E201*F201</f>
        <v>5.4359999999999999</v>
      </c>
    </row>
    <row r="202" spans="1:7" s="185" customFormat="1" ht="15">
      <c r="A202" s="190"/>
      <c r="B202" s="208"/>
      <c r="C202" s="206"/>
      <c r="D202" s="205"/>
      <c r="E202" s="207"/>
      <c r="F202" s="195"/>
      <c r="G202" s="181">
        <f>E202*F202</f>
        <v>0</v>
      </c>
    </row>
    <row r="203" spans="1:7" s="185" customFormat="1" ht="15">
      <c r="A203" s="200"/>
      <c r="B203" s="201"/>
      <c r="C203" s="184"/>
      <c r="D203" s="184"/>
      <c r="E203" s="207"/>
      <c r="F203" s="195"/>
      <c r="G203" s="174"/>
    </row>
    <row r="204" spans="1:7" s="185" customFormat="1" ht="15">
      <c r="A204" s="461" t="s">
        <v>16</v>
      </c>
      <c r="B204" s="462"/>
      <c r="C204" s="184"/>
      <c r="D204" s="184"/>
      <c r="E204" s="184"/>
      <c r="F204" s="196"/>
      <c r="G204" s="174"/>
    </row>
    <row r="205" spans="1:7" s="185" customFormat="1" ht="15">
      <c r="A205" s="197" t="s">
        <v>32516</v>
      </c>
      <c r="B205" s="216" t="s">
        <v>32598</v>
      </c>
      <c r="C205" s="463" t="s">
        <v>17</v>
      </c>
      <c r="D205" s="464"/>
      <c r="E205" s="464"/>
      <c r="F205" s="465"/>
      <c r="G205" s="182">
        <f>SUM(G200:G204)</f>
        <v>13.532999999999999</v>
      </c>
    </row>
    <row r="206" spans="1:7" customFormat="1">
      <c r="A206" s="200"/>
      <c r="B206" s="201"/>
      <c r="C206" s="184"/>
      <c r="D206" s="184"/>
      <c r="E206" s="184"/>
      <c r="F206" s="184"/>
      <c r="G206" s="174"/>
    </row>
    <row r="207" spans="1:7" s="185" customFormat="1" ht="63" customHeight="1">
      <c r="A207" s="202" t="s">
        <v>32604</v>
      </c>
      <c r="B207" s="203"/>
      <c r="C207" s="466" t="s">
        <v>32595</v>
      </c>
      <c r="D207" s="467"/>
      <c r="E207" s="467"/>
      <c r="F207" s="468"/>
      <c r="G207" s="204" t="s">
        <v>32338</v>
      </c>
    </row>
    <row r="208" spans="1:7" s="185" customFormat="1" ht="15">
      <c r="A208" s="175" t="s">
        <v>10</v>
      </c>
      <c r="B208" s="176" t="s">
        <v>8</v>
      </c>
      <c r="C208" s="176" t="s">
        <v>11</v>
      </c>
      <c r="D208" s="177" t="s">
        <v>12</v>
      </c>
      <c r="E208" s="178" t="s">
        <v>13</v>
      </c>
      <c r="F208" s="176" t="s">
        <v>14</v>
      </c>
      <c r="G208" s="179" t="s">
        <v>15</v>
      </c>
    </row>
    <row r="209" spans="1:7" s="185" customFormat="1" ht="24">
      <c r="A209" s="186" t="s">
        <v>21534</v>
      </c>
      <c r="B209" s="187">
        <v>88325</v>
      </c>
      <c r="C209" s="188" t="s">
        <v>210</v>
      </c>
      <c r="D209" s="187" t="s">
        <v>56</v>
      </c>
      <c r="E209" s="189">
        <v>1.5149999999999999</v>
      </c>
      <c r="F209" s="379">
        <v>19.75</v>
      </c>
      <c r="G209" s="180">
        <f>E209*F209</f>
        <v>29.921249999999997</v>
      </c>
    </row>
    <row r="210" spans="1:7" s="185" customFormat="1" ht="24">
      <c r="A210" s="186" t="s">
        <v>21534</v>
      </c>
      <c r="B210" s="187">
        <v>88316</v>
      </c>
      <c r="C210" s="188" t="s">
        <v>57</v>
      </c>
      <c r="D210" s="187" t="s">
        <v>56</v>
      </c>
      <c r="E210" s="189">
        <v>1.4730000000000001</v>
      </c>
      <c r="F210" s="379">
        <v>18.12</v>
      </c>
      <c r="G210" s="180">
        <f>E210*F210</f>
        <v>26.690760000000004</v>
      </c>
    </row>
    <row r="211" spans="1:7" s="185" customFormat="1" ht="24">
      <c r="A211" s="194" t="s">
        <v>32349</v>
      </c>
      <c r="B211" s="208"/>
      <c r="C211" s="206" t="s">
        <v>32694</v>
      </c>
      <c r="D211" s="205" t="s">
        <v>32338</v>
      </c>
      <c r="E211" s="207">
        <v>1.012</v>
      </c>
      <c r="F211" s="195">
        <v>966.56976744186045</v>
      </c>
      <c r="G211" s="181">
        <f>E211*F211</f>
        <v>978.16860465116281</v>
      </c>
    </row>
    <row r="212" spans="1:7" s="185" customFormat="1" ht="48">
      <c r="A212" s="194" t="s">
        <v>32339</v>
      </c>
      <c r="B212" s="193">
        <v>11950</v>
      </c>
      <c r="C212" s="206" t="s">
        <v>32586</v>
      </c>
      <c r="D212" s="205" t="s">
        <v>12</v>
      </c>
      <c r="E212" s="212">
        <v>1.913</v>
      </c>
      <c r="F212" s="195">
        <v>0.24</v>
      </c>
      <c r="G212" s="181">
        <f>E212*F212</f>
        <v>0.45911999999999997</v>
      </c>
    </row>
    <row r="213" spans="1:7" s="185" customFormat="1" ht="24">
      <c r="A213" s="190" t="s">
        <v>32339</v>
      </c>
      <c r="B213" s="205">
        <v>20259</v>
      </c>
      <c r="C213" s="206" t="s">
        <v>8164</v>
      </c>
      <c r="D213" s="205" t="s">
        <v>32342</v>
      </c>
      <c r="E213" s="212">
        <v>3.4302325581395352</v>
      </c>
      <c r="F213" s="195">
        <v>12.9</v>
      </c>
      <c r="G213" s="181">
        <f t="shared" ref="G213:G216" si="15">E213*F213</f>
        <v>44.250000000000007</v>
      </c>
    </row>
    <row r="214" spans="1:7" s="185" customFormat="1" ht="15">
      <c r="A214" s="190" t="s">
        <v>32339</v>
      </c>
      <c r="B214" s="205">
        <v>34360</v>
      </c>
      <c r="C214" s="206" t="s">
        <v>8163</v>
      </c>
      <c r="D214" s="205" t="s">
        <v>32343</v>
      </c>
      <c r="E214" s="212">
        <v>0.83899999999999997</v>
      </c>
      <c r="F214" s="195">
        <v>60.04</v>
      </c>
      <c r="G214" s="181">
        <f>E214*F214</f>
        <v>50.373559999999998</v>
      </c>
    </row>
    <row r="215" spans="1:7" s="185" customFormat="1" ht="36">
      <c r="A215" s="190" t="s">
        <v>32339</v>
      </c>
      <c r="B215" s="208">
        <v>39432</v>
      </c>
      <c r="C215" s="206" t="s">
        <v>7018</v>
      </c>
      <c r="D215" s="205" t="s">
        <v>32342</v>
      </c>
      <c r="E215" s="207">
        <v>2.605</v>
      </c>
      <c r="F215" s="195">
        <v>2.91</v>
      </c>
      <c r="G215" s="181">
        <f>E215*F215</f>
        <v>7.5805500000000006</v>
      </c>
    </row>
    <row r="216" spans="1:7" s="185" customFormat="1" ht="15">
      <c r="A216" s="190" t="s">
        <v>32339</v>
      </c>
      <c r="B216" s="208">
        <v>39961</v>
      </c>
      <c r="C216" s="206" t="s">
        <v>8681</v>
      </c>
      <c r="D216" s="205" t="s">
        <v>12</v>
      </c>
      <c r="E216" s="212">
        <v>0.309</v>
      </c>
      <c r="F216" s="195">
        <v>21.74</v>
      </c>
      <c r="G216" s="181">
        <f t="shared" si="15"/>
        <v>6.7176599999999995</v>
      </c>
    </row>
    <row r="217" spans="1:7" s="185" customFormat="1" ht="15">
      <c r="A217" s="190"/>
      <c r="B217" s="208"/>
      <c r="C217" s="206"/>
      <c r="D217" s="205"/>
      <c r="E217" s="207"/>
      <c r="F217" s="195"/>
      <c r="G217" s="181">
        <f>E217*F217</f>
        <v>0</v>
      </c>
    </row>
    <row r="218" spans="1:7" s="185" customFormat="1" ht="15">
      <c r="A218" s="200"/>
      <c r="B218" s="201"/>
      <c r="C218" s="184"/>
      <c r="D218" s="184"/>
      <c r="E218" s="207"/>
      <c r="F218" s="195"/>
      <c r="G218" s="174"/>
    </row>
    <row r="219" spans="1:7" s="185" customFormat="1" ht="15">
      <c r="A219" s="461" t="s">
        <v>16</v>
      </c>
      <c r="B219" s="462"/>
      <c r="C219" s="184"/>
      <c r="D219" s="184"/>
      <c r="E219" s="184"/>
      <c r="F219" s="196"/>
      <c r="G219" s="174"/>
    </row>
    <row r="220" spans="1:7" s="185" customFormat="1" ht="15">
      <c r="A220" s="197" t="s">
        <v>32453</v>
      </c>
      <c r="B220" s="216">
        <v>102177</v>
      </c>
      <c r="C220" s="463" t="s">
        <v>17</v>
      </c>
      <c r="D220" s="464"/>
      <c r="E220" s="464"/>
      <c r="F220" s="465"/>
      <c r="G220" s="182">
        <f>SUM(G209:G219)</f>
        <v>1144.1615046511627</v>
      </c>
    </row>
    <row r="221" spans="1:7" customFormat="1">
      <c r="A221" s="200"/>
      <c r="B221" s="201"/>
      <c r="C221" s="184"/>
      <c r="D221" s="184"/>
      <c r="E221" s="184"/>
      <c r="F221" s="184"/>
      <c r="G221" s="174"/>
    </row>
    <row r="222" spans="1:7" s="185" customFormat="1" ht="15">
      <c r="A222" s="202" t="s">
        <v>32612</v>
      </c>
      <c r="B222" s="203"/>
      <c r="C222" s="466" t="s">
        <v>32614</v>
      </c>
      <c r="D222" s="467"/>
      <c r="E222" s="467"/>
      <c r="F222" s="468"/>
      <c r="G222" s="204" t="s">
        <v>32336</v>
      </c>
    </row>
    <row r="223" spans="1:7" s="185" customFormat="1" ht="15">
      <c r="A223" s="175" t="s">
        <v>10</v>
      </c>
      <c r="B223" s="176" t="s">
        <v>8</v>
      </c>
      <c r="C223" s="176" t="s">
        <v>11</v>
      </c>
      <c r="D223" s="177" t="s">
        <v>12</v>
      </c>
      <c r="E223" s="178" t="s">
        <v>13</v>
      </c>
      <c r="F223" s="176" t="s">
        <v>14</v>
      </c>
      <c r="G223" s="179" t="s">
        <v>15</v>
      </c>
    </row>
    <row r="224" spans="1:7" s="185" customFormat="1" ht="24">
      <c r="A224" s="186" t="s">
        <v>21534</v>
      </c>
      <c r="B224" s="187">
        <v>88316</v>
      </c>
      <c r="C224" s="188" t="s">
        <v>57</v>
      </c>
      <c r="D224" s="187" t="s">
        <v>56</v>
      </c>
      <c r="E224" s="189">
        <v>0.1</v>
      </c>
      <c r="F224" s="379">
        <v>18.12</v>
      </c>
      <c r="G224" s="180">
        <f>E224*F224</f>
        <v>1.8120000000000003</v>
      </c>
    </row>
    <row r="225" spans="1:7" s="185" customFormat="1" ht="36">
      <c r="A225" s="190" t="s">
        <v>32339</v>
      </c>
      <c r="B225" s="208" t="s">
        <v>32613</v>
      </c>
      <c r="C225" s="206" t="s">
        <v>8125</v>
      </c>
      <c r="D225" s="205" t="s">
        <v>32336</v>
      </c>
      <c r="E225" s="212">
        <v>1.05</v>
      </c>
      <c r="F225" s="195">
        <v>110.08</v>
      </c>
      <c r="G225" s="181">
        <f t="shared" ref="G225" si="16">E225*F225</f>
        <v>115.584</v>
      </c>
    </row>
    <row r="226" spans="1:7" s="185" customFormat="1" ht="15">
      <c r="A226" s="190"/>
      <c r="B226" s="205"/>
      <c r="C226" s="206"/>
      <c r="D226" s="205"/>
      <c r="E226" s="212"/>
      <c r="F226" s="195"/>
      <c r="G226" s="181">
        <f t="shared" ref="G226" si="17">E226*F226</f>
        <v>0</v>
      </c>
    </row>
    <row r="227" spans="1:7" s="185" customFormat="1" ht="15">
      <c r="A227" s="200"/>
      <c r="B227" s="201"/>
      <c r="C227" s="184"/>
      <c r="D227" s="184"/>
      <c r="E227" s="207"/>
      <c r="F227" s="195"/>
      <c r="G227" s="174"/>
    </row>
    <row r="228" spans="1:7" s="185" customFormat="1" ht="15">
      <c r="A228" s="461" t="s">
        <v>16</v>
      </c>
      <c r="B228" s="462"/>
      <c r="C228" s="184"/>
      <c r="D228" s="184"/>
      <c r="E228" s="184"/>
      <c r="F228" s="196"/>
      <c r="G228" s="174"/>
    </row>
    <row r="229" spans="1:7" s="185" customFormat="1" ht="15">
      <c r="A229" s="197"/>
      <c r="B229" s="216"/>
      <c r="C229" s="463" t="s">
        <v>17</v>
      </c>
      <c r="D229" s="464"/>
      <c r="E229" s="464"/>
      <c r="F229" s="465"/>
      <c r="G229" s="182">
        <f>SUM(G224:G228)</f>
        <v>117.396</v>
      </c>
    </row>
    <row r="230" spans="1:7" customFormat="1">
      <c r="A230" s="200"/>
      <c r="B230" s="201"/>
      <c r="C230" s="184"/>
      <c r="D230" s="184"/>
      <c r="E230" s="184"/>
      <c r="F230" s="184"/>
      <c r="G230" s="174"/>
    </row>
    <row r="231" spans="1:7" s="185" customFormat="1" ht="47.1" customHeight="1">
      <c r="A231" s="202" t="s">
        <v>32628</v>
      </c>
      <c r="B231" s="203"/>
      <c r="C231" s="466" t="s">
        <v>32733</v>
      </c>
      <c r="D231" s="467"/>
      <c r="E231" s="467"/>
      <c r="F231" s="468"/>
      <c r="G231" s="204" t="s">
        <v>32627</v>
      </c>
    </row>
    <row r="232" spans="1:7" s="185" customFormat="1" ht="15">
      <c r="A232" s="175" t="s">
        <v>10</v>
      </c>
      <c r="B232" s="176" t="s">
        <v>8</v>
      </c>
      <c r="C232" s="176" t="s">
        <v>11</v>
      </c>
      <c r="D232" s="177" t="s">
        <v>12</v>
      </c>
      <c r="E232" s="178" t="s">
        <v>13</v>
      </c>
      <c r="F232" s="176" t="s">
        <v>14</v>
      </c>
      <c r="G232" s="179" t="s">
        <v>15</v>
      </c>
    </row>
    <row r="233" spans="1:7" s="185" customFormat="1" ht="60">
      <c r="A233" s="190" t="s">
        <v>32373</v>
      </c>
      <c r="B233" s="208" t="s">
        <v>32394</v>
      </c>
      <c r="C233" s="206" t="s">
        <v>32626</v>
      </c>
      <c r="D233" s="205" t="s">
        <v>32395</v>
      </c>
      <c r="E233" s="212">
        <v>30</v>
      </c>
      <c r="F233" s="195">
        <v>20</v>
      </c>
      <c r="G233" s="181">
        <f t="shared" ref="G233:G236" si="18">E233*F233</f>
        <v>600</v>
      </c>
    </row>
    <row r="234" spans="1:7" s="185" customFormat="1" ht="36">
      <c r="A234" s="190" t="s">
        <v>32373</v>
      </c>
      <c r="B234" s="205" t="s">
        <v>32396</v>
      </c>
      <c r="C234" s="206" t="s">
        <v>32397</v>
      </c>
      <c r="D234" s="205" t="s">
        <v>32342</v>
      </c>
      <c r="E234" s="212">
        <v>40</v>
      </c>
      <c r="F234" s="195">
        <v>9.74</v>
      </c>
      <c r="G234" s="181">
        <f t="shared" si="18"/>
        <v>389.6</v>
      </c>
    </row>
    <row r="235" spans="1:7" s="185" customFormat="1" ht="72">
      <c r="A235" s="190" t="s">
        <v>32373</v>
      </c>
      <c r="B235" s="205" t="s">
        <v>32624</v>
      </c>
      <c r="C235" s="206" t="s">
        <v>32625</v>
      </c>
      <c r="D235" s="205" t="s">
        <v>32338</v>
      </c>
      <c r="E235" s="212">
        <v>15.8</v>
      </c>
      <c r="F235" s="195">
        <v>1.29</v>
      </c>
      <c r="G235" s="181">
        <f t="shared" si="18"/>
        <v>20.382000000000001</v>
      </c>
    </row>
    <row r="236" spans="1:7" s="185" customFormat="1" ht="15">
      <c r="A236" s="190"/>
      <c r="B236" s="205"/>
      <c r="C236" s="206"/>
      <c r="D236" s="205"/>
      <c r="E236" s="212"/>
      <c r="F236" s="195"/>
      <c r="G236" s="181">
        <f t="shared" si="18"/>
        <v>0</v>
      </c>
    </row>
    <row r="237" spans="1:7" s="185" customFormat="1" ht="15">
      <c r="A237" s="200"/>
      <c r="B237" s="201"/>
      <c r="C237" s="184"/>
      <c r="D237" s="184"/>
      <c r="E237" s="207"/>
      <c r="F237" s="195"/>
      <c r="G237" s="174"/>
    </row>
    <row r="238" spans="1:7" s="185" customFormat="1" ht="15">
      <c r="A238" s="461" t="s">
        <v>16</v>
      </c>
      <c r="B238" s="462"/>
      <c r="C238" s="184"/>
      <c r="D238" s="184"/>
      <c r="E238" s="184"/>
      <c r="F238" s="196"/>
      <c r="G238" s="174"/>
    </row>
    <row r="239" spans="1:7" s="185" customFormat="1" ht="15">
      <c r="A239" s="197"/>
      <c r="B239" s="216"/>
      <c r="C239" s="463" t="s">
        <v>17</v>
      </c>
      <c r="D239" s="464"/>
      <c r="E239" s="464"/>
      <c r="F239" s="465"/>
      <c r="G239" s="182">
        <f>SUM(G233:G238)</f>
        <v>1009.982</v>
      </c>
    </row>
    <row r="240" spans="1:7" customFormat="1">
      <c r="A240" s="200"/>
      <c r="B240" s="201"/>
      <c r="C240" s="184"/>
      <c r="D240" s="184"/>
      <c r="E240" s="184"/>
      <c r="F240" s="184"/>
      <c r="G240" s="174"/>
    </row>
    <row r="241" spans="1:7" s="185" customFormat="1" ht="63" customHeight="1">
      <c r="A241" s="202" t="s">
        <v>32631</v>
      </c>
      <c r="B241" s="203"/>
      <c r="C241" s="466" t="s">
        <v>32635</v>
      </c>
      <c r="D241" s="467"/>
      <c r="E241" s="467"/>
      <c r="F241" s="468"/>
      <c r="G241" s="204" t="s">
        <v>32636</v>
      </c>
    </row>
    <row r="242" spans="1:7" s="185" customFormat="1" ht="15">
      <c r="A242" s="175" t="s">
        <v>10</v>
      </c>
      <c r="B242" s="176" t="s">
        <v>8</v>
      </c>
      <c r="C242" s="176" t="s">
        <v>11</v>
      </c>
      <c r="D242" s="177" t="s">
        <v>12</v>
      </c>
      <c r="E242" s="178" t="s">
        <v>13</v>
      </c>
      <c r="F242" s="176" t="s">
        <v>14</v>
      </c>
      <c r="G242" s="179" t="s">
        <v>15</v>
      </c>
    </row>
    <row r="243" spans="1:7" s="185" customFormat="1" ht="24">
      <c r="A243" s="186" t="s">
        <v>21534</v>
      </c>
      <c r="B243" s="187">
        <v>88309</v>
      </c>
      <c r="C243" s="188" t="s">
        <v>81</v>
      </c>
      <c r="D243" s="187" t="s">
        <v>56</v>
      </c>
      <c r="E243" s="189">
        <v>2.5</v>
      </c>
      <c r="F243" s="379">
        <v>24.36</v>
      </c>
      <c r="G243" s="180">
        <f>E243*F243</f>
        <v>60.9</v>
      </c>
    </row>
    <row r="244" spans="1:7" s="185" customFormat="1" ht="24">
      <c r="A244" s="186" t="s">
        <v>21534</v>
      </c>
      <c r="B244" s="187">
        <v>88316</v>
      </c>
      <c r="C244" s="188" t="s">
        <v>57</v>
      </c>
      <c r="D244" s="187" t="s">
        <v>56</v>
      </c>
      <c r="E244" s="189">
        <v>2.5</v>
      </c>
      <c r="F244" s="379">
        <v>18.12</v>
      </c>
      <c r="G244" s="180">
        <f>E244*F244</f>
        <v>45.300000000000004</v>
      </c>
    </row>
    <row r="245" spans="1:7" s="185" customFormat="1" ht="24">
      <c r="A245" s="190" t="s">
        <v>32339</v>
      </c>
      <c r="B245" s="191" t="s">
        <v>32632</v>
      </c>
      <c r="C245" s="192" t="s">
        <v>7139</v>
      </c>
      <c r="D245" s="205" t="s">
        <v>32342</v>
      </c>
      <c r="E245" s="207">
        <v>1</v>
      </c>
      <c r="F245" s="195">
        <v>186.54</v>
      </c>
      <c r="G245" s="181">
        <f>E245*F245</f>
        <v>186.54</v>
      </c>
    </row>
    <row r="246" spans="1:7" s="185" customFormat="1" ht="24">
      <c r="A246" s="190" t="s">
        <v>32339</v>
      </c>
      <c r="B246" s="208" t="s">
        <v>32374</v>
      </c>
      <c r="C246" s="206" t="s">
        <v>32446</v>
      </c>
      <c r="D246" s="205" t="s">
        <v>32342</v>
      </c>
      <c r="E246" s="207">
        <v>2.52</v>
      </c>
      <c r="F246" s="195">
        <v>9.36</v>
      </c>
      <c r="G246" s="181">
        <f>E246*F246</f>
        <v>23.587199999999999</v>
      </c>
    </row>
    <row r="247" spans="1:7" s="185" customFormat="1" ht="48">
      <c r="A247" s="190" t="s">
        <v>21534</v>
      </c>
      <c r="B247" s="205">
        <v>87301</v>
      </c>
      <c r="C247" s="206" t="s">
        <v>32419</v>
      </c>
      <c r="D247" s="205" t="s">
        <v>32420</v>
      </c>
      <c r="E247" s="212">
        <v>8.0000000000000002E-3</v>
      </c>
      <c r="F247" s="195">
        <v>594.17999999999995</v>
      </c>
      <c r="G247" s="181">
        <f t="shared" ref="G247" si="19">E247*F247</f>
        <v>4.7534399999999994</v>
      </c>
    </row>
    <row r="248" spans="1:7" s="185" customFormat="1" ht="15">
      <c r="A248" s="200"/>
      <c r="B248" s="201"/>
      <c r="C248" s="184"/>
      <c r="D248" s="184"/>
      <c r="E248" s="207"/>
      <c r="F248" s="195"/>
      <c r="G248" s="174"/>
    </row>
    <row r="249" spans="1:7" s="185" customFormat="1" ht="15">
      <c r="A249" s="461" t="s">
        <v>16</v>
      </c>
      <c r="B249" s="462"/>
      <c r="C249" s="184"/>
      <c r="D249" s="184"/>
      <c r="E249" s="184"/>
      <c r="F249" s="196"/>
      <c r="G249" s="174"/>
    </row>
    <row r="250" spans="1:7" s="185" customFormat="1" ht="15">
      <c r="A250" s="197"/>
      <c r="B250" s="216"/>
      <c r="C250" s="463" t="s">
        <v>17</v>
      </c>
      <c r="D250" s="464"/>
      <c r="E250" s="464"/>
      <c r="F250" s="465"/>
      <c r="G250" s="182">
        <f>SUM(G243:G249)</f>
        <v>321.08064000000002</v>
      </c>
    </row>
    <row r="251" spans="1:7" s="185" customFormat="1" ht="15">
      <c r="A251" s="330"/>
      <c r="B251" s="205"/>
      <c r="C251" s="205"/>
      <c r="D251" s="205"/>
      <c r="E251" s="210"/>
      <c r="F251" s="195"/>
      <c r="G251" s="331"/>
    </row>
    <row r="252" spans="1:7" s="185" customFormat="1" ht="24" customHeight="1">
      <c r="A252" s="202" t="s">
        <v>32661</v>
      </c>
      <c r="B252" s="203"/>
      <c r="C252" s="466" t="s">
        <v>32666</v>
      </c>
      <c r="D252" s="467"/>
      <c r="E252" s="467"/>
      <c r="F252" s="468"/>
      <c r="G252" s="332">
        <v>1</v>
      </c>
    </row>
    <row r="253" spans="1:7" s="185" customFormat="1" ht="15">
      <c r="A253" s="321" t="s">
        <v>10</v>
      </c>
      <c r="B253" s="322" t="s">
        <v>8</v>
      </c>
      <c r="C253" s="322" t="s">
        <v>11</v>
      </c>
      <c r="D253" s="322" t="s">
        <v>12</v>
      </c>
      <c r="E253" s="323" t="s">
        <v>13</v>
      </c>
      <c r="F253" s="324" t="s">
        <v>14</v>
      </c>
      <c r="G253" s="325" t="s">
        <v>15</v>
      </c>
    </row>
    <row r="254" spans="1:7" s="185" customFormat="1" ht="24">
      <c r="A254" s="186" t="s">
        <v>21534</v>
      </c>
      <c r="B254" s="187">
        <v>93565</v>
      </c>
      <c r="C254" s="326" t="s">
        <v>62</v>
      </c>
      <c r="D254" s="187" t="s">
        <v>32340</v>
      </c>
      <c r="E254" s="327">
        <v>0.34090909090909088</v>
      </c>
      <c r="F254" s="379">
        <v>16971.990000000002</v>
      </c>
      <c r="G254" s="328">
        <f>E254*F254</f>
        <v>5785.9056818181816</v>
      </c>
    </row>
    <row r="255" spans="1:7" s="185" customFormat="1" ht="15">
      <c r="A255" s="200"/>
      <c r="B255" s="201"/>
      <c r="C255" s="184"/>
      <c r="D255" s="184"/>
      <c r="E255" s="184"/>
      <c r="F255" s="184"/>
      <c r="G255" s="174"/>
    </row>
    <row r="256" spans="1:7" s="185" customFormat="1" ht="15">
      <c r="A256" s="236" t="s">
        <v>16</v>
      </c>
      <c r="B256" s="237"/>
      <c r="C256" s="205"/>
      <c r="D256" s="205"/>
      <c r="E256" s="210"/>
      <c r="F256" s="195"/>
      <c r="G256" s="329"/>
    </row>
    <row r="257" spans="1:7" s="185" customFormat="1" ht="15">
      <c r="A257" s="197"/>
      <c r="B257" s="216"/>
      <c r="C257" s="463" t="s">
        <v>17</v>
      </c>
      <c r="D257" s="464"/>
      <c r="E257" s="464"/>
      <c r="F257" s="465"/>
      <c r="G257" s="182">
        <f>SUM(G254:G256)</f>
        <v>5785.9056818181816</v>
      </c>
    </row>
    <row r="258" spans="1:7" customFormat="1">
      <c r="A258" s="200"/>
      <c r="B258" s="201"/>
      <c r="C258" s="184"/>
      <c r="D258" s="184"/>
      <c r="E258" s="184"/>
      <c r="F258" s="184"/>
      <c r="G258" s="174"/>
    </row>
    <row r="259" spans="1:7" s="185" customFormat="1" ht="35.25" customHeight="1">
      <c r="A259" s="202" t="s">
        <v>32662</v>
      </c>
      <c r="B259" s="203"/>
      <c r="C259" s="466" t="s">
        <v>32659</v>
      </c>
      <c r="D259" s="467"/>
      <c r="E259" s="467"/>
      <c r="F259" s="468"/>
      <c r="G259" s="204" t="s">
        <v>6</v>
      </c>
    </row>
    <row r="260" spans="1:7" s="185" customFormat="1" ht="15">
      <c r="A260" s="321" t="s">
        <v>10</v>
      </c>
      <c r="B260" s="322" t="s">
        <v>8</v>
      </c>
      <c r="C260" s="322" t="s">
        <v>11</v>
      </c>
      <c r="D260" s="322" t="s">
        <v>12</v>
      </c>
      <c r="E260" s="323" t="s">
        <v>13</v>
      </c>
      <c r="F260" s="324" t="s">
        <v>14</v>
      </c>
      <c r="G260" s="325" t="s">
        <v>15</v>
      </c>
    </row>
    <row r="261" spans="1:7" s="185" customFormat="1" ht="24">
      <c r="A261" s="186" t="s">
        <v>21534</v>
      </c>
      <c r="B261" s="187">
        <v>101452</v>
      </c>
      <c r="C261" s="326" t="s">
        <v>32660</v>
      </c>
      <c r="D261" s="187" t="s">
        <v>32340</v>
      </c>
      <c r="E261" s="327">
        <v>0.25</v>
      </c>
      <c r="F261" s="379">
        <v>3255.37</v>
      </c>
      <c r="G261" s="328">
        <f>E261*F261</f>
        <v>813.84249999999997</v>
      </c>
    </row>
    <row r="262" spans="1:7" s="185" customFormat="1" ht="15">
      <c r="A262" s="200"/>
      <c r="B262" s="201"/>
      <c r="C262" s="184"/>
      <c r="D262" s="184"/>
      <c r="E262" s="184"/>
      <c r="F262" s="184"/>
      <c r="G262" s="174"/>
    </row>
    <row r="263" spans="1:7" s="185" customFormat="1" ht="15">
      <c r="A263" s="236" t="s">
        <v>16</v>
      </c>
      <c r="B263" s="237"/>
      <c r="C263" s="205"/>
      <c r="D263" s="205"/>
      <c r="E263" s="210"/>
      <c r="F263" s="195"/>
      <c r="G263" s="329"/>
    </row>
    <row r="264" spans="1:7" s="185" customFormat="1" ht="15">
      <c r="A264" s="197"/>
      <c r="B264" s="216"/>
      <c r="C264" s="463" t="s">
        <v>17</v>
      </c>
      <c r="D264" s="464"/>
      <c r="E264" s="464"/>
      <c r="F264" s="465"/>
      <c r="G264" s="182">
        <f>SUM(G261:G263)</f>
        <v>813.84249999999997</v>
      </c>
    </row>
    <row r="265" spans="1:7" customFormat="1">
      <c r="A265" s="200"/>
      <c r="B265" s="201"/>
      <c r="C265" s="184"/>
      <c r="D265" s="184"/>
      <c r="E265" s="184"/>
      <c r="F265" s="184"/>
      <c r="G265" s="174"/>
    </row>
    <row r="266" spans="1:7" s="185" customFormat="1" ht="33.6" customHeight="1">
      <c r="A266" s="202" t="s">
        <v>32729</v>
      </c>
      <c r="B266" s="203"/>
      <c r="C266" s="466" t="s">
        <v>32728</v>
      </c>
      <c r="D266" s="467"/>
      <c r="E266" s="467"/>
      <c r="F266" s="468"/>
      <c r="G266" s="204" t="s">
        <v>32338</v>
      </c>
    </row>
    <row r="267" spans="1:7" s="185" customFormat="1" ht="15">
      <c r="A267" s="175" t="s">
        <v>10</v>
      </c>
      <c r="B267" s="176" t="s">
        <v>8</v>
      </c>
      <c r="C267" s="176" t="s">
        <v>11</v>
      </c>
      <c r="D267" s="177" t="s">
        <v>12</v>
      </c>
      <c r="E267" s="178" t="s">
        <v>13</v>
      </c>
      <c r="F267" s="176" t="s">
        <v>14</v>
      </c>
      <c r="G267" s="179" t="s">
        <v>15</v>
      </c>
    </row>
    <row r="268" spans="1:7" s="185" customFormat="1" ht="24">
      <c r="A268" s="186" t="s">
        <v>21534</v>
      </c>
      <c r="B268" s="187">
        <v>88315</v>
      </c>
      <c r="C268" s="188" t="s">
        <v>112</v>
      </c>
      <c r="D268" s="187" t="s">
        <v>56</v>
      </c>
      <c r="E268" s="189">
        <v>0.8</v>
      </c>
      <c r="F268" s="379">
        <v>24.16</v>
      </c>
      <c r="G268" s="180">
        <f t="shared" ref="G268" si="20">E268*F268</f>
        <v>19.328000000000003</v>
      </c>
    </row>
    <row r="269" spans="1:7" s="185" customFormat="1" ht="24">
      <c r="A269" s="186" t="s">
        <v>21534</v>
      </c>
      <c r="B269" s="187">
        <v>88251</v>
      </c>
      <c r="C269" s="188" t="s">
        <v>4832</v>
      </c>
      <c r="D269" s="187" t="s">
        <v>56</v>
      </c>
      <c r="E269" s="189">
        <v>0.5</v>
      </c>
      <c r="F269" s="379">
        <v>19.95</v>
      </c>
      <c r="G269" s="180">
        <f>E269*F269</f>
        <v>9.9749999999999996</v>
      </c>
    </row>
    <row r="270" spans="1:7" s="185" customFormat="1" ht="24">
      <c r="A270" s="190" t="s">
        <v>32339</v>
      </c>
      <c r="B270" s="208" t="s">
        <v>32723</v>
      </c>
      <c r="C270" s="206" t="s">
        <v>5973</v>
      </c>
      <c r="D270" s="205" t="s">
        <v>32343</v>
      </c>
      <c r="E270" s="212">
        <v>3.48</v>
      </c>
      <c r="F270" s="195">
        <v>7.34</v>
      </c>
      <c r="G270" s="181">
        <f>E270*F270</f>
        <v>25.543199999999999</v>
      </c>
    </row>
    <row r="271" spans="1:7" s="185" customFormat="1" ht="24">
      <c r="A271" s="190" t="s">
        <v>32339</v>
      </c>
      <c r="B271" s="208" t="s">
        <v>32724</v>
      </c>
      <c r="C271" s="206" t="s">
        <v>248</v>
      </c>
      <c r="D271" s="205" t="s">
        <v>32343</v>
      </c>
      <c r="E271" s="212">
        <v>0.15</v>
      </c>
      <c r="F271" s="195">
        <v>55.09</v>
      </c>
      <c r="G271" s="181">
        <f>E271*F271</f>
        <v>8.2635000000000005</v>
      </c>
    </row>
    <row r="272" spans="1:7" s="185" customFormat="1" ht="36">
      <c r="A272" s="190" t="s">
        <v>32339</v>
      </c>
      <c r="B272" s="208" t="s">
        <v>32725</v>
      </c>
      <c r="C272" s="206" t="s">
        <v>5562</v>
      </c>
      <c r="D272" s="205" t="s">
        <v>32591</v>
      </c>
      <c r="E272" s="334">
        <v>4</v>
      </c>
      <c r="F272" s="195">
        <v>1.1200000000000001</v>
      </c>
      <c r="G272" s="181">
        <f t="shared" ref="G272" si="21">E272*F272</f>
        <v>4.4800000000000004</v>
      </c>
    </row>
    <row r="273" spans="1:7" s="185" customFormat="1" ht="15">
      <c r="A273" s="190"/>
      <c r="B273" s="208"/>
      <c r="C273" s="206"/>
      <c r="D273" s="205"/>
      <c r="E273" s="212"/>
      <c r="F273" s="195"/>
      <c r="G273" s="181">
        <f>E273*F273</f>
        <v>0</v>
      </c>
    </row>
    <row r="274" spans="1:7" s="185" customFormat="1" ht="15">
      <c r="A274" s="200"/>
      <c r="B274" s="201"/>
      <c r="C274" s="184"/>
      <c r="D274" s="184"/>
      <c r="E274" s="207"/>
      <c r="F274" s="195"/>
      <c r="G274" s="174"/>
    </row>
    <row r="275" spans="1:7" s="185" customFormat="1" ht="15">
      <c r="A275" s="461" t="s">
        <v>16</v>
      </c>
      <c r="B275" s="462"/>
      <c r="C275" s="184"/>
      <c r="D275" s="184"/>
      <c r="E275" s="184"/>
      <c r="F275" s="196"/>
      <c r="G275" s="174"/>
    </row>
    <row r="276" spans="1:7" s="185" customFormat="1" ht="15">
      <c r="A276" s="197" t="s">
        <v>32727</v>
      </c>
      <c r="B276" s="216" t="s">
        <v>32726</v>
      </c>
      <c r="C276" s="463" t="s">
        <v>17</v>
      </c>
      <c r="D276" s="464"/>
      <c r="E276" s="464"/>
      <c r="F276" s="465"/>
      <c r="G276" s="182">
        <f>SUM(G268:G275)</f>
        <v>67.589700000000008</v>
      </c>
    </row>
    <row r="277" spans="1:7" s="338" customFormat="1" ht="15">
      <c r="A277" s="335"/>
      <c r="B277" s="336"/>
      <c r="C277" s="336"/>
      <c r="D277" s="336"/>
      <c r="E277" s="219"/>
      <c r="F277" s="96"/>
      <c r="G277" s="337"/>
    </row>
    <row r="278" spans="1:7" s="185" customFormat="1" ht="28.5" customHeight="1">
      <c r="A278" s="202" t="s">
        <v>32745</v>
      </c>
      <c r="B278" s="203"/>
      <c r="C278" s="466" t="s">
        <v>32739</v>
      </c>
      <c r="D278" s="467"/>
      <c r="E278" s="467"/>
      <c r="F278" s="468"/>
      <c r="G278" s="204" t="s">
        <v>32338</v>
      </c>
    </row>
    <row r="279" spans="1:7" s="185" customFormat="1" ht="15">
      <c r="A279" s="175" t="s">
        <v>10</v>
      </c>
      <c r="B279" s="176" t="s">
        <v>8</v>
      </c>
      <c r="C279" s="176" t="s">
        <v>11</v>
      </c>
      <c r="D279" s="177" t="s">
        <v>12</v>
      </c>
      <c r="E279" s="178" t="s">
        <v>13</v>
      </c>
      <c r="F279" s="176" t="s">
        <v>14</v>
      </c>
      <c r="G279" s="179" t="s">
        <v>15</v>
      </c>
    </row>
    <row r="280" spans="1:7" s="185" customFormat="1" ht="15">
      <c r="A280" s="186" t="s">
        <v>21534</v>
      </c>
      <c r="B280" s="187">
        <v>88310</v>
      </c>
      <c r="C280" s="326" t="s">
        <v>225</v>
      </c>
      <c r="D280" s="187" t="s">
        <v>56</v>
      </c>
      <c r="E280" s="327" t="s">
        <v>32734</v>
      </c>
      <c r="F280" s="379">
        <v>25.87</v>
      </c>
      <c r="G280" s="180">
        <f>E280*F280</f>
        <v>1.2158900000000001</v>
      </c>
    </row>
    <row r="281" spans="1:7" s="185" customFormat="1" ht="24">
      <c r="A281" s="186" t="s">
        <v>21534</v>
      </c>
      <c r="B281" s="187" t="s">
        <v>32313</v>
      </c>
      <c r="C281" s="326" t="s">
        <v>57</v>
      </c>
      <c r="D281" s="187" t="s">
        <v>56</v>
      </c>
      <c r="E281" s="327" t="s">
        <v>32735</v>
      </c>
      <c r="F281" s="379">
        <v>18.12</v>
      </c>
      <c r="G281" s="180">
        <f>E281*F281</f>
        <v>0.21744000000000002</v>
      </c>
    </row>
    <row r="282" spans="1:7" s="185" customFormat="1" ht="15">
      <c r="A282" s="194" t="s">
        <v>32339</v>
      </c>
      <c r="B282" s="208" t="s">
        <v>32736</v>
      </c>
      <c r="C282" s="211" t="s">
        <v>7076</v>
      </c>
      <c r="D282" s="205" t="s">
        <v>165</v>
      </c>
      <c r="E282" s="210" t="s">
        <v>32737</v>
      </c>
      <c r="F282" s="223">
        <v>19.78</v>
      </c>
      <c r="G282" s="181">
        <f>E282*F282</f>
        <v>3.1648000000000001</v>
      </c>
    </row>
    <row r="283" spans="1:7" s="185" customFormat="1" ht="15">
      <c r="A283" s="190"/>
      <c r="B283" s="205"/>
      <c r="C283" s="211"/>
      <c r="D283" s="205"/>
      <c r="E283" s="210"/>
      <c r="F283" s="223"/>
      <c r="G283" s="181"/>
    </row>
    <row r="284" spans="1:7" s="185" customFormat="1" ht="15">
      <c r="A284" s="461" t="s">
        <v>16</v>
      </c>
      <c r="B284" s="462"/>
      <c r="C284" s="184"/>
      <c r="D284" s="184"/>
      <c r="E284" s="184"/>
      <c r="F284" s="184"/>
      <c r="G284" s="181"/>
    </row>
    <row r="285" spans="1:7" s="185" customFormat="1" ht="15">
      <c r="A285" s="197" t="s">
        <v>32738</v>
      </c>
      <c r="B285" s="198">
        <v>88411</v>
      </c>
      <c r="C285" s="463" t="s">
        <v>17</v>
      </c>
      <c r="D285" s="464"/>
      <c r="E285" s="464"/>
      <c r="F285" s="465"/>
      <c r="G285" s="182">
        <f>SUM(G280:G284)</f>
        <v>4.5981300000000003</v>
      </c>
    </row>
    <row r="286" spans="1:7" customFormat="1">
      <c r="A286" s="200"/>
      <c r="B286" s="201"/>
      <c r="C286" s="184"/>
      <c r="D286" s="184"/>
      <c r="E286" s="184"/>
      <c r="F286" s="184"/>
      <c r="G286" s="174"/>
    </row>
    <row r="287" spans="1:7" s="185" customFormat="1" ht="104.25" customHeight="1">
      <c r="A287" s="202" t="s">
        <v>32754</v>
      </c>
      <c r="B287" s="203"/>
      <c r="C287" s="466" t="s">
        <v>32753</v>
      </c>
      <c r="D287" s="467"/>
      <c r="E287" s="467"/>
      <c r="F287" s="468"/>
      <c r="G287" s="204" t="s">
        <v>32338</v>
      </c>
    </row>
    <row r="288" spans="1:7" s="185" customFormat="1" ht="15">
      <c r="A288" s="175" t="s">
        <v>10</v>
      </c>
      <c r="B288" s="176" t="s">
        <v>8</v>
      </c>
      <c r="C288" s="176" t="s">
        <v>11</v>
      </c>
      <c r="D288" s="177" t="s">
        <v>12</v>
      </c>
      <c r="E288" s="178" t="s">
        <v>13</v>
      </c>
      <c r="F288" s="176" t="s">
        <v>14</v>
      </c>
      <c r="G288" s="179" t="s">
        <v>15</v>
      </c>
    </row>
    <row r="289" spans="1:7" s="185" customFormat="1" ht="24">
      <c r="A289" s="186" t="s">
        <v>21534</v>
      </c>
      <c r="B289" s="187">
        <v>88316</v>
      </c>
      <c r="C289" s="188" t="s">
        <v>57</v>
      </c>
      <c r="D289" s="187" t="s">
        <v>56</v>
      </c>
      <c r="E289" s="189">
        <v>0.2616</v>
      </c>
      <c r="F289" s="379">
        <v>18.12</v>
      </c>
      <c r="G289" s="180">
        <f>E289*F289</f>
        <v>4.7401920000000004</v>
      </c>
    </row>
    <row r="290" spans="1:7" s="185" customFormat="1" ht="24">
      <c r="A290" s="186" t="s">
        <v>21534</v>
      </c>
      <c r="B290" s="187">
        <v>88278</v>
      </c>
      <c r="C290" s="188" t="s">
        <v>4852</v>
      </c>
      <c r="D290" s="187" t="s">
        <v>56</v>
      </c>
      <c r="E290" s="189">
        <v>1.3</v>
      </c>
      <c r="F290" s="379">
        <v>21.55</v>
      </c>
      <c r="G290" s="180">
        <f>E290*F290</f>
        <v>28.015000000000001</v>
      </c>
    </row>
    <row r="291" spans="1:7" s="185" customFormat="1" ht="48">
      <c r="A291" s="190" t="s">
        <v>32339</v>
      </c>
      <c r="B291" s="208" t="s">
        <v>32747</v>
      </c>
      <c r="C291" s="192" t="s">
        <v>8254</v>
      </c>
      <c r="D291" s="205" t="s">
        <v>12</v>
      </c>
      <c r="E291" s="207">
        <v>2.7392000000000003</v>
      </c>
      <c r="F291" s="380">
        <v>48.41</v>
      </c>
      <c r="G291" s="181">
        <f t="shared" ref="G291:G296" si="22">E291*F291</f>
        <v>132.60467199999999</v>
      </c>
    </row>
    <row r="292" spans="1:7" s="185" customFormat="1" ht="36">
      <c r="A292" s="190" t="s">
        <v>32339</v>
      </c>
      <c r="B292" s="205">
        <v>39570</v>
      </c>
      <c r="C292" s="206" t="s">
        <v>8178</v>
      </c>
      <c r="D292" s="205" t="s">
        <v>32</v>
      </c>
      <c r="E292" s="207">
        <v>2.9929000000000001</v>
      </c>
      <c r="F292" s="195">
        <v>4.57</v>
      </c>
      <c r="G292" s="181">
        <f t="shared" si="22"/>
        <v>13.677553000000001</v>
      </c>
    </row>
    <row r="293" spans="1:7" s="185" customFormat="1" ht="36">
      <c r="A293" s="190" t="s">
        <v>32339</v>
      </c>
      <c r="B293" s="205">
        <v>39571</v>
      </c>
      <c r="C293" s="206" t="s">
        <v>8170</v>
      </c>
      <c r="D293" s="205" t="s">
        <v>32</v>
      </c>
      <c r="E293" s="207">
        <v>1.0092000000000001</v>
      </c>
      <c r="F293" s="195">
        <v>4.6500000000000004</v>
      </c>
      <c r="G293" s="181">
        <f t="shared" si="22"/>
        <v>4.6927800000000008</v>
      </c>
    </row>
    <row r="294" spans="1:7" s="185" customFormat="1" ht="36">
      <c r="A294" s="190" t="s">
        <v>32339</v>
      </c>
      <c r="B294" s="205">
        <v>39443</v>
      </c>
      <c r="C294" s="206" t="s">
        <v>8056</v>
      </c>
      <c r="D294" s="205" t="s">
        <v>243</v>
      </c>
      <c r="E294" s="207">
        <v>1.0092000000000001</v>
      </c>
      <c r="F294" s="195">
        <v>0.33</v>
      </c>
      <c r="G294" s="181">
        <f t="shared" si="22"/>
        <v>0.33303600000000005</v>
      </c>
    </row>
    <row r="295" spans="1:7" s="185" customFormat="1" ht="36">
      <c r="A295" s="190" t="s">
        <v>32339</v>
      </c>
      <c r="B295" s="205">
        <v>43131</v>
      </c>
      <c r="C295" s="206" t="s">
        <v>32748</v>
      </c>
      <c r="D295" s="205" t="s">
        <v>33</v>
      </c>
      <c r="E295" s="207">
        <v>3.27E-2</v>
      </c>
      <c r="F295" s="195">
        <v>31.36</v>
      </c>
      <c r="G295" s="181">
        <f t="shared" si="22"/>
        <v>1.0254719999999999</v>
      </c>
    </row>
    <row r="296" spans="1:7" s="185" customFormat="1" ht="36">
      <c r="A296" s="190" t="s">
        <v>32339</v>
      </c>
      <c r="B296" s="208" t="s">
        <v>32749</v>
      </c>
      <c r="C296" s="206" t="s">
        <v>32750</v>
      </c>
      <c r="D296" s="205" t="s">
        <v>243</v>
      </c>
      <c r="E296" s="340" t="s">
        <v>32751</v>
      </c>
      <c r="F296" s="195">
        <v>1.9</v>
      </c>
      <c r="G296" s="181">
        <f t="shared" si="22"/>
        <v>2.5203500000000001</v>
      </c>
    </row>
    <row r="297" spans="1:7" s="185" customFormat="1" ht="15">
      <c r="A297" s="200"/>
      <c r="B297" s="201"/>
      <c r="C297" s="184"/>
      <c r="D297" s="184"/>
      <c r="E297" s="207"/>
      <c r="F297" s="195"/>
      <c r="G297" s="174"/>
    </row>
    <row r="298" spans="1:7" s="185" customFormat="1" ht="15">
      <c r="A298" s="461" t="s">
        <v>16</v>
      </c>
      <c r="B298" s="462"/>
      <c r="C298" s="184"/>
      <c r="D298" s="184"/>
      <c r="E298" s="184"/>
      <c r="F298" s="196"/>
      <c r="G298" s="174"/>
    </row>
    <row r="299" spans="1:7" s="185" customFormat="1" ht="96">
      <c r="A299" s="197" t="s">
        <v>32738</v>
      </c>
      <c r="B299" s="198" t="s">
        <v>32752</v>
      </c>
      <c r="C299" s="463" t="s">
        <v>17</v>
      </c>
      <c r="D299" s="464"/>
      <c r="E299" s="464"/>
      <c r="F299" s="465"/>
      <c r="G299" s="182">
        <f>SUM(G289:G298)</f>
        <v>187.60905499999998</v>
      </c>
    </row>
    <row r="300" spans="1:7" customFormat="1">
      <c r="A300" s="200"/>
      <c r="B300" s="201"/>
      <c r="C300" s="184"/>
      <c r="D300" s="184"/>
      <c r="E300" s="184"/>
      <c r="F300" s="184"/>
      <c r="G300" s="174"/>
    </row>
    <row r="301" spans="1:7" s="185" customFormat="1" ht="48.95" customHeight="1">
      <c r="A301" s="202" t="s">
        <v>32758</v>
      </c>
      <c r="B301" s="203"/>
      <c r="C301" s="466" t="s">
        <v>32772</v>
      </c>
      <c r="D301" s="467"/>
      <c r="E301" s="467"/>
      <c r="F301" s="468"/>
      <c r="G301" s="204" t="s">
        <v>32759</v>
      </c>
    </row>
    <row r="302" spans="1:7" s="185" customFormat="1" ht="15">
      <c r="A302" s="175" t="s">
        <v>10</v>
      </c>
      <c r="B302" s="176" t="s">
        <v>8</v>
      </c>
      <c r="C302" s="176" t="s">
        <v>11</v>
      </c>
      <c r="D302" s="177" t="s">
        <v>12</v>
      </c>
      <c r="E302" s="178" t="s">
        <v>13</v>
      </c>
      <c r="F302" s="176" t="s">
        <v>14</v>
      </c>
      <c r="G302" s="179" t="s">
        <v>15</v>
      </c>
    </row>
    <row r="303" spans="1:7" s="185" customFormat="1" ht="48">
      <c r="A303" s="190" t="s">
        <v>32339</v>
      </c>
      <c r="B303" s="339" t="s">
        <v>32761</v>
      </c>
      <c r="C303" s="206" t="s">
        <v>32760</v>
      </c>
      <c r="D303" s="205" t="s">
        <v>32340</v>
      </c>
      <c r="E303" s="207">
        <v>1</v>
      </c>
      <c r="F303" s="195">
        <v>960</v>
      </c>
      <c r="G303" s="181">
        <f>E303*F303</f>
        <v>960</v>
      </c>
    </row>
    <row r="304" spans="1:7" s="185" customFormat="1" ht="24">
      <c r="A304" s="190" t="s">
        <v>32768</v>
      </c>
      <c r="B304" s="339" t="s">
        <v>32767</v>
      </c>
      <c r="C304" s="206" t="s">
        <v>32762</v>
      </c>
      <c r="D304" s="205" t="s">
        <v>12</v>
      </c>
      <c r="E304" s="207">
        <v>0.23333333333333331</v>
      </c>
      <c r="F304" s="195">
        <v>510.75</v>
      </c>
      <c r="G304" s="181">
        <f>E304*F304</f>
        <v>119.17499999999998</v>
      </c>
    </row>
    <row r="305" spans="1:7" s="185" customFormat="1" ht="24">
      <c r="A305" s="190" t="s">
        <v>32768</v>
      </c>
      <c r="B305" s="339" t="s">
        <v>32766</v>
      </c>
      <c r="C305" s="206" t="s">
        <v>32763</v>
      </c>
      <c r="D305" s="205" t="s">
        <v>12</v>
      </c>
      <c r="E305" s="207">
        <v>0.23333333333333331</v>
      </c>
      <c r="F305" s="195">
        <v>111.53</v>
      </c>
      <c r="G305" s="181">
        <f t="shared" ref="G305" si="23">E305*F305</f>
        <v>26.023666666666664</v>
      </c>
    </row>
    <row r="306" spans="1:7" s="185" customFormat="1" ht="15">
      <c r="A306" s="200"/>
      <c r="B306" s="201"/>
      <c r="C306" s="184"/>
      <c r="D306" s="184"/>
      <c r="E306" s="207"/>
      <c r="F306" s="195"/>
      <c r="G306" s="174"/>
    </row>
    <row r="307" spans="1:7" s="185" customFormat="1" ht="15">
      <c r="A307" s="461" t="s">
        <v>16</v>
      </c>
      <c r="B307" s="462"/>
      <c r="C307" s="184"/>
      <c r="D307" s="184"/>
      <c r="E307" s="184"/>
      <c r="F307" s="196"/>
      <c r="G307" s="174"/>
    </row>
    <row r="308" spans="1:7" s="185" customFormat="1" ht="15">
      <c r="A308" s="197"/>
      <c r="B308" s="198"/>
      <c r="C308" s="463" t="s">
        <v>17</v>
      </c>
      <c r="D308" s="464"/>
      <c r="E308" s="464"/>
      <c r="F308" s="465"/>
      <c r="G308" s="182">
        <f>SUM(G303:G307)</f>
        <v>1105.1986666666667</v>
      </c>
    </row>
    <row r="309" spans="1:7" customFormat="1">
      <c r="A309" s="200"/>
      <c r="B309" s="201"/>
      <c r="C309" s="184"/>
      <c r="D309" s="184"/>
      <c r="E309" s="184"/>
      <c r="F309" s="184"/>
      <c r="G309" s="174"/>
    </row>
    <row r="310" spans="1:7" s="185" customFormat="1" ht="39.6" customHeight="1">
      <c r="A310" s="202" t="s">
        <v>32769</v>
      </c>
      <c r="B310" s="203"/>
      <c r="C310" s="466" t="s">
        <v>32608</v>
      </c>
      <c r="D310" s="467"/>
      <c r="E310" s="467"/>
      <c r="F310" s="468"/>
      <c r="G310" s="204" t="s">
        <v>32759</v>
      </c>
    </row>
    <row r="311" spans="1:7" s="185" customFormat="1" ht="15">
      <c r="A311" s="175" t="s">
        <v>10</v>
      </c>
      <c r="B311" s="176" t="s">
        <v>8</v>
      </c>
      <c r="C311" s="176" t="s">
        <v>11</v>
      </c>
      <c r="D311" s="177" t="s">
        <v>12</v>
      </c>
      <c r="E311" s="178" t="s">
        <v>13</v>
      </c>
      <c r="F311" s="176" t="s">
        <v>14</v>
      </c>
      <c r="G311" s="179" t="s">
        <v>15</v>
      </c>
    </row>
    <row r="312" spans="1:7" s="185" customFormat="1" ht="48">
      <c r="A312" s="190" t="s">
        <v>32339</v>
      </c>
      <c r="B312" s="339" t="s">
        <v>32771</v>
      </c>
      <c r="C312" s="206" t="s">
        <v>32770</v>
      </c>
      <c r="D312" s="205" t="s">
        <v>32340</v>
      </c>
      <c r="E312" s="207">
        <v>1</v>
      </c>
      <c r="F312" s="195">
        <v>750</v>
      </c>
      <c r="G312" s="181">
        <f>E312*F312</f>
        <v>750</v>
      </c>
    </row>
    <row r="313" spans="1:7" s="185" customFormat="1" ht="24">
      <c r="A313" s="190" t="s">
        <v>32768</v>
      </c>
      <c r="B313" s="339" t="s">
        <v>32765</v>
      </c>
      <c r="C313" s="206" t="s">
        <v>32764</v>
      </c>
      <c r="D313" s="205" t="s">
        <v>12</v>
      </c>
      <c r="E313" s="207">
        <v>0.23333333333333331</v>
      </c>
      <c r="F313" s="195">
        <v>182.53</v>
      </c>
      <c r="G313" s="181">
        <f>E313*F313</f>
        <v>42.590333333333326</v>
      </c>
    </row>
    <row r="314" spans="1:7" s="185" customFormat="1" ht="15">
      <c r="A314" s="200"/>
      <c r="B314" s="201"/>
      <c r="C314" s="184"/>
      <c r="D314" s="184"/>
      <c r="E314" s="207"/>
      <c r="F314" s="195"/>
      <c r="G314" s="174"/>
    </row>
    <row r="315" spans="1:7" s="185" customFormat="1" ht="15">
      <c r="A315" s="461" t="s">
        <v>16</v>
      </c>
      <c r="B315" s="462"/>
      <c r="C315" s="184"/>
      <c r="D315" s="184"/>
      <c r="E315" s="184"/>
      <c r="F315" s="196"/>
      <c r="G315" s="174"/>
    </row>
    <row r="316" spans="1:7" s="185" customFormat="1" ht="15">
      <c r="A316" s="197"/>
      <c r="B316" s="198"/>
      <c r="C316" s="463" t="s">
        <v>17</v>
      </c>
      <c r="D316" s="464"/>
      <c r="E316" s="464"/>
      <c r="F316" s="465"/>
      <c r="G316" s="182">
        <f>SUM(G312:G315)</f>
        <v>792.59033333333332</v>
      </c>
    </row>
    <row r="317" spans="1:7" customFormat="1">
      <c r="A317" s="200"/>
      <c r="B317" s="201"/>
      <c r="C317" s="184"/>
      <c r="D317" s="184"/>
      <c r="E317" s="184"/>
      <c r="F317" s="184"/>
      <c r="G317" s="174"/>
    </row>
    <row r="318" spans="1:7" s="185" customFormat="1" ht="39.6" customHeight="1">
      <c r="A318" s="202" t="s">
        <v>32774</v>
      </c>
      <c r="B318" s="203"/>
      <c r="C318" s="466" t="s">
        <v>32778</v>
      </c>
      <c r="D318" s="467"/>
      <c r="E318" s="467"/>
      <c r="F318" s="468"/>
      <c r="G318" s="204" t="s">
        <v>32353</v>
      </c>
    </row>
    <row r="319" spans="1:7" s="185" customFormat="1" ht="15">
      <c r="A319" s="175" t="s">
        <v>10</v>
      </c>
      <c r="B319" s="176" t="s">
        <v>8</v>
      </c>
      <c r="C319" s="176" t="s">
        <v>11</v>
      </c>
      <c r="D319" s="177" t="s">
        <v>12</v>
      </c>
      <c r="E319" s="178" t="s">
        <v>13</v>
      </c>
      <c r="F319" s="176" t="s">
        <v>14</v>
      </c>
      <c r="G319" s="179" t="s">
        <v>15</v>
      </c>
    </row>
    <row r="320" spans="1:7" s="185" customFormat="1" ht="24">
      <c r="A320" s="186" t="s">
        <v>21534</v>
      </c>
      <c r="B320" s="187">
        <v>88316</v>
      </c>
      <c r="C320" s="188" t="s">
        <v>57</v>
      </c>
      <c r="D320" s="187" t="s">
        <v>56</v>
      </c>
      <c r="E320" s="189">
        <v>4.8888889000000004</v>
      </c>
      <c r="F320" s="379">
        <v>18.12</v>
      </c>
      <c r="G320" s="180">
        <f>E320*F320</f>
        <v>88.586666868000009</v>
      </c>
    </row>
    <row r="321" spans="1:1018" s="185" customFormat="1" ht="72">
      <c r="A321" s="190" t="s">
        <v>21534</v>
      </c>
      <c r="B321" s="339">
        <v>5928</v>
      </c>
      <c r="C321" s="206" t="s">
        <v>32775</v>
      </c>
      <c r="D321" s="205" t="s">
        <v>32776</v>
      </c>
      <c r="E321" s="207">
        <v>2.4444444000000001</v>
      </c>
      <c r="F321" s="195">
        <v>269.10000000000002</v>
      </c>
      <c r="G321" s="181">
        <f>E321*F321</f>
        <v>657.79998804000013</v>
      </c>
    </row>
    <row r="322" spans="1:1018" s="185" customFormat="1" ht="15">
      <c r="A322" s="200"/>
      <c r="B322" s="201"/>
      <c r="C322" s="184"/>
      <c r="D322" s="184"/>
      <c r="E322" s="207"/>
      <c r="F322" s="195"/>
      <c r="G322" s="174"/>
    </row>
    <row r="323" spans="1:1018" s="185" customFormat="1" ht="15">
      <c r="A323" s="461" t="s">
        <v>16</v>
      </c>
      <c r="B323" s="462"/>
      <c r="C323" s="184"/>
      <c r="D323" s="184"/>
      <c r="E323" s="184"/>
      <c r="F323" s="196"/>
      <c r="G323" s="174"/>
    </row>
    <row r="324" spans="1:1018" s="185" customFormat="1" ht="24">
      <c r="A324" s="197" t="s">
        <v>32744</v>
      </c>
      <c r="B324" s="198" t="s">
        <v>32777</v>
      </c>
      <c r="C324" s="463" t="s">
        <v>17</v>
      </c>
      <c r="D324" s="464"/>
      <c r="E324" s="464"/>
      <c r="F324" s="465"/>
      <c r="G324" s="182">
        <f>SUM(G320:G323)</f>
        <v>746.38665490800008</v>
      </c>
    </row>
    <row r="325" spans="1:1018" customFormat="1">
      <c r="A325" s="200"/>
      <c r="B325" s="201"/>
      <c r="C325" s="184"/>
      <c r="D325" s="184"/>
      <c r="E325" s="184"/>
      <c r="F325" s="184"/>
      <c r="G325" s="174"/>
    </row>
    <row r="326" spans="1:1018" s="185" customFormat="1" ht="39.6" customHeight="1">
      <c r="A326" s="202" t="s">
        <v>32782</v>
      </c>
      <c r="B326" s="203"/>
      <c r="C326" s="466" t="s">
        <v>32780</v>
      </c>
      <c r="D326" s="467"/>
      <c r="E326" s="467"/>
      <c r="F326" s="468"/>
      <c r="G326" s="204" t="s">
        <v>32773</v>
      </c>
    </row>
    <row r="327" spans="1:1018" s="185" customFormat="1" ht="15">
      <c r="A327" s="175" t="s">
        <v>10</v>
      </c>
      <c r="B327" s="176" t="s">
        <v>8</v>
      </c>
      <c r="C327" s="176" t="s">
        <v>11</v>
      </c>
      <c r="D327" s="177" t="s">
        <v>12</v>
      </c>
      <c r="E327" s="178" t="s">
        <v>13</v>
      </c>
      <c r="F327" s="176" t="s">
        <v>14</v>
      </c>
      <c r="G327" s="179" t="s">
        <v>15</v>
      </c>
    </row>
    <row r="328" spans="1:1018" s="185" customFormat="1" ht="36">
      <c r="A328" s="190" t="s">
        <v>32781</v>
      </c>
      <c r="B328" s="339" t="str">
        <f>A318</f>
        <v xml:space="preserve"> CPU-CIVIL-037</v>
      </c>
      <c r="C328" s="206" t="s">
        <v>32778</v>
      </c>
      <c r="D328" s="205" t="s">
        <v>12</v>
      </c>
      <c r="E328" s="207">
        <v>2</v>
      </c>
      <c r="F328" s="195">
        <v>746.38665490800008</v>
      </c>
      <c r="G328" s="181">
        <f>E328*F328</f>
        <v>1492.7733098160002</v>
      </c>
    </row>
    <row r="329" spans="1:1018" s="185" customFormat="1" ht="15">
      <c r="A329" s="200"/>
      <c r="B329" s="201"/>
      <c r="C329" s="184"/>
      <c r="D329" s="184"/>
      <c r="E329" s="207"/>
      <c r="F329" s="195"/>
      <c r="G329" s="174"/>
    </row>
    <row r="330" spans="1:1018" s="185" customFormat="1" ht="15">
      <c r="A330" s="461" t="s">
        <v>16</v>
      </c>
      <c r="B330" s="462"/>
      <c r="C330" s="184"/>
      <c r="D330" s="184"/>
      <c r="E330" s="184"/>
      <c r="F330" s="196"/>
      <c r="G330" s="174"/>
    </row>
    <row r="331" spans="1:1018" s="185" customFormat="1" ht="24">
      <c r="A331" s="197" t="s">
        <v>32744</v>
      </c>
      <c r="B331" s="198" t="s">
        <v>32609</v>
      </c>
      <c r="C331" s="463" t="s">
        <v>17</v>
      </c>
      <c r="D331" s="464"/>
      <c r="E331" s="464"/>
      <c r="F331" s="465"/>
      <c r="G331" s="182">
        <f>SUM(G328:G330)</f>
        <v>1492.7733098160002</v>
      </c>
    </row>
    <row r="332" spans="1:1018" customFormat="1" ht="15">
      <c r="A332" s="341"/>
      <c r="B332" s="342"/>
      <c r="C332" s="342"/>
      <c r="D332" s="342"/>
      <c r="E332" s="343"/>
      <c r="F332" s="344"/>
      <c r="G332" s="345"/>
      <c r="H332" s="346"/>
      <c r="I332" s="346"/>
      <c r="J332" s="346"/>
      <c r="K332" s="346"/>
      <c r="L332" s="346"/>
      <c r="M332" s="346"/>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c r="AU332" s="346"/>
      <c r="AV332" s="346"/>
      <c r="AW332" s="346"/>
      <c r="AX332" s="346"/>
      <c r="AY332" s="346"/>
      <c r="AZ332" s="346"/>
      <c r="BA332" s="346"/>
      <c r="BB332" s="346"/>
      <c r="BC332" s="346"/>
      <c r="BD332" s="346"/>
      <c r="BE332" s="346"/>
      <c r="BF332" s="346"/>
      <c r="BG332" s="346"/>
      <c r="BH332" s="346"/>
      <c r="BI332" s="346"/>
      <c r="BJ332" s="346"/>
      <c r="BK332" s="346"/>
      <c r="BL332" s="346"/>
      <c r="BM332" s="346"/>
      <c r="BN332" s="346"/>
      <c r="BO332" s="346"/>
      <c r="BP332" s="346"/>
      <c r="BQ332" s="346"/>
      <c r="BR332" s="346"/>
      <c r="BS332" s="346"/>
      <c r="BT332" s="346"/>
      <c r="BU332" s="346"/>
      <c r="BV332" s="346"/>
      <c r="BW332" s="346"/>
      <c r="BX332" s="346"/>
      <c r="BY332" s="346"/>
      <c r="BZ332" s="346"/>
      <c r="CA332" s="346"/>
      <c r="CB332" s="346"/>
      <c r="CC332" s="346"/>
      <c r="CD332" s="346"/>
      <c r="CE332" s="346"/>
      <c r="CF332" s="346"/>
      <c r="CG332" s="346"/>
      <c r="CH332" s="346"/>
      <c r="CI332" s="346"/>
      <c r="CJ332" s="346"/>
      <c r="CK332" s="346"/>
      <c r="CL332" s="346"/>
      <c r="CM332" s="346"/>
      <c r="CN332" s="346"/>
      <c r="CO332" s="346"/>
      <c r="CP332" s="346"/>
      <c r="CQ332" s="346"/>
      <c r="CR332" s="346"/>
      <c r="CS332" s="346"/>
      <c r="CT332" s="346"/>
      <c r="CU332" s="346"/>
      <c r="CV332" s="346"/>
      <c r="CW332" s="346"/>
      <c r="CX332" s="346"/>
      <c r="CY332" s="346"/>
      <c r="CZ332" s="346"/>
      <c r="DA332" s="346"/>
      <c r="DB332" s="346"/>
      <c r="DC332" s="346"/>
      <c r="DD332" s="346"/>
      <c r="DE332" s="346"/>
      <c r="DF332" s="346"/>
      <c r="DG332" s="346"/>
      <c r="DH332" s="346"/>
      <c r="DI332" s="346"/>
      <c r="DJ332" s="346"/>
      <c r="DK332" s="346"/>
      <c r="DL332" s="346"/>
      <c r="DM332" s="346"/>
      <c r="DN332" s="346"/>
      <c r="DO332" s="346"/>
      <c r="DP332" s="346"/>
      <c r="DQ332" s="346"/>
      <c r="DR332" s="346"/>
      <c r="DS332" s="346"/>
      <c r="DT332" s="346"/>
      <c r="DU332" s="346"/>
      <c r="DV332" s="346"/>
      <c r="DW332" s="346"/>
      <c r="DX332" s="346"/>
      <c r="DY332" s="346"/>
      <c r="DZ332" s="346"/>
      <c r="EA332" s="346"/>
      <c r="EB332" s="346"/>
      <c r="EC332" s="346"/>
      <c r="ED332" s="346"/>
      <c r="EE332" s="346"/>
      <c r="EF332" s="346"/>
      <c r="EG332" s="346"/>
      <c r="EH332" s="346"/>
      <c r="EI332" s="346"/>
      <c r="EJ332" s="346"/>
      <c r="EK332" s="346"/>
      <c r="EL332" s="346"/>
      <c r="EM332" s="346"/>
      <c r="EN332" s="346"/>
      <c r="EO332" s="346"/>
      <c r="EP332" s="346"/>
      <c r="EQ332" s="346"/>
      <c r="ER332" s="346"/>
      <c r="ES332" s="346"/>
      <c r="ET332" s="346"/>
      <c r="EU332" s="346"/>
      <c r="EV332" s="346"/>
      <c r="EW332" s="346"/>
      <c r="EX332" s="346"/>
      <c r="EY332" s="346"/>
      <c r="EZ332" s="346"/>
      <c r="FA332" s="346"/>
      <c r="FB332" s="346"/>
      <c r="FC332" s="346"/>
      <c r="FD332" s="346"/>
      <c r="FE332" s="346"/>
      <c r="FF332" s="346"/>
      <c r="FG332" s="346"/>
      <c r="FH332" s="346"/>
      <c r="FI332" s="346"/>
      <c r="FJ332" s="346"/>
      <c r="FK332" s="346"/>
      <c r="FL332" s="346"/>
      <c r="FM332" s="346"/>
      <c r="FN332" s="346"/>
      <c r="FO332" s="346"/>
      <c r="FP332" s="346"/>
      <c r="FQ332" s="346"/>
      <c r="FR332" s="346"/>
      <c r="FS332" s="346"/>
      <c r="FT332" s="346"/>
      <c r="FU332" s="346"/>
      <c r="FV332" s="346"/>
      <c r="FW332" s="346"/>
      <c r="FX332" s="346"/>
      <c r="FY332" s="346"/>
      <c r="FZ332" s="346"/>
      <c r="GA332" s="346"/>
      <c r="GB332" s="346"/>
      <c r="GC332" s="346"/>
      <c r="GD332" s="346"/>
      <c r="GE332" s="346"/>
      <c r="GF332" s="346"/>
      <c r="GG332" s="346"/>
      <c r="GH332" s="346"/>
      <c r="GI332" s="346"/>
      <c r="GJ332" s="346"/>
      <c r="GK332" s="346"/>
      <c r="GL332" s="346"/>
      <c r="GM332" s="346"/>
      <c r="GN332" s="346"/>
      <c r="GO332" s="346"/>
      <c r="GP332" s="346"/>
      <c r="GQ332" s="346"/>
      <c r="GR332" s="346"/>
      <c r="GS332" s="346"/>
      <c r="GT332" s="346"/>
      <c r="GU332" s="346"/>
      <c r="GV332" s="346"/>
      <c r="GW332" s="346"/>
      <c r="GX332" s="346"/>
      <c r="GY332" s="346"/>
      <c r="GZ332" s="346"/>
      <c r="HA332" s="346"/>
      <c r="HB332" s="346"/>
      <c r="HC332" s="346"/>
      <c r="HD332" s="346"/>
      <c r="HE332" s="346"/>
      <c r="HF332" s="346"/>
      <c r="HG332" s="346"/>
      <c r="HH332" s="346"/>
      <c r="HI332" s="346"/>
      <c r="HJ332" s="346"/>
      <c r="HK332" s="346"/>
      <c r="HL332" s="346"/>
      <c r="HM332" s="346"/>
      <c r="HN332" s="346"/>
      <c r="HO332" s="346"/>
      <c r="HP332" s="346"/>
      <c r="HQ332" s="346"/>
      <c r="HR332" s="346"/>
      <c r="HS332" s="346"/>
      <c r="HT332" s="346"/>
      <c r="HU332" s="346"/>
      <c r="HV332" s="346"/>
      <c r="HW332" s="346"/>
      <c r="HX332" s="346"/>
      <c r="HY332" s="346"/>
      <c r="HZ332" s="346"/>
      <c r="IA332" s="346"/>
      <c r="IB332" s="346"/>
      <c r="IC332" s="346"/>
      <c r="ID332" s="346"/>
      <c r="IE332" s="346"/>
      <c r="IF332" s="346"/>
      <c r="IG332" s="346"/>
      <c r="IH332" s="346"/>
      <c r="II332" s="346"/>
      <c r="IJ332" s="346"/>
      <c r="IK332" s="346"/>
      <c r="IL332" s="346"/>
      <c r="IM332" s="346"/>
      <c r="IN332" s="346"/>
      <c r="IO332" s="346"/>
      <c r="IP332" s="346"/>
      <c r="IQ332" s="346"/>
      <c r="IR332" s="346"/>
      <c r="IS332" s="346"/>
      <c r="IT332" s="346"/>
      <c r="IU332" s="346"/>
      <c r="IV332" s="346"/>
      <c r="IW332" s="346"/>
      <c r="IX332" s="346"/>
      <c r="IY332" s="346"/>
      <c r="IZ332" s="346"/>
      <c r="JA332" s="346"/>
      <c r="JB332" s="346"/>
      <c r="JC332" s="346"/>
      <c r="JD332" s="346"/>
      <c r="JE332" s="346"/>
      <c r="JF332" s="346"/>
      <c r="JG332" s="346"/>
      <c r="JH332" s="346"/>
      <c r="JI332" s="346"/>
      <c r="JJ332" s="346"/>
      <c r="JK332" s="346"/>
      <c r="JL332" s="346"/>
      <c r="JM332" s="346"/>
      <c r="JN332" s="346"/>
      <c r="JO332" s="346"/>
      <c r="JP332" s="346"/>
      <c r="JQ332" s="346"/>
      <c r="JR332" s="346"/>
      <c r="JS332" s="346"/>
      <c r="JT332" s="346"/>
      <c r="JU332" s="346"/>
      <c r="JV332" s="346"/>
      <c r="JW332" s="346"/>
      <c r="JX332" s="346"/>
      <c r="JY332" s="346"/>
      <c r="JZ332" s="346"/>
      <c r="KA332" s="346"/>
      <c r="KB332" s="346"/>
      <c r="KC332" s="346"/>
      <c r="KD332" s="346"/>
      <c r="KE332" s="346"/>
      <c r="KF332" s="346"/>
      <c r="KG332" s="346"/>
      <c r="KH332" s="346"/>
      <c r="KI332" s="346"/>
      <c r="KJ332" s="346"/>
      <c r="KK332" s="346"/>
      <c r="KL332" s="346"/>
      <c r="KM332" s="346"/>
      <c r="KN332" s="346"/>
      <c r="KO332" s="346"/>
      <c r="KP332" s="346"/>
      <c r="KQ332" s="346"/>
      <c r="KR332" s="346"/>
      <c r="KS332" s="346"/>
      <c r="KT332" s="346"/>
      <c r="KU332" s="346"/>
      <c r="KV332" s="346"/>
      <c r="KW332" s="346"/>
      <c r="KX332" s="346"/>
      <c r="KY332" s="346"/>
      <c r="KZ332" s="346"/>
      <c r="LA332" s="346"/>
      <c r="LB332" s="346"/>
      <c r="LC332" s="346"/>
      <c r="LD332" s="346"/>
      <c r="LE332" s="346"/>
      <c r="LF332" s="346"/>
      <c r="LG332" s="346"/>
      <c r="LH332" s="346"/>
      <c r="LI332" s="346"/>
      <c r="LJ332" s="346"/>
      <c r="LK332" s="346"/>
      <c r="LL332" s="346"/>
      <c r="LM332" s="346"/>
      <c r="LN332" s="346"/>
      <c r="LO332" s="346"/>
      <c r="LP332" s="346"/>
      <c r="LQ332" s="346"/>
      <c r="LR332" s="346"/>
      <c r="LS332" s="346"/>
      <c r="LT332" s="346"/>
      <c r="LU332" s="346"/>
      <c r="LV332" s="346"/>
      <c r="LW332" s="346"/>
      <c r="LX332" s="346"/>
      <c r="LY332" s="346"/>
      <c r="LZ332" s="346"/>
      <c r="MA332" s="346"/>
      <c r="MB332" s="346"/>
      <c r="MC332" s="346"/>
      <c r="MD332" s="346"/>
      <c r="ME332" s="346"/>
      <c r="MF332" s="346"/>
      <c r="MG332" s="346"/>
      <c r="MH332" s="346"/>
      <c r="MI332" s="346"/>
      <c r="MJ332" s="346"/>
      <c r="MK332" s="346"/>
      <c r="ML332" s="346"/>
      <c r="MM332" s="346"/>
      <c r="MN332" s="346"/>
      <c r="MO332" s="346"/>
      <c r="MP332" s="346"/>
      <c r="MQ332" s="346"/>
      <c r="MR332" s="346"/>
      <c r="MS332" s="346"/>
      <c r="MT332" s="346"/>
      <c r="MU332" s="346"/>
      <c r="MV332" s="346"/>
      <c r="MW332" s="346"/>
      <c r="MX332" s="346"/>
      <c r="MY332" s="346"/>
      <c r="MZ332" s="346"/>
      <c r="NA332" s="346"/>
      <c r="NB332" s="346"/>
      <c r="NC332" s="346"/>
      <c r="ND332" s="346"/>
      <c r="NE332" s="346"/>
      <c r="NF332" s="346"/>
      <c r="NG332" s="346"/>
      <c r="NH332" s="346"/>
      <c r="NI332" s="346"/>
      <c r="NJ332" s="346"/>
      <c r="NK332" s="346"/>
      <c r="NL332" s="346"/>
      <c r="NM332" s="346"/>
      <c r="NN332" s="346"/>
      <c r="NO332" s="346"/>
      <c r="NP332" s="346"/>
      <c r="NQ332" s="346"/>
      <c r="NR332" s="346"/>
      <c r="NS332" s="346"/>
      <c r="NT332" s="346"/>
      <c r="NU332" s="346"/>
      <c r="NV332" s="346"/>
      <c r="NW332" s="346"/>
      <c r="NX332" s="346"/>
      <c r="NY332" s="346"/>
      <c r="NZ332" s="346"/>
      <c r="OA332" s="346"/>
      <c r="OB332" s="346"/>
      <c r="OC332" s="346"/>
      <c r="OD332" s="346"/>
      <c r="OE332" s="346"/>
      <c r="OF332" s="346"/>
      <c r="OG332" s="346"/>
      <c r="OH332" s="346"/>
      <c r="OI332" s="346"/>
      <c r="OJ332" s="346"/>
      <c r="OK332" s="346"/>
      <c r="OL332" s="346"/>
      <c r="OM332" s="346"/>
      <c r="ON332" s="346"/>
      <c r="OO332" s="346"/>
      <c r="OP332" s="346"/>
      <c r="OQ332" s="346"/>
      <c r="OR332" s="346"/>
      <c r="OS332" s="346"/>
      <c r="OT332" s="346"/>
      <c r="OU332" s="346"/>
      <c r="OV332" s="346"/>
      <c r="OW332" s="346"/>
      <c r="OX332" s="346"/>
      <c r="OY332" s="346"/>
      <c r="OZ332" s="346"/>
      <c r="PA332" s="346"/>
      <c r="PB332" s="346"/>
      <c r="PC332" s="346"/>
      <c r="PD332" s="346"/>
      <c r="PE332" s="346"/>
      <c r="PF332" s="346"/>
      <c r="PG332" s="346"/>
      <c r="PH332" s="346"/>
      <c r="PI332" s="346"/>
      <c r="PJ332" s="346"/>
      <c r="PK332" s="346"/>
      <c r="PL332" s="346"/>
      <c r="PM332" s="346"/>
      <c r="PN332" s="346"/>
      <c r="PO332" s="346"/>
      <c r="PP332" s="346"/>
      <c r="PQ332" s="346"/>
      <c r="PR332" s="346"/>
      <c r="PS332" s="346"/>
      <c r="PT332" s="346"/>
      <c r="PU332" s="346"/>
      <c r="PV332" s="346"/>
      <c r="PW332" s="346"/>
      <c r="PX332" s="346"/>
      <c r="PY332" s="346"/>
      <c r="PZ332" s="346"/>
      <c r="QA332" s="346"/>
      <c r="QB332" s="346"/>
      <c r="QC332" s="346"/>
      <c r="QD332" s="346"/>
      <c r="QE332" s="346"/>
      <c r="QF332" s="346"/>
      <c r="QG332" s="346"/>
      <c r="QH332" s="346"/>
      <c r="QI332" s="346"/>
      <c r="QJ332" s="346"/>
      <c r="QK332" s="346"/>
      <c r="QL332" s="346"/>
      <c r="QM332" s="346"/>
      <c r="QN332" s="346"/>
      <c r="QO332" s="346"/>
      <c r="QP332" s="346"/>
      <c r="QQ332" s="346"/>
      <c r="QR332" s="346"/>
      <c r="QS332" s="346"/>
      <c r="QT332" s="346"/>
      <c r="QU332" s="346"/>
      <c r="QV332" s="346"/>
      <c r="QW332" s="346"/>
      <c r="QX332" s="346"/>
      <c r="QY332" s="346"/>
      <c r="QZ332" s="346"/>
      <c r="RA332" s="346"/>
      <c r="RB332" s="346"/>
      <c r="RC332" s="346"/>
      <c r="RD332" s="346"/>
      <c r="RE332" s="346"/>
      <c r="RF332" s="346"/>
      <c r="RG332" s="346"/>
      <c r="RH332" s="346"/>
      <c r="RI332" s="346"/>
      <c r="RJ332" s="346"/>
      <c r="RK332" s="346"/>
      <c r="RL332" s="346"/>
      <c r="RM332" s="346"/>
      <c r="RN332" s="346"/>
      <c r="RO332" s="346"/>
      <c r="RP332" s="346"/>
      <c r="RQ332" s="346"/>
      <c r="RR332" s="346"/>
      <c r="RS332" s="346"/>
      <c r="RT332" s="346"/>
      <c r="RU332" s="346"/>
      <c r="RV332" s="346"/>
      <c r="RW332" s="346"/>
      <c r="RX332" s="346"/>
      <c r="RY332" s="346"/>
      <c r="RZ332" s="346"/>
      <c r="SA332" s="346"/>
      <c r="SB332" s="346"/>
      <c r="SC332" s="346"/>
      <c r="SD332" s="346"/>
      <c r="SE332" s="346"/>
      <c r="SF332" s="346"/>
      <c r="SG332" s="346"/>
      <c r="SH332" s="346"/>
      <c r="SI332" s="346"/>
      <c r="SJ332" s="346"/>
      <c r="SK332" s="346"/>
      <c r="SL332" s="346"/>
      <c r="SM332" s="346"/>
      <c r="SN332" s="346"/>
      <c r="SO332" s="346"/>
      <c r="SP332" s="346"/>
      <c r="SQ332" s="346"/>
      <c r="SR332" s="346"/>
      <c r="SS332" s="346"/>
      <c r="ST332" s="346"/>
      <c r="SU332" s="346"/>
      <c r="SV332" s="346"/>
      <c r="SW332" s="346"/>
      <c r="SX332" s="346"/>
      <c r="SY332" s="346"/>
      <c r="SZ332" s="346"/>
      <c r="TA332" s="346"/>
      <c r="TB332" s="346"/>
      <c r="TC332" s="346"/>
      <c r="TD332" s="346"/>
      <c r="TE332" s="346"/>
      <c r="TF332" s="346"/>
      <c r="TG332" s="346"/>
      <c r="TH332" s="346"/>
      <c r="TI332" s="346"/>
      <c r="TJ332" s="346"/>
      <c r="TK332" s="346"/>
      <c r="TL332" s="346"/>
      <c r="TM332" s="346"/>
      <c r="TN332" s="346"/>
      <c r="TO332" s="346"/>
      <c r="TP332" s="346"/>
      <c r="TQ332" s="346"/>
      <c r="TR332" s="346"/>
      <c r="TS332" s="346"/>
      <c r="TT332" s="346"/>
      <c r="TU332" s="346"/>
      <c r="TV332" s="346"/>
      <c r="TW332" s="346"/>
      <c r="TX332" s="346"/>
      <c r="TY332" s="346"/>
      <c r="TZ332" s="346"/>
      <c r="UA332" s="346"/>
      <c r="UB332" s="346"/>
      <c r="UC332" s="346"/>
      <c r="UD332" s="346"/>
      <c r="UE332" s="346"/>
      <c r="UF332" s="346"/>
      <c r="UG332" s="346"/>
      <c r="UH332" s="346"/>
      <c r="UI332" s="346"/>
      <c r="UJ332" s="346"/>
      <c r="UK332" s="346"/>
      <c r="UL332" s="346"/>
      <c r="UM332" s="346"/>
      <c r="UN332" s="346"/>
      <c r="UO332" s="346"/>
      <c r="UP332" s="346"/>
      <c r="UQ332" s="346"/>
      <c r="UR332" s="346"/>
      <c r="US332" s="346"/>
      <c r="UT332" s="346"/>
      <c r="UU332" s="346"/>
      <c r="UV332" s="346"/>
      <c r="UW332" s="346"/>
      <c r="UX332" s="346"/>
      <c r="UY332" s="346"/>
      <c r="UZ332" s="346"/>
      <c r="VA332" s="346"/>
      <c r="VB332" s="346"/>
      <c r="VC332" s="346"/>
      <c r="VD332" s="346"/>
      <c r="VE332" s="346"/>
      <c r="VF332" s="346"/>
      <c r="VG332" s="346"/>
      <c r="VH332" s="346"/>
      <c r="VI332" s="346"/>
      <c r="VJ332" s="346"/>
      <c r="VK332" s="346"/>
      <c r="VL332" s="346"/>
      <c r="VM332" s="346"/>
      <c r="VN332" s="346"/>
      <c r="VO332" s="346"/>
      <c r="VP332" s="346"/>
      <c r="VQ332" s="346"/>
      <c r="VR332" s="346"/>
      <c r="VS332" s="346"/>
      <c r="VT332" s="346"/>
      <c r="VU332" s="346"/>
      <c r="VV332" s="346"/>
      <c r="VW332" s="346"/>
      <c r="VX332" s="346"/>
      <c r="VY332" s="346"/>
      <c r="VZ332" s="346"/>
      <c r="WA332" s="346"/>
      <c r="WB332" s="346"/>
      <c r="WC332" s="346"/>
      <c r="WD332" s="346"/>
      <c r="WE332" s="346"/>
      <c r="WF332" s="346"/>
      <c r="WG332" s="346"/>
      <c r="WH332" s="346"/>
      <c r="WI332" s="346"/>
      <c r="WJ332" s="346"/>
      <c r="WK332" s="346"/>
      <c r="WL332" s="346"/>
      <c r="WM332" s="346"/>
      <c r="WN332" s="346"/>
      <c r="WO332" s="346"/>
      <c r="WP332" s="346"/>
      <c r="WQ332" s="346"/>
      <c r="WR332" s="346"/>
      <c r="WS332" s="346"/>
      <c r="WT332" s="346"/>
      <c r="WU332" s="346"/>
      <c r="WV332" s="346"/>
      <c r="WW332" s="346"/>
      <c r="WX332" s="346"/>
      <c r="WY332" s="346"/>
      <c r="WZ332" s="346"/>
      <c r="XA332" s="346"/>
      <c r="XB332" s="346"/>
      <c r="XC332" s="346"/>
      <c r="XD332" s="346"/>
      <c r="XE332" s="346"/>
      <c r="XF332" s="346"/>
      <c r="XG332" s="346"/>
      <c r="XH332" s="346"/>
      <c r="XI332" s="346"/>
      <c r="XJ332" s="346"/>
      <c r="XK332" s="346"/>
      <c r="XL332" s="346"/>
      <c r="XM332" s="346"/>
      <c r="XN332" s="346"/>
      <c r="XO332" s="346"/>
      <c r="XP332" s="346"/>
      <c r="XQ332" s="346"/>
      <c r="XR332" s="346"/>
      <c r="XS332" s="346"/>
      <c r="XT332" s="346"/>
      <c r="XU332" s="346"/>
      <c r="XV332" s="346"/>
      <c r="XW332" s="346"/>
      <c r="XX332" s="346"/>
      <c r="XY332" s="346"/>
      <c r="XZ332" s="346"/>
      <c r="YA332" s="346"/>
      <c r="YB332" s="346"/>
      <c r="YC332" s="346"/>
      <c r="YD332" s="346"/>
      <c r="YE332" s="346"/>
      <c r="YF332" s="346"/>
      <c r="YG332" s="346"/>
      <c r="YH332" s="346"/>
      <c r="YI332" s="346"/>
      <c r="YJ332" s="346"/>
      <c r="YK332" s="346"/>
      <c r="YL332" s="346"/>
      <c r="YM332" s="346"/>
      <c r="YN332" s="346"/>
      <c r="YO332" s="346"/>
      <c r="YP332" s="346"/>
      <c r="YQ332" s="346"/>
      <c r="YR332" s="346"/>
      <c r="YS332" s="346"/>
      <c r="YT332" s="346"/>
      <c r="YU332" s="346"/>
      <c r="YV332" s="346"/>
      <c r="YW332" s="346"/>
      <c r="YX332" s="346"/>
      <c r="YY332" s="346"/>
      <c r="YZ332" s="346"/>
      <c r="ZA332" s="346"/>
      <c r="ZB332" s="346"/>
      <c r="ZC332" s="346"/>
      <c r="ZD332" s="346"/>
      <c r="ZE332" s="346"/>
      <c r="ZF332" s="346"/>
      <c r="ZG332" s="346"/>
      <c r="ZH332" s="346"/>
      <c r="ZI332" s="346"/>
      <c r="ZJ332" s="346"/>
      <c r="ZK332" s="346"/>
      <c r="ZL332" s="346"/>
      <c r="ZM332" s="346"/>
      <c r="ZN332" s="346"/>
      <c r="ZO332" s="346"/>
      <c r="ZP332" s="346"/>
      <c r="ZQ332" s="346"/>
      <c r="ZR332" s="346"/>
      <c r="ZS332" s="346"/>
      <c r="ZT332" s="346"/>
      <c r="ZU332" s="346"/>
      <c r="ZV332" s="346"/>
      <c r="ZW332" s="346"/>
      <c r="ZX332" s="346"/>
      <c r="ZY332" s="346"/>
      <c r="ZZ332" s="346"/>
      <c r="AAA332" s="346"/>
      <c r="AAB332" s="346"/>
      <c r="AAC332" s="346"/>
      <c r="AAD332" s="346"/>
      <c r="AAE332" s="346"/>
      <c r="AAF332" s="346"/>
      <c r="AAG332" s="346"/>
      <c r="AAH332" s="346"/>
      <c r="AAI332" s="346"/>
      <c r="AAJ332" s="346"/>
      <c r="AAK332" s="346"/>
      <c r="AAL332" s="346"/>
      <c r="AAM332" s="346"/>
      <c r="AAN332" s="346"/>
      <c r="AAO332" s="346"/>
      <c r="AAP332" s="346"/>
      <c r="AAQ332" s="346"/>
      <c r="AAR332" s="346"/>
      <c r="AAS332" s="346"/>
      <c r="AAT332" s="346"/>
      <c r="AAU332" s="346"/>
      <c r="AAV332" s="346"/>
      <c r="AAW332" s="346"/>
      <c r="AAX332" s="346"/>
      <c r="AAY332" s="346"/>
      <c r="AAZ332" s="346"/>
      <c r="ABA332" s="346"/>
      <c r="ABB332" s="346"/>
      <c r="ABC332" s="346"/>
      <c r="ABD332" s="346"/>
      <c r="ABE332" s="346"/>
      <c r="ABF332" s="346"/>
      <c r="ABG332" s="346"/>
      <c r="ABH332" s="346"/>
      <c r="ABI332" s="346"/>
      <c r="ABJ332" s="346"/>
      <c r="ABK332" s="346"/>
      <c r="ABL332" s="346"/>
      <c r="ABM332" s="346"/>
      <c r="ABN332" s="346"/>
      <c r="ABO332" s="346"/>
      <c r="ABP332" s="346"/>
      <c r="ABQ332" s="346"/>
      <c r="ABR332" s="346"/>
      <c r="ABS332" s="346"/>
      <c r="ABT332" s="346"/>
      <c r="ABU332" s="346"/>
      <c r="ABV332" s="346"/>
      <c r="ABW332" s="346"/>
      <c r="ABX332" s="346"/>
      <c r="ABY332" s="346"/>
      <c r="ABZ332" s="346"/>
      <c r="ACA332" s="346"/>
      <c r="ACB332" s="346"/>
      <c r="ACC332" s="346"/>
      <c r="ACD332" s="346"/>
      <c r="ACE332" s="346"/>
      <c r="ACF332" s="346"/>
      <c r="ACG332" s="346"/>
      <c r="ACH332" s="346"/>
      <c r="ACI332" s="346"/>
      <c r="ACJ332" s="346"/>
      <c r="ACK332" s="346"/>
      <c r="ACL332" s="346"/>
      <c r="ACM332" s="346"/>
      <c r="ACN332" s="346"/>
      <c r="ACO332" s="346"/>
      <c r="ACP332" s="346"/>
      <c r="ACQ332" s="346"/>
      <c r="ACR332" s="346"/>
      <c r="ACS332" s="346"/>
      <c r="ACT332" s="346"/>
      <c r="ACU332" s="346"/>
      <c r="ACV332" s="346"/>
      <c r="ACW332" s="346"/>
      <c r="ACX332" s="346"/>
      <c r="ACY332" s="346"/>
      <c r="ACZ332" s="346"/>
      <c r="ADA332" s="346"/>
      <c r="ADB332" s="346"/>
      <c r="ADC332" s="346"/>
      <c r="ADD332" s="346"/>
      <c r="ADE332" s="346"/>
      <c r="ADF332" s="346"/>
      <c r="ADG332" s="346"/>
      <c r="ADH332" s="346"/>
      <c r="ADI332" s="346"/>
      <c r="ADJ332" s="346"/>
      <c r="ADK332" s="346"/>
      <c r="ADL332" s="346"/>
      <c r="ADM332" s="346"/>
      <c r="ADN332" s="346"/>
      <c r="ADO332" s="346"/>
      <c r="ADP332" s="346"/>
      <c r="ADQ332" s="346"/>
      <c r="ADR332" s="346"/>
      <c r="ADS332" s="346"/>
      <c r="ADT332" s="346"/>
      <c r="ADU332" s="346"/>
      <c r="ADV332" s="346"/>
      <c r="ADW332" s="346"/>
      <c r="ADX332" s="346"/>
      <c r="ADY332" s="346"/>
      <c r="ADZ332" s="346"/>
      <c r="AEA332" s="346"/>
      <c r="AEB332" s="346"/>
      <c r="AEC332" s="346"/>
      <c r="AED332" s="346"/>
      <c r="AEE332" s="346"/>
      <c r="AEF332" s="346"/>
      <c r="AEG332" s="346"/>
      <c r="AEH332" s="346"/>
      <c r="AEI332" s="346"/>
      <c r="AEJ332" s="346"/>
      <c r="AEK332" s="346"/>
      <c r="AEL332" s="346"/>
      <c r="AEM332" s="346"/>
      <c r="AEN332" s="346"/>
      <c r="AEO332" s="346"/>
      <c r="AEP332" s="346"/>
      <c r="AEQ332" s="346"/>
      <c r="AER332" s="346"/>
      <c r="AES332" s="346"/>
      <c r="AET332" s="346"/>
      <c r="AEU332" s="346"/>
      <c r="AEV332" s="346"/>
      <c r="AEW332" s="346"/>
      <c r="AEX332" s="346"/>
      <c r="AEY332" s="346"/>
      <c r="AEZ332" s="346"/>
      <c r="AFA332" s="346"/>
      <c r="AFB332" s="346"/>
      <c r="AFC332" s="346"/>
      <c r="AFD332" s="346"/>
      <c r="AFE332" s="346"/>
      <c r="AFF332" s="346"/>
      <c r="AFG332" s="346"/>
      <c r="AFH332" s="346"/>
      <c r="AFI332" s="346"/>
      <c r="AFJ332" s="346"/>
      <c r="AFK332" s="346"/>
      <c r="AFL332" s="346"/>
      <c r="AFM332" s="346"/>
      <c r="AFN332" s="346"/>
      <c r="AFO332" s="346"/>
      <c r="AFP332" s="346"/>
      <c r="AFQ332" s="346"/>
      <c r="AFR332" s="346"/>
      <c r="AFS332" s="346"/>
      <c r="AFT332" s="346"/>
      <c r="AFU332" s="346"/>
      <c r="AFV332" s="346"/>
      <c r="AFW332" s="346"/>
      <c r="AFX332" s="346"/>
      <c r="AFY332" s="346"/>
      <c r="AFZ332" s="346"/>
      <c r="AGA332" s="346"/>
      <c r="AGB332" s="346"/>
      <c r="AGC332" s="346"/>
      <c r="AGD332" s="346"/>
      <c r="AGE332" s="346"/>
      <c r="AGF332" s="346"/>
      <c r="AGG332" s="346"/>
      <c r="AGH332" s="346"/>
      <c r="AGI332" s="346"/>
      <c r="AGJ332" s="346"/>
      <c r="AGK332" s="346"/>
      <c r="AGL332" s="346"/>
      <c r="AGM332" s="346"/>
      <c r="AGN332" s="346"/>
      <c r="AGO332" s="346"/>
      <c r="AGP332" s="346"/>
      <c r="AGQ332" s="346"/>
      <c r="AGR332" s="346"/>
      <c r="AGS332" s="346"/>
      <c r="AGT332" s="346"/>
      <c r="AGU332" s="346"/>
      <c r="AGV332" s="346"/>
      <c r="AGW332" s="346"/>
      <c r="AGX332" s="346"/>
      <c r="AGY332" s="346"/>
      <c r="AGZ332" s="346"/>
      <c r="AHA332" s="346"/>
      <c r="AHB332" s="346"/>
      <c r="AHC332" s="346"/>
      <c r="AHD332" s="346"/>
      <c r="AHE332" s="346"/>
      <c r="AHF332" s="346"/>
      <c r="AHG332" s="346"/>
      <c r="AHH332" s="346"/>
      <c r="AHI332" s="346"/>
      <c r="AHJ332" s="346"/>
      <c r="AHK332" s="346"/>
      <c r="AHL332" s="346"/>
      <c r="AHM332" s="346"/>
      <c r="AHN332" s="346"/>
      <c r="AHO332" s="346"/>
      <c r="AHP332" s="346"/>
      <c r="AHQ332" s="346"/>
      <c r="AHR332" s="346"/>
      <c r="AHS332" s="346"/>
      <c r="AHT332" s="346"/>
      <c r="AHU332" s="346"/>
      <c r="AHV332" s="346"/>
      <c r="AHW332" s="346"/>
      <c r="AHX332" s="346"/>
      <c r="AHY332" s="346"/>
      <c r="AHZ332" s="346"/>
      <c r="AIA332" s="346"/>
      <c r="AIB332" s="346"/>
      <c r="AIC332" s="346"/>
      <c r="AID332" s="346"/>
      <c r="AIE332" s="346"/>
      <c r="AIF332" s="346"/>
      <c r="AIG332" s="346"/>
      <c r="AIH332" s="346"/>
      <c r="AII332" s="346"/>
      <c r="AIJ332" s="346"/>
      <c r="AIK332" s="346"/>
      <c r="AIL332" s="346"/>
      <c r="AIM332" s="346"/>
      <c r="AIN332" s="346"/>
      <c r="AIO332" s="346"/>
      <c r="AIP332" s="346"/>
      <c r="AIQ332" s="346"/>
      <c r="AIR332" s="346"/>
      <c r="AIS332" s="346"/>
      <c r="AIT332" s="346"/>
      <c r="AIU332" s="346"/>
      <c r="AIV332" s="346"/>
      <c r="AIW332" s="346"/>
      <c r="AIX332" s="346"/>
      <c r="AIY332" s="346"/>
      <c r="AIZ332" s="346"/>
      <c r="AJA332" s="346"/>
      <c r="AJB332" s="346"/>
      <c r="AJC332" s="346"/>
      <c r="AJD332" s="346"/>
      <c r="AJE332" s="346"/>
      <c r="AJF332" s="346"/>
      <c r="AJG332" s="346"/>
      <c r="AJH332" s="346"/>
      <c r="AJI332" s="346"/>
      <c r="AJJ332" s="346"/>
      <c r="AJK332" s="346"/>
      <c r="AJL332" s="346"/>
      <c r="AJM332" s="346"/>
      <c r="AJN332" s="346"/>
      <c r="AJO332" s="346"/>
      <c r="AJP332" s="346"/>
      <c r="AJQ332" s="346"/>
      <c r="AJR332" s="346"/>
      <c r="AJS332" s="346"/>
      <c r="AJT332" s="346"/>
      <c r="AJU332" s="346"/>
      <c r="AJV332" s="346"/>
      <c r="AJW332" s="346"/>
      <c r="AJX332" s="346"/>
      <c r="AJY332" s="346"/>
      <c r="AJZ332" s="346"/>
      <c r="AKA332" s="346"/>
      <c r="AKB332" s="346"/>
      <c r="AKC332" s="346"/>
      <c r="AKD332" s="346"/>
      <c r="AKE332" s="346"/>
      <c r="AKF332" s="346"/>
      <c r="AKG332" s="346"/>
      <c r="AKH332" s="346"/>
      <c r="AKI332" s="346"/>
      <c r="AKJ332" s="346"/>
      <c r="AKK332" s="346"/>
      <c r="AKL332" s="346"/>
      <c r="AKM332" s="346"/>
      <c r="AKN332" s="346"/>
      <c r="AKO332" s="346"/>
      <c r="AKP332" s="346"/>
      <c r="AKQ332" s="346"/>
      <c r="AKR332" s="346"/>
      <c r="AKS332" s="346"/>
      <c r="AKT332" s="346"/>
      <c r="AKU332" s="346"/>
      <c r="AKV332" s="346"/>
      <c r="AKW332" s="346"/>
      <c r="AKX332" s="346"/>
      <c r="AKY332" s="346"/>
      <c r="AKZ332" s="346"/>
      <c r="ALA332" s="346"/>
      <c r="ALB332" s="346"/>
      <c r="ALC332" s="346"/>
      <c r="ALD332" s="346"/>
      <c r="ALE332" s="346"/>
      <c r="ALF332" s="346"/>
      <c r="ALG332" s="346"/>
      <c r="ALH332" s="346"/>
      <c r="ALI332" s="346"/>
      <c r="ALJ332" s="346"/>
      <c r="ALK332" s="346"/>
      <c r="ALL332" s="346"/>
      <c r="ALM332" s="346"/>
      <c r="ALN332" s="346"/>
      <c r="ALO332" s="346"/>
      <c r="ALP332" s="346"/>
      <c r="ALQ332" s="346"/>
      <c r="ALR332" s="346"/>
      <c r="ALS332" s="346"/>
      <c r="ALT332" s="346"/>
      <c r="ALU332" s="346"/>
      <c r="ALV332" s="346"/>
      <c r="ALW332" s="346"/>
      <c r="ALX332" s="346"/>
      <c r="ALY332" s="346"/>
      <c r="ALZ332" s="346"/>
      <c r="AMA332" s="346"/>
      <c r="AMB332" s="346"/>
      <c r="AMC332" s="346"/>
      <c r="AMD332" s="346"/>
    </row>
    <row r="333" spans="1:1018" s="185" customFormat="1" ht="39.6" customHeight="1">
      <c r="A333" s="202" t="s">
        <v>32789</v>
      </c>
      <c r="B333" s="203"/>
      <c r="C333" s="466" t="s">
        <v>32784</v>
      </c>
      <c r="D333" s="467"/>
      <c r="E333" s="467"/>
      <c r="F333" s="468"/>
      <c r="G333" s="204" t="s">
        <v>28</v>
      </c>
    </row>
    <row r="334" spans="1:1018" customFormat="1" ht="15">
      <c r="A334" s="347" t="s">
        <v>10</v>
      </c>
      <c r="B334" s="348" t="s">
        <v>8</v>
      </c>
      <c r="C334" s="348" t="s">
        <v>11</v>
      </c>
      <c r="D334" s="348" t="s">
        <v>12</v>
      </c>
      <c r="E334" s="349" t="s">
        <v>13</v>
      </c>
      <c r="F334" s="350" t="s">
        <v>14</v>
      </c>
      <c r="G334" s="351" t="s">
        <v>15</v>
      </c>
      <c r="H334" s="346"/>
      <c r="I334" s="346"/>
      <c r="J334" s="346"/>
      <c r="K334" s="346"/>
      <c r="L334" s="346"/>
      <c r="M334" s="346"/>
      <c r="N334" s="346"/>
      <c r="O334" s="346"/>
      <c r="P334" s="346"/>
      <c r="Q334" s="346"/>
      <c r="R334" s="346"/>
      <c r="S334" s="346"/>
      <c r="T334" s="346"/>
      <c r="U334" s="346"/>
      <c r="V334" s="346"/>
      <c r="W334" s="34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c r="AS334" s="346"/>
      <c r="AT334" s="346"/>
      <c r="AU334" s="346"/>
      <c r="AV334" s="346"/>
      <c r="AW334" s="346"/>
      <c r="AX334" s="346"/>
      <c r="AY334" s="346"/>
      <c r="AZ334" s="346"/>
      <c r="BA334" s="346"/>
      <c r="BB334" s="346"/>
      <c r="BC334" s="346"/>
      <c r="BD334" s="346"/>
      <c r="BE334" s="346"/>
      <c r="BF334" s="346"/>
      <c r="BG334" s="346"/>
      <c r="BH334" s="346"/>
      <c r="BI334" s="346"/>
      <c r="BJ334" s="346"/>
      <c r="BK334" s="346"/>
      <c r="BL334" s="346"/>
      <c r="BM334" s="346"/>
      <c r="BN334" s="346"/>
      <c r="BO334" s="346"/>
      <c r="BP334" s="346"/>
      <c r="BQ334" s="346"/>
      <c r="BR334" s="346"/>
      <c r="BS334" s="346"/>
      <c r="BT334" s="346"/>
      <c r="BU334" s="346"/>
      <c r="BV334" s="346"/>
      <c r="BW334" s="346"/>
      <c r="BX334" s="346"/>
      <c r="BY334" s="346"/>
      <c r="BZ334" s="346"/>
      <c r="CA334" s="346"/>
      <c r="CB334" s="346"/>
      <c r="CC334" s="346"/>
      <c r="CD334" s="346"/>
      <c r="CE334" s="346"/>
      <c r="CF334" s="346"/>
      <c r="CG334" s="346"/>
      <c r="CH334" s="346"/>
      <c r="CI334" s="346"/>
      <c r="CJ334" s="346"/>
      <c r="CK334" s="346"/>
      <c r="CL334" s="346"/>
      <c r="CM334" s="346"/>
      <c r="CN334" s="346"/>
      <c r="CO334" s="346"/>
      <c r="CP334" s="346"/>
      <c r="CQ334" s="346"/>
      <c r="CR334" s="346"/>
      <c r="CS334" s="346"/>
      <c r="CT334" s="346"/>
      <c r="CU334" s="346"/>
      <c r="CV334" s="346"/>
      <c r="CW334" s="346"/>
      <c r="CX334" s="346"/>
      <c r="CY334" s="346"/>
      <c r="CZ334" s="346"/>
      <c r="DA334" s="346"/>
      <c r="DB334" s="346"/>
      <c r="DC334" s="346"/>
      <c r="DD334" s="346"/>
      <c r="DE334" s="346"/>
      <c r="DF334" s="346"/>
      <c r="DG334" s="346"/>
      <c r="DH334" s="346"/>
      <c r="DI334" s="346"/>
      <c r="DJ334" s="346"/>
      <c r="DK334" s="346"/>
      <c r="DL334" s="346"/>
      <c r="DM334" s="346"/>
      <c r="DN334" s="346"/>
      <c r="DO334" s="346"/>
      <c r="DP334" s="346"/>
      <c r="DQ334" s="346"/>
      <c r="DR334" s="346"/>
      <c r="DS334" s="346"/>
      <c r="DT334" s="346"/>
      <c r="DU334" s="346"/>
      <c r="DV334" s="346"/>
      <c r="DW334" s="346"/>
      <c r="DX334" s="346"/>
      <c r="DY334" s="346"/>
      <c r="DZ334" s="346"/>
      <c r="EA334" s="346"/>
      <c r="EB334" s="346"/>
      <c r="EC334" s="346"/>
      <c r="ED334" s="346"/>
      <c r="EE334" s="346"/>
      <c r="EF334" s="346"/>
      <c r="EG334" s="346"/>
      <c r="EH334" s="346"/>
      <c r="EI334" s="346"/>
      <c r="EJ334" s="346"/>
      <c r="EK334" s="346"/>
      <c r="EL334" s="346"/>
      <c r="EM334" s="346"/>
      <c r="EN334" s="346"/>
      <c r="EO334" s="346"/>
      <c r="EP334" s="346"/>
      <c r="EQ334" s="346"/>
      <c r="ER334" s="346"/>
      <c r="ES334" s="346"/>
      <c r="ET334" s="346"/>
      <c r="EU334" s="346"/>
      <c r="EV334" s="346"/>
      <c r="EW334" s="346"/>
      <c r="EX334" s="346"/>
      <c r="EY334" s="346"/>
      <c r="EZ334" s="346"/>
      <c r="FA334" s="346"/>
      <c r="FB334" s="346"/>
      <c r="FC334" s="346"/>
      <c r="FD334" s="346"/>
      <c r="FE334" s="346"/>
      <c r="FF334" s="346"/>
      <c r="FG334" s="346"/>
      <c r="FH334" s="346"/>
      <c r="FI334" s="346"/>
      <c r="FJ334" s="346"/>
      <c r="FK334" s="346"/>
      <c r="FL334" s="346"/>
      <c r="FM334" s="346"/>
      <c r="FN334" s="346"/>
      <c r="FO334" s="346"/>
      <c r="FP334" s="346"/>
      <c r="FQ334" s="346"/>
      <c r="FR334" s="346"/>
      <c r="FS334" s="346"/>
      <c r="FT334" s="346"/>
      <c r="FU334" s="346"/>
      <c r="FV334" s="346"/>
      <c r="FW334" s="346"/>
      <c r="FX334" s="346"/>
      <c r="FY334" s="346"/>
      <c r="FZ334" s="346"/>
      <c r="GA334" s="346"/>
      <c r="GB334" s="346"/>
      <c r="GC334" s="346"/>
      <c r="GD334" s="346"/>
      <c r="GE334" s="346"/>
      <c r="GF334" s="346"/>
      <c r="GG334" s="346"/>
      <c r="GH334" s="346"/>
      <c r="GI334" s="346"/>
      <c r="GJ334" s="346"/>
      <c r="GK334" s="346"/>
      <c r="GL334" s="346"/>
      <c r="GM334" s="346"/>
      <c r="GN334" s="346"/>
      <c r="GO334" s="346"/>
      <c r="GP334" s="346"/>
      <c r="GQ334" s="346"/>
      <c r="GR334" s="346"/>
      <c r="GS334" s="346"/>
      <c r="GT334" s="346"/>
      <c r="GU334" s="346"/>
      <c r="GV334" s="346"/>
      <c r="GW334" s="346"/>
      <c r="GX334" s="346"/>
      <c r="GY334" s="346"/>
      <c r="GZ334" s="346"/>
      <c r="HA334" s="346"/>
      <c r="HB334" s="346"/>
      <c r="HC334" s="346"/>
      <c r="HD334" s="346"/>
      <c r="HE334" s="346"/>
      <c r="HF334" s="346"/>
      <c r="HG334" s="346"/>
      <c r="HH334" s="346"/>
      <c r="HI334" s="346"/>
      <c r="HJ334" s="346"/>
      <c r="HK334" s="346"/>
      <c r="HL334" s="346"/>
      <c r="HM334" s="346"/>
      <c r="HN334" s="346"/>
      <c r="HO334" s="346"/>
      <c r="HP334" s="346"/>
      <c r="HQ334" s="346"/>
      <c r="HR334" s="346"/>
      <c r="HS334" s="346"/>
      <c r="HT334" s="346"/>
      <c r="HU334" s="346"/>
      <c r="HV334" s="346"/>
      <c r="HW334" s="346"/>
      <c r="HX334" s="346"/>
      <c r="HY334" s="346"/>
      <c r="HZ334" s="346"/>
      <c r="IA334" s="346"/>
      <c r="IB334" s="346"/>
      <c r="IC334" s="346"/>
      <c r="ID334" s="346"/>
      <c r="IE334" s="346"/>
      <c r="IF334" s="346"/>
      <c r="IG334" s="346"/>
      <c r="IH334" s="346"/>
      <c r="II334" s="346"/>
      <c r="IJ334" s="346"/>
      <c r="IK334" s="346"/>
      <c r="IL334" s="346"/>
      <c r="IM334" s="346"/>
      <c r="IN334" s="346"/>
      <c r="IO334" s="346"/>
      <c r="IP334" s="346"/>
      <c r="IQ334" s="346"/>
      <c r="IR334" s="346"/>
      <c r="IS334" s="346"/>
      <c r="IT334" s="346"/>
      <c r="IU334" s="346"/>
      <c r="IV334" s="346"/>
      <c r="IW334" s="346"/>
      <c r="IX334" s="346"/>
      <c r="IY334" s="346"/>
      <c r="IZ334" s="346"/>
      <c r="JA334" s="346"/>
      <c r="JB334" s="346"/>
      <c r="JC334" s="346"/>
      <c r="JD334" s="346"/>
      <c r="JE334" s="346"/>
      <c r="JF334" s="346"/>
      <c r="JG334" s="346"/>
      <c r="JH334" s="346"/>
      <c r="JI334" s="346"/>
      <c r="JJ334" s="346"/>
      <c r="JK334" s="346"/>
      <c r="JL334" s="346"/>
      <c r="JM334" s="346"/>
      <c r="JN334" s="346"/>
      <c r="JO334" s="346"/>
      <c r="JP334" s="346"/>
      <c r="JQ334" s="346"/>
      <c r="JR334" s="346"/>
      <c r="JS334" s="346"/>
      <c r="JT334" s="346"/>
      <c r="JU334" s="346"/>
      <c r="JV334" s="346"/>
      <c r="JW334" s="346"/>
      <c r="JX334" s="346"/>
      <c r="JY334" s="346"/>
      <c r="JZ334" s="346"/>
      <c r="KA334" s="346"/>
      <c r="KB334" s="346"/>
      <c r="KC334" s="346"/>
      <c r="KD334" s="346"/>
      <c r="KE334" s="346"/>
      <c r="KF334" s="346"/>
      <c r="KG334" s="346"/>
      <c r="KH334" s="346"/>
      <c r="KI334" s="346"/>
      <c r="KJ334" s="346"/>
      <c r="KK334" s="346"/>
      <c r="KL334" s="346"/>
      <c r="KM334" s="346"/>
      <c r="KN334" s="346"/>
      <c r="KO334" s="346"/>
      <c r="KP334" s="346"/>
      <c r="KQ334" s="346"/>
      <c r="KR334" s="346"/>
      <c r="KS334" s="346"/>
      <c r="KT334" s="346"/>
      <c r="KU334" s="346"/>
      <c r="KV334" s="346"/>
      <c r="KW334" s="346"/>
      <c r="KX334" s="346"/>
      <c r="KY334" s="346"/>
      <c r="KZ334" s="346"/>
      <c r="LA334" s="346"/>
      <c r="LB334" s="346"/>
      <c r="LC334" s="346"/>
      <c r="LD334" s="346"/>
      <c r="LE334" s="346"/>
      <c r="LF334" s="346"/>
      <c r="LG334" s="346"/>
      <c r="LH334" s="346"/>
      <c r="LI334" s="346"/>
      <c r="LJ334" s="346"/>
      <c r="LK334" s="346"/>
      <c r="LL334" s="346"/>
      <c r="LM334" s="346"/>
      <c r="LN334" s="346"/>
      <c r="LO334" s="346"/>
      <c r="LP334" s="346"/>
      <c r="LQ334" s="346"/>
      <c r="LR334" s="346"/>
      <c r="LS334" s="346"/>
      <c r="LT334" s="346"/>
      <c r="LU334" s="346"/>
      <c r="LV334" s="346"/>
      <c r="LW334" s="346"/>
      <c r="LX334" s="346"/>
      <c r="LY334" s="346"/>
      <c r="LZ334" s="346"/>
      <c r="MA334" s="346"/>
      <c r="MB334" s="346"/>
      <c r="MC334" s="346"/>
      <c r="MD334" s="346"/>
      <c r="ME334" s="346"/>
      <c r="MF334" s="346"/>
      <c r="MG334" s="346"/>
      <c r="MH334" s="346"/>
      <c r="MI334" s="346"/>
      <c r="MJ334" s="346"/>
      <c r="MK334" s="346"/>
      <c r="ML334" s="346"/>
      <c r="MM334" s="346"/>
      <c r="MN334" s="346"/>
      <c r="MO334" s="346"/>
      <c r="MP334" s="346"/>
      <c r="MQ334" s="346"/>
      <c r="MR334" s="346"/>
      <c r="MS334" s="346"/>
      <c r="MT334" s="346"/>
      <c r="MU334" s="346"/>
      <c r="MV334" s="346"/>
      <c r="MW334" s="346"/>
      <c r="MX334" s="346"/>
      <c r="MY334" s="346"/>
      <c r="MZ334" s="346"/>
      <c r="NA334" s="346"/>
      <c r="NB334" s="346"/>
      <c r="NC334" s="346"/>
      <c r="ND334" s="346"/>
      <c r="NE334" s="346"/>
      <c r="NF334" s="346"/>
      <c r="NG334" s="346"/>
      <c r="NH334" s="346"/>
      <c r="NI334" s="346"/>
      <c r="NJ334" s="346"/>
      <c r="NK334" s="346"/>
      <c r="NL334" s="346"/>
      <c r="NM334" s="346"/>
      <c r="NN334" s="346"/>
      <c r="NO334" s="346"/>
      <c r="NP334" s="346"/>
      <c r="NQ334" s="346"/>
      <c r="NR334" s="346"/>
      <c r="NS334" s="346"/>
      <c r="NT334" s="346"/>
      <c r="NU334" s="346"/>
      <c r="NV334" s="346"/>
      <c r="NW334" s="346"/>
      <c r="NX334" s="346"/>
      <c r="NY334" s="346"/>
      <c r="NZ334" s="346"/>
      <c r="OA334" s="346"/>
      <c r="OB334" s="346"/>
      <c r="OC334" s="346"/>
      <c r="OD334" s="346"/>
      <c r="OE334" s="346"/>
      <c r="OF334" s="346"/>
      <c r="OG334" s="346"/>
      <c r="OH334" s="346"/>
      <c r="OI334" s="346"/>
      <c r="OJ334" s="346"/>
      <c r="OK334" s="346"/>
      <c r="OL334" s="346"/>
      <c r="OM334" s="346"/>
      <c r="ON334" s="346"/>
      <c r="OO334" s="346"/>
      <c r="OP334" s="346"/>
      <c r="OQ334" s="346"/>
      <c r="OR334" s="346"/>
      <c r="OS334" s="346"/>
      <c r="OT334" s="346"/>
      <c r="OU334" s="346"/>
      <c r="OV334" s="346"/>
      <c r="OW334" s="346"/>
      <c r="OX334" s="346"/>
      <c r="OY334" s="346"/>
      <c r="OZ334" s="346"/>
      <c r="PA334" s="346"/>
      <c r="PB334" s="346"/>
      <c r="PC334" s="346"/>
      <c r="PD334" s="346"/>
      <c r="PE334" s="346"/>
      <c r="PF334" s="346"/>
      <c r="PG334" s="346"/>
      <c r="PH334" s="346"/>
      <c r="PI334" s="346"/>
      <c r="PJ334" s="346"/>
      <c r="PK334" s="346"/>
      <c r="PL334" s="346"/>
      <c r="PM334" s="346"/>
      <c r="PN334" s="346"/>
      <c r="PO334" s="346"/>
      <c r="PP334" s="346"/>
      <c r="PQ334" s="346"/>
      <c r="PR334" s="346"/>
      <c r="PS334" s="346"/>
      <c r="PT334" s="346"/>
      <c r="PU334" s="346"/>
      <c r="PV334" s="346"/>
      <c r="PW334" s="346"/>
      <c r="PX334" s="346"/>
      <c r="PY334" s="346"/>
      <c r="PZ334" s="346"/>
      <c r="QA334" s="346"/>
      <c r="QB334" s="346"/>
      <c r="QC334" s="346"/>
      <c r="QD334" s="346"/>
      <c r="QE334" s="346"/>
      <c r="QF334" s="346"/>
      <c r="QG334" s="346"/>
      <c r="QH334" s="346"/>
      <c r="QI334" s="346"/>
      <c r="QJ334" s="346"/>
      <c r="QK334" s="346"/>
      <c r="QL334" s="346"/>
      <c r="QM334" s="346"/>
      <c r="QN334" s="346"/>
      <c r="QO334" s="346"/>
      <c r="QP334" s="346"/>
      <c r="QQ334" s="346"/>
      <c r="QR334" s="346"/>
      <c r="QS334" s="346"/>
      <c r="QT334" s="346"/>
      <c r="QU334" s="346"/>
      <c r="QV334" s="346"/>
      <c r="QW334" s="346"/>
      <c r="QX334" s="346"/>
      <c r="QY334" s="346"/>
      <c r="QZ334" s="346"/>
      <c r="RA334" s="346"/>
      <c r="RB334" s="346"/>
      <c r="RC334" s="346"/>
      <c r="RD334" s="346"/>
      <c r="RE334" s="346"/>
      <c r="RF334" s="346"/>
      <c r="RG334" s="346"/>
      <c r="RH334" s="346"/>
      <c r="RI334" s="346"/>
      <c r="RJ334" s="346"/>
      <c r="RK334" s="346"/>
      <c r="RL334" s="346"/>
      <c r="RM334" s="346"/>
      <c r="RN334" s="346"/>
      <c r="RO334" s="346"/>
      <c r="RP334" s="346"/>
      <c r="RQ334" s="346"/>
      <c r="RR334" s="346"/>
      <c r="RS334" s="346"/>
      <c r="RT334" s="346"/>
      <c r="RU334" s="346"/>
      <c r="RV334" s="346"/>
      <c r="RW334" s="346"/>
      <c r="RX334" s="346"/>
      <c r="RY334" s="346"/>
      <c r="RZ334" s="346"/>
      <c r="SA334" s="346"/>
      <c r="SB334" s="346"/>
      <c r="SC334" s="346"/>
      <c r="SD334" s="346"/>
      <c r="SE334" s="346"/>
      <c r="SF334" s="346"/>
      <c r="SG334" s="346"/>
      <c r="SH334" s="346"/>
      <c r="SI334" s="346"/>
      <c r="SJ334" s="346"/>
      <c r="SK334" s="346"/>
      <c r="SL334" s="346"/>
      <c r="SM334" s="346"/>
      <c r="SN334" s="346"/>
      <c r="SO334" s="346"/>
      <c r="SP334" s="346"/>
      <c r="SQ334" s="346"/>
      <c r="SR334" s="346"/>
      <c r="SS334" s="346"/>
      <c r="ST334" s="346"/>
      <c r="SU334" s="346"/>
      <c r="SV334" s="346"/>
      <c r="SW334" s="346"/>
      <c r="SX334" s="346"/>
      <c r="SY334" s="346"/>
      <c r="SZ334" s="346"/>
      <c r="TA334" s="346"/>
      <c r="TB334" s="346"/>
      <c r="TC334" s="346"/>
      <c r="TD334" s="346"/>
      <c r="TE334" s="346"/>
      <c r="TF334" s="346"/>
      <c r="TG334" s="346"/>
      <c r="TH334" s="346"/>
      <c r="TI334" s="346"/>
      <c r="TJ334" s="346"/>
      <c r="TK334" s="346"/>
      <c r="TL334" s="346"/>
      <c r="TM334" s="346"/>
      <c r="TN334" s="346"/>
      <c r="TO334" s="346"/>
      <c r="TP334" s="346"/>
      <c r="TQ334" s="346"/>
      <c r="TR334" s="346"/>
      <c r="TS334" s="346"/>
      <c r="TT334" s="346"/>
      <c r="TU334" s="346"/>
      <c r="TV334" s="346"/>
      <c r="TW334" s="346"/>
      <c r="TX334" s="346"/>
      <c r="TY334" s="346"/>
      <c r="TZ334" s="346"/>
      <c r="UA334" s="346"/>
      <c r="UB334" s="346"/>
      <c r="UC334" s="346"/>
      <c r="UD334" s="346"/>
      <c r="UE334" s="346"/>
      <c r="UF334" s="346"/>
      <c r="UG334" s="346"/>
      <c r="UH334" s="346"/>
      <c r="UI334" s="346"/>
      <c r="UJ334" s="346"/>
      <c r="UK334" s="346"/>
      <c r="UL334" s="346"/>
      <c r="UM334" s="346"/>
      <c r="UN334" s="346"/>
      <c r="UO334" s="346"/>
      <c r="UP334" s="346"/>
      <c r="UQ334" s="346"/>
      <c r="UR334" s="346"/>
      <c r="US334" s="346"/>
      <c r="UT334" s="346"/>
      <c r="UU334" s="346"/>
      <c r="UV334" s="346"/>
      <c r="UW334" s="346"/>
      <c r="UX334" s="346"/>
      <c r="UY334" s="346"/>
      <c r="UZ334" s="346"/>
      <c r="VA334" s="346"/>
      <c r="VB334" s="346"/>
      <c r="VC334" s="346"/>
      <c r="VD334" s="346"/>
      <c r="VE334" s="346"/>
      <c r="VF334" s="346"/>
      <c r="VG334" s="346"/>
      <c r="VH334" s="346"/>
      <c r="VI334" s="346"/>
      <c r="VJ334" s="346"/>
      <c r="VK334" s="346"/>
      <c r="VL334" s="346"/>
      <c r="VM334" s="346"/>
      <c r="VN334" s="346"/>
      <c r="VO334" s="346"/>
      <c r="VP334" s="346"/>
      <c r="VQ334" s="346"/>
      <c r="VR334" s="346"/>
      <c r="VS334" s="346"/>
      <c r="VT334" s="346"/>
      <c r="VU334" s="346"/>
      <c r="VV334" s="346"/>
      <c r="VW334" s="346"/>
      <c r="VX334" s="346"/>
      <c r="VY334" s="346"/>
      <c r="VZ334" s="346"/>
      <c r="WA334" s="346"/>
      <c r="WB334" s="346"/>
      <c r="WC334" s="346"/>
      <c r="WD334" s="346"/>
      <c r="WE334" s="346"/>
      <c r="WF334" s="346"/>
      <c r="WG334" s="346"/>
      <c r="WH334" s="346"/>
      <c r="WI334" s="346"/>
      <c r="WJ334" s="346"/>
      <c r="WK334" s="346"/>
      <c r="WL334" s="346"/>
      <c r="WM334" s="346"/>
      <c r="WN334" s="346"/>
      <c r="WO334" s="346"/>
      <c r="WP334" s="346"/>
      <c r="WQ334" s="346"/>
      <c r="WR334" s="346"/>
      <c r="WS334" s="346"/>
      <c r="WT334" s="346"/>
      <c r="WU334" s="346"/>
      <c r="WV334" s="346"/>
      <c r="WW334" s="346"/>
      <c r="WX334" s="346"/>
      <c r="WY334" s="346"/>
      <c r="WZ334" s="346"/>
      <c r="XA334" s="346"/>
      <c r="XB334" s="346"/>
      <c r="XC334" s="346"/>
      <c r="XD334" s="346"/>
      <c r="XE334" s="346"/>
      <c r="XF334" s="346"/>
      <c r="XG334" s="346"/>
      <c r="XH334" s="346"/>
      <c r="XI334" s="346"/>
      <c r="XJ334" s="346"/>
      <c r="XK334" s="346"/>
      <c r="XL334" s="346"/>
      <c r="XM334" s="346"/>
      <c r="XN334" s="346"/>
      <c r="XO334" s="346"/>
      <c r="XP334" s="346"/>
      <c r="XQ334" s="346"/>
      <c r="XR334" s="346"/>
      <c r="XS334" s="346"/>
      <c r="XT334" s="346"/>
      <c r="XU334" s="346"/>
      <c r="XV334" s="346"/>
      <c r="XW334" s="346"/>
      <c r="XX334" s="346"/>
      <c r="XY334" s="346"/>
      <c r="XZ334" s="346"/>
      <c r="YA334" s="346"/>
      <c r="YB334" s="346"/>
      <c r="YC334" s="346"/>
      <c r="YD334" s="346"/>
      <c r="YE334" s="346"/>
      <c r="YF334" s="346"/>
      <c r="YG334" s="346"/>
      <c r="YH334" s="346"/>
      <c r="YI334" s="346"/>
      <c r="YJ334" s="346"/>
      <c r="YK334" s="346"/>
      <c r="YL334" s="346"/>
      <c r="YM334" s="346"/>
      <c r="YN334" s="346"/>
      <c r="YO334" s="346"/>
      <c r="YP334" s="346"/>
      <c r="YQ334" s="346"/>
      <c r="YR334" s="346"/>
      <c r="YS334" s="346"/>
      <c r="YT334" s="346"/>
      <c r="YU334" s="346"/>
      <c r="YV334" s="346"/>
      <c r="YW334" s="346"/>
      <c r="YX334" s="346"/>
      <c r="YY334" s="346"/>
      <c r="YZ334" s="346"/>
      <c r="ZA334" s="346"/>
      <c r="ZB334" s="346"/>
      <c r="ZC334" s="346"/>
      <c r="ZD334" s="346"/>
      <c r="ZE334" s="346"/>
      <c r="ZF334" s="346"/>
      <c r="ZG334" s="346"/>
      <c r="ZH334" s="346"/>
      <c r="ZI334" s="346"/>
      <c r="ZJ334" s="346"/>
      <c r="ZK334" s="346"/>
      <c r="ZL334" s="346"/>
      <c r="ZM334" s="346"/>
      <c r="ZN334" s="346"/>
      <c r="ZO334" s="346"/>
      <c r="ZP334" s="346"/>
      <c r="ZQ334" s="346"/>
      <c r="ZR334" s="346"/>
      <c r="ZS334" s="346"/>
      <c r="ZT334" s="346"/>
      <c r="ZU334" s="346"/>
      <c r="ZV334" s="346"/>
      <c r="ZW334" s="346"/>
      <c r="ZX334" s="346"/>
      <c r="ZY334" s="346"/>
      <c r="ZZ334" s="346"/>
      <c r="AAA334" s="346"/>
      <c r="AAB334" s="346"/>
      <c r="AAC334" s="346"/>
      <c r="AAD334" s="346"/>
      <c r="AAE334" s="346"/>
      <c r="AAF334" s="346"/>
      <c r="AAG334" s="346"/>
      <c r="AAH334" s="346"/>
      <c r="AAI334" s="346"/>
      <c r="AAJ334" s="346"/>
      <c r="AAK334" s="346"/>
      <c r="AAL334" s="346"/>
      <c r="AAM334" s="346"/>
      <c r="AAN334" s="346"/>
      <c r="AAO334" s="346"/>
      <c r="AAP334" s="346"/>
      <c r="AAQ334" s="346"/>
      <c r="AAR334" s="346"/>
      <c r="AAS334" s="346"/>
      <c r="AAT334" s="346"/>
      <c r="AAU334" s="346"/>
      <c r="AAV334" s="346"/>
      <c r="AAW334" s="346"/>
      <c r="AAX334" s="346"/>
      <c r="AAY334" s="346"/>
      <c r="AAZ334" s="346"/>
      <c r="ABA334" s="346"/>
      <c r="ABB334" s="346"/>
      <c r="ABC334" s="346"/>
      <c r="ABD334" s="346"/>
      <c r="ABE334" s="346"/>
      <c r="ABF334" s="346"/>
      <c r="ABG334" s="346"/>
      <c r="ABH334" s="346"/>
      <c r="ABI334" s="346"/>
      <c r="ABJ334" s="346"/>
      <c r="ABK334" s="346"/>
      <c r="ABL334" s="346"/>
      <c r="ABM334" s="346"/>
      <c r="ABN334" s="346"/>
      <c r="ABO334" s="346"/>
      <c r="ABP334" s="346"/>
      <c r="ABQ334" s="346"/>
      <c r="ABR334" s="346"/>
      <c r="ABS334" s="346"/>
      <c r="ABT334" s="346"/>
      <c r="ABU334" s="346"/>
      <c r="ABV334" s="346"/>
      <c r="ABW334" s="346"/>
      <c r="ABX334" s="346"/>
      <c r="ABY334" s="346"/>
      <c r="ABZ334" s="346"/>
      <c r="ACA334" s="346"/>
      <c r="ACB334" s="346"/>
      <c r="ACC334" s="346"/>
      <c r="ACD334" s="346"/>
      <c r="ACE334" s="346"/>
      <c r="ACF334" s="346"/>
      <c r="ACG334" s="346"/>
      <c r="ACH334" s="346"/>
      <c r="ACI334" s="346"/>
      <c r="ACJ334" s="346"/>
      <c r="ACK334" s="346"/>
      <c r="ACL334" s="346"/>
      <c r="ACM334" s="346"/>
      <c r="ACN334" s="346"/>
      <c r="ACO334" s="346"/>
      <c r="ACP334" s="346"/>
      <c r="ACQ334" s="346"/>
      <c r="ACR334" s="346"/>
      <c r="ACS334" s="346"/>
      <c r="ACT334" s="346"/>
      <c r="ACU334" s="346"/>
      <c r="ACV334" s="346"/>
      <c r="ACW334" s="346"/>
      <c r="ACX334" s="346"/>
      <c r="ACY334" s="346"/>
      <c r="ACZ334" s="346"/>
      <c r="ADA334" s="346"/>
      <c r="ADB334" s="346"/>
      <c r="ADC334" s="346"/>
      <c r="ADD334" s="346"/>
      <c r="ADE334" s="346"/>
      <c r="ADF334" s="346"/>
      <c r="ADG334" s="346"/>
      <c r="ADH334" s="346"/>
      <c r="ADI334" s="346"/>
      <c r="ADJ334" s="346"/>
      <c r="ADK334" s="346"/>
      <c r="ADL334" s="346"/>
      <c r="ADM334" s="346"/>
      <c r="ADN334" s="346"/>
      <c r="ADO334" s="346"/>
      <c r="ADP334" s="346"/>
      <c r="ADQ334" s="346"/>
      <c r="ADR334" s="346"/>
      <c r="ADS334" s="346"/>
      <c r="ADT334" s="346"/>
      <c r="ADU334" s="346"/>
      <c r="ADV334" s="346"/>
      <c r="ADW334" s="346"/>
      <c r="ADX334" s="346"/>
      <c r="ADY334" s="346"/>
      <c r="ADZ334" s="346"/>
      <c r="AEA334" s="346"/>
      <c r="AEB334" s="346"/>
      <c r="AEC334" s="346"/>
      <c r="AED334" s="346"/>
      <c r="AEE334" s="346"/>
      <c r="AEF334" s="346"/>
      <c r="AEG334" s="346"/>
      <c r="AEH334" s="346"/>
      <c r="AEI334" s="346"/>
      <c r="AEJ334" s="346"/>
      <c r="AEK334" s="346"/>
      <c r="AEL334" s="346"/>
      <c r="AEM334" s="346"/>
      <c r="AEN334" s="346"/>
      <c r="AEO334" s="346"/>
      <c r="AEP334" s="346"/>
      <c r="AEQ334" s="346"/>
      <c r="AER334" s="346"/>
      <c r="AES334" s="346"/>
      <c r="AET334" s="346"/>
      <c r="AEU334" s="346"/>
      <c r="AEV334" s="346"/>
      <c r="AEW334" s="346"/>
      <c r="AEX334" s="346"/>
      <c r="AEY334" s="346"/>
      <c r="AEZ334" s="346"/>
      <c r="AFA334" s="346"/>
      <c r="AFB334" s="346"/>
      <c r="AFC334" s="346"/>
      <c r="AFD334" s="346"/>
      <c r="AFE334" s="346"/>
      <c r="AFF334" s="346"/>
      <c r="AFG334" s="346"/>
      <c r="AFH334" s="346"/>
      <c r="AFI334" s="346"/>
      <c r="AFJ334" s="346"/>
      <c r="AFK334" s="346"/>
      <c r="AFL334" s="346"/>
      <c r="AFM334" s="346"/>
      <c r="AFN334" s="346"/>
      <c r="AFO334" s="346"/>
      <c r="AFP334" s="346"/>
      <c r="AFQ334" s="346"/>
      <c r="AFR334" s="346"/>
      <c r="AFS334" s="346"/>
      <c r="AFT334" s="346"/>
      <c r="AFU334" s="346"/>
      <c r="AFV334" s="346"/>
      <c r="AFW334" s="346"/>
      <c r="AFX334" s="346"/>
      <c r="AFY334" s="346"/>
      <c r="AFZ334" s="346"/>
      <c r="AGA334" s="346"/>
      <c r="AGB334" s="346"/>
      <c r="AGC334" s="346"/>
      <c r="AGD334" s="346"/>
      <c r="AGE334" s="346"/>
      <c r="AGF334" s="346"/>
      <c r="AGG334" s="346"/>
      <c r="AGH334" s="346"/>
      <c r="AGI334" s="346"/>
      <c r="AGJ334" s="346"/>
      <c r="AGK334" s="346"/>
      <c r="AGL334" s="346"/>
      <c r="AGM334" s="346"/>
      <c r="AGN334" s="346"/>
      <c r="AGO334" s="346"/>
      <c r="AGP334" s="346"/>
      <c r="AGQ334" s="346"/>
      <c r="AGR334" s="346"/>
      <c r="AGS334" s="346"/>
      <c r="AGT334" s="346"/>
      <c r="AGU334" s="346"/>
      <c r="AGV334" s="346"/>
      <c r="AGW334" s="346"/>
      <c r="AGX334" s="346"/>
      <c r="AGY334" s="346"/>
      <c r="AGZ334" s="346"/>
      <c r="AHA334" s="346"/>
      <c r="AHB334" s="346"/>
      <c r="AHC334" s="346"/>
      <c r="AHD334" s="346"/>
      <c r="AHE334" s="346"/>
      <c r="AHF334" s="346"/>
      <c r="AHG334" s="346"/>
      <c r="AHH334" s="346"/>
      <c r="AHI334" s="346"/>
      <c r="AHJ334" s="346"/>
      <c r="AHK334" s="346"/>
      <c r="AHL334" s="346"/>
      <c r="AHM334" s="346"/>
      <c r="AHN334" s="346"/>
      <c r="AHO334" s="346"/>
      <c r="AHP334" s="346"/>
      <c r="AHQ334" s="346"/>
      <c r="AHR334" s="346"/>
      <c r="AHS334" s="346"/>
      <c r="AHT334" s="346"/>
      <c r="AHU334" s="346"/>
      <c r="AHV334" s="346"/>
      <c r="AHW334" s="346"/>
      <c r="AHX334" s="346"/>
      <c r="AHY334" s="346"/>
      <c r="AHZ334" s="346"/>
      <c r="AIA334" s="346"/>
      <c r="AIB334" s="346"/>
      <c r="AIC334" s="346"/>
      <c r="AID334" s="346"/>
      <c r="AIE334" s="346"/>
      <c r="AIF334" s="346"/>
      <c r="AIG334" s="346"/>
      <c r="AIH334" s="346"/>
      <c r="AII334" s="346"/>
      <c r="AIJ334" s="346"/>
      <c r="AIK334" s="346"/>
      <c r="AIL334" s="346"/>
      <c r="AIM334" s="346"/>
      <c r="AIN334" s="346"/>
      <c r="AIO334" s="346"/>
      <c r="AIP334" s="346"/>
      <c r="AIQ334" s="346"/>
      <c r="AIR334" s="346"/>
      <c r="AIS334" s="346"/>
      <c r="AIT334" s="346"/>
      <c r="AIU334" s="346"/>
      <c r="AIV334" s="346"/>
      <c r="AIW334" s="346"/>
      <c r="AIX334" s="346"/>
      <c r="AIY334" s="346"/>
      <c r="AIZ334" s="346"/>
      <c r="AJA334" s="346"/>
      <c r="AJB334" s="346"/>
      <c r="AJC334" s="346"/>
      <c r="AJD334" s="346"/>
      <c r="AJE334" s="346"/>
      <c r="AJF334" s="346"/>
      <c r="AJG334" s="346"/>
      <c r="AJH334" s="346"/>
      <c r="AJI334" s="346"/>
      <c r="AJJ334" s="346"/>
      <c r="AJK334" s="346"/>
      <c r="AJL334" s="346"/>
      <c r="AJM334" s="346"/>
      <c r="AJN334" s="346"/>
      <c r="AJO334" s="346"/>
      <c r="AJP334" s="346"/>
      <c r="AJQ334" s="346"/>
      <c r="AJR334" s="346"/>
      <c r="AJS334" s="346"/>
      <c r="AJT334" s="346"/>
      <c r="AJU334" s="346"/>
      <c r="AJV334" s="346"/>
      <c r="AJW334" s="346"/>
      <c r="AJX334" s="346"/>
      <c r="AJY334" s="346"/>
      <c r="AJZ334" s="346"/>
      <c r="AKA334" s="346"/>
      <c r="AKB334" s="346"/>
      <c r="AKC334" s="346"/>
      <c r="AKD334" s="346"/>
      <c r="AKE334" s="346"/>
      <c r="AKF334" s="346"/>
      <c r="AKG334" s="346"/>
      <c r="AKH334" s="346"/>
      <c r="AKI334" s="346"/>
      <c r="AKJ334" s="346"/>
      <c r="AKK334" s="346"/>
      <c r="AKL334" s="346"/>
      <c r="AKM334" s="346"/>
      <c r="AKN334" s="346"/>
      <c r="AKO334" s="346"/>
      <c r="AKP334" s="346"/>
      <c r="AKQ334" s="346"/>
      <c r="AKR334" s="346"/>
      <c r="AKS334" s="346"/>
      <c r="AKT334" s="346"/>
      <c r="AKU334" s="346"/>
      <c r="AKV334" s="346"/>
      <c r="AKW334" s="346"/>
      <c r="AKX334" s="346"/>
      <c r="AKY334" s="346"/>
      <c r="AKZ334" s="346"/>
      <c r="ALA334" s="346"/>
      <c r="ALB334" s="346"/>
      <c r="ALC334" s="346"/>
      <c r="ALD334" s="346"/>
      <c r="ALE334" s="346"/>
      <c r="ALF334" s="346"/>
      <c r="ALG334" s="346"/>
      <c r="ALH334" s="346"/>
      <c r="ALI334" s="346"/>
      <c r="ALJ334" s="346"/>
      <c r="ALK334" s="346"/>
      <c r="ALL334" s="346"/>
      <c r="ALM334" s="346"/>
      <c r="ALN334" s="346"/>
      <c r="ALO334" s="346"/>
      <c r="ALP334" s="346"/>
      <c r="ALQ334" s="346"/>
      <c r="ALR334" s="346"/>
      <c r="ALS334" s="346"/>
      <c r="ALT334" s="346"/>
      <c r="ALU334" s="346"/>
      <c r="ALV334" s="346"/>
      <c r="ALW334" s="346"/>
      <c r="ALX334" s="346"/>
      <c r="ALY334" s="346"/>
      <c r="ALZ334" s="346"/>
      <c r="AMA334" s="346"/>
      <c r="AMB334" s="346"/>
      <c r="AMC334" s="346"/>
      <c r="AMD334" s="346"/>
    </row>
    <row r="335" spans="1:1018" customFormat="1" ht="24">
      <c r="A335" s="352" t="s">
        <v>21534</v>
      </c>
      <c r="B335" s="353">
        <v>88309</v>
      </c>
      <c r="C335" s="354" t="s">
        <v>81</v>
      </c>
      <c r="D335" s="353" t="s">
        <v>56</v>
      </c>
      <c r="E335" s="355">
        <v>0.71895419999999999</v>
      </c>
      <c r="F335" s="382">
        <v>24.36</v>
      </c>
      <c r="G335" s="356">
        <f>E335*F335</f>
        <v>17.513724312000001</v>
      </c>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c r="AS335" s="346"/>
      <c r="AT335" s="346"/>
      <c r="AU335" s="346"/>
      <c r="AV335" s="346"/>
      <c r="AW335" s="346"/>
      <c r="AX335" s="346"/>
      <c r="AY335" s="346"/>
      <c r="AZ335" s="346"/>
      <c r="BA335" s="346"/>
      <c r="BB335" s="346"/>
      <c r="BC335" s="346"/>
      <c r="BD335" s="346"/>
      <c r="BE335" s="346"/>
      <c r="BF335" s="346"/>
      <c r="BG335" s="346"/>
      <c r="BH335" s="346"/>
      <c r="BI335" s="346"/>
      <c r="BJ335" s="346"/>
      <c r="BK335" s="346"/>
      <c r="BL335" s="346"/>
      <c r="BM335" s="346"/>
      <c r="BN335" s="346"/>
      <c r="BO335" s="346"/>
      <c r="BP335" s="346"/>
      <c r="BQ335" s="346"/>
      <c r="BR335" s="346"/>
      <c r="BS335" s="346"/>
      <c r="BT335" s="346"/>
      <c r="BU335" s="346"/>
      <c r="BV335" s="346"/>
      <c r="BW335" s="346"/>
      <c r="BX335" s="346"/>
      <c r="BY335" s="346"/>
      <c r="BZ335" s="346"/>
      <c r="CA335" s="346"/>
      <c r="CB335" s="346"/>
      <c r="CC335" s="346"/>
      <c r="CD335" s="346"/>
      <c r="CE335" s="346"/>
      <c r="CF335" s="346"/>
      <c r="CG335" s="346"/>
      <c r="CH335" s="346"/>
      <c r="CI335" s="346"/>
      <c r="CJ335" s="346"/>
      <c r="CK335" s="346"/>
      <c r="CL335" s="346"/>
      <c r="CM335" s="346"/>
      <c r="CN335" s="346"/>
      <c r="CO335" s="346"/>
      <c r="CP335" s="346"/>
      <c r="CQ335" s="346"/>
      <c r="CR335" s="346"/>
      <c r="CS335" s="346"/>
      <c r="CT335" s="346"/>
      <c r="CU335" s="346"/>
      <c r="CV335" s="346"/>
      <c r="CW335" s="346"/>
      <c r="CX335" s="346"/>
      <c r="CY335" s="346"/>
      <c r="CZ335" s="346"/>
      <c r="DA335" s="346"/>
      <c r="DB335" s="346"/>
      <c r="DC335" s="346"/>
      <c r="DD335" s="346"/>
      <c r="DE335" s="346"/>
      <c r="DF335" s="346"/>
      <c r="DG335" s="346"/>
      <c r="DH335" s="346"/>
      <c r="DI335" s="346"/>
      <c r="DJ335" s="346"/>
      <c r="DK335" s="346"/>
      <c r="DL335" s="346"/>
      <c r="DM335" s="346"/>
      <c r="DN335" s="346"/>
      <c r="DO335" s="346"/>
      <c r="DP335" s="346"/>
      <c r="DQ335" s="346"/>
      <c r="DR335" s="346"/>
      <c r="DS335" s="346"/>
      <c r="DT335" s="346"/>
      <c r="DU335" s="346"/>
      <c r="DV335" s="346"/>
      <c r="DW335" s="346"/>
      <c r="DX335" s="346"/>
      <c r="DY335" s="346"/>
      <c r="DZ335" s="346"/>
      <c r="EA335" s="346"/>
      <c r="EB335" s="346"/>
      <c r="EC335" s="346"/>
      <c r="ED335" s="346"/>
      <c r="EE335" s="346"/>
      <c r="EF335" s="346"/>
      <c r="EG335" s="346"/>
      <c r="EH335" s="346"/>
      <c r="EI335" s="346"/>
      <c r="EJ335" s="346"/>
      <c r="EK335" s="346"/>
      <c r="EL335" s="346"/>
      <c r="EM335" s="346"/>
      <c r="EN335" s="346"/>
      <c r="EO335" s="346"/>
      <c r="EP335" s="346"/>
      <c r="EQ335" s="346"/>
      <c r="ER335" s="346"/>
      <c r="ES335" s="346"/>
      <c r="ET335" s="346"/>
      <c r="EU335" s="346"/>
      <c r="EV335" s="346"/>
      <c r="EW335" s="346"/>
      <c r="EX335" s="346"/>
      <c r="EY335" s="346"/>
      <c r="EZ335" s="346"/>
      <c r="FA335" s="346"/>
      <c r="FB335" s="346"/>
      <c r="FC335" s="346"/>
      <c r="FD335" s="346"/>
      <c r="FE335" s="346"/>
      <c r="FF335" s="346"/>
      <c r="FG335" s="346"/>
      <c r="FH335" s="346"/>
      <c r="FI335" s="346"/>
      <c r="FJ335" s="346"/>
      <c r="FK335" s="346"/>
      <c r="FL335" s="346"/>
      <c r="FM335" s="346"/>
      <c r="FN335" s="346"/>
      <c r="FO335" s="346"/>
      <c r="FP335" s="346"/>
      <c r="FQ335" s="346"/>
      <c r="FR335" s="346"/>
      <c r="FS335" s="346"/>
      <c r="FT335" s="346"/>
      <c r="FU335" s="346"/>
      <c r="FV335" s="346"/>
      <c r="FW335" s="346"/>
      <c r="FX335" s="346"/>
      <c r="FY335" s="346"/>
      <c r="FZ335" s="346"/>
      <c r="GA335" s="346"/>
      <c r="GB335" s="346"/>
      <c r="GC335" s="346"/>
      <c r="GD335" s="346"/>
      <c r="GE335" s="346"/>
      <c r="GF335" s="346"/>
      <c r="GG335" s="346"/>
      <c r="GH335" s="346"/>
      <c r="GI335" s="346"/>
      <c r="GJ335" s="346"/>
      <c r="GK335" s="346"/>
      <c r="GL335" s="346"/>
      <c r="GM335" s="346"/>
      <c r="GN335" s="346"/>
      <c r="GO335" s="346"/>
      <c r="GP335" s="346"/>
      <c r="GQ335" s="346"/>
      <c r="GR335" s="346"/>
      <c r="GS335" s="346"/>
      <c r="GT335" s="346"/>
      <c r="GU335" s="346"/>
      <c r="GV335" s="346"/>
      <c r="GW335" s="346"/>
      <c r="GX335" s="346"/>
      <c r="GY335" s="346"/>
      <c r="GZ335" s="346"/>
      <c r="HA335" s="346"/>
      <c r="HB335" s="346"/>
      <c r="HC335" s="346"/>
      <c r="HD335" s="346"/>
      <c r="HE335" s="346"/>
      <c r="HF335" s="346"/>
      <c r="HG335" s="346"/>
      <c r="HH335" s="346"/>
      <c r="HI335" s="346"/>
      <c r="HJ335" s="346"/>
      <c r="HK335" s="346"/>
      <c r="HL335" s="346"/>
      <c r="HM335" s="346"/>
      <c r="HN335" s="346"/>
      <c r="HO335" s="346"/>
      <c r="HP335" s="346"/>
      <c r="HQ335" s="346"/>
      <c r="HR335" s="346"/>
      <c r="HS335" s="346"/>
      <c r="HT335" s="346"/>
      <c r="HU335" s="346"/>
      <c r="HV335" s="346"/>
      <c r="HW335" s="346"/>
      <c r="HX335" s="346"/>
      <c r="HY335" s="346"/>
      <c r="HZ335" s="346"/>
      <c r="IA335" s="346"/>
      <c r="IB335" s="346"/>
      <c r="IC335" s="346"/>
      <c r="ID335" s="346"/>
      <c r="IE335" s="346"/>
      <c r="IF335" s="346"/>
      <c r="IG335" s="346"/>
      <c r="IH335" s="346"/>
      <c r="II335" s="346"/>
      <c r="IJ335" s="346"/>
      <c r="IK335" s="346"/>
      <c r="IL335" s="346"/>
      <c r="IM335" s="346"/>
      <c r="IN335" s="346"/>
      <c r="IO335" s="346"/>
      <c r="IP335" s="346"/>
      <c r="IQ335" s="346"/>
      <c r="IR335" s="346"/>
      <c r="IS335" s="346"/>
      <c r="IT335" s="346"/>
      <c r="IU335" s="346"/>
      <c r="IV335" s="346"/>
      <c r="IW335" s="346"/>
      <c r="IX335" s="346"/>
      <c r="IY335" s="346"/>
      <c r="IZ335" s="346"/>
      <c r="JA335" s="346"/>
      <c r="JB335" s="346"/>
      <c r="JC335" s="346"/>
      <c r="JD335" s="346"/>
      <c r="JE335" s="346"/>
      <c r="JF335" s="346"/>
      <c r="JG335" s="346"/>
      <c r="JH335" s="346"/>
      <c r="JI335" s="346"/>
      <c r="JJ335" s="346"/>
      <c r="JK335" s="346"/>
      <c r="JL335" s="346"/>
      <c r="JM335" s="346"/>
      <c r="JN335" s="346"/>
      <c r="JO335" s="346"/>
      <c r="JP335" s="346"/>
      <c r="JQ335" s="346"/>
      <c r="JR335" s="346"/>
      <c r="JS335" s="346"/>
      <c r="JT335" s="346"/>
      <c r="JU335" s="346"/>
      <c r="JV335" s="346"/>
      <c r="JW335" s="346"/>
      <c r="JX335" s="346"/>
      <c r="JY335" s="346"/>
      <c r="JZ335" s="346"/>
      <c r="KA335" s="346"/>
      <c r="KB335" s="346"/>
      <c r="KC335" s="346"/>
      <c r="KD335" s="346"/>
      <c r="KE335" s="346"/>
      <c r="KF335" s="346"/>
      <c r="KG335" s="346"/>
      <c r="KH335" s="346"/>
      <c r="KI335" s="346"/>
      <c r="KJ335" s="346"/>
      <c r="KK335" s="346"/>
      <c r="KL335" s="346"/>
      <c r="KM335" s="346"/>
      <c r="KN335" s="346"/>
      <c r="KO335" s="346"/>
      <c r="KP335" s="346"/>
      <c r="KQ335" s="346"/>
      <c r="KR335" s="346"/>
      <c r="KS335" s="346"/>
      <c r="KT335" s="346"/>
      <c r="KU335" s="346"/>
      <c r="KV335" s="346"/>
      <c r="KW335" s="346"/>
      <c r="KX335" s="346"/>
      <c r="KY335" s="346"/>
      <c r="KZ335" s="346"/>
      <c r="LA335" s="346"/>
      <c r="LB335" s="346"/>
      <c r="LC335" s="346"/>
      <c r="LD335" s="346"/>
      <c r="LE335" s="346"/>
      <c r="LF335" s="346"/>
      <c r="LG335" s="346"/>
      <c r="LH335" s="346"/>
      <c r="LI335" s="346"/>
      <c r="LJ335" s="346"/>
      <c r="LK335" s="346"/>
      <c r="LL335" s="346"/>
      <c r="LM335" s="346"/>
      <c r="LN335" s="346"/>
      <c r="LO335" s="346"/>
      <c r="LP335" s="346"/>
      <c r="LQ335" s="346"/>
      <c r="LR335" s="346"/>
      <c r="LS335" s="346"/>
      <c r="LT335" s="346"/>
      <c r="LU335" s="346"/>
      <c r="LV335" s="346"/>
      <c r="LW335" s="346"/>
      <c r="LX335" s="346"/>
      <c r="LY335" s="346"/>
      <c r="LZ335" s="346"/>
      <c r="MA335" s="346"/>
      <c r="MB335" s="346"/>
      <c r="MC335" s="346"/>
      <c r="MD335" s="346"/>
      <c r="ME335" s="346"/>
      <c r="MF335" s="346"/>
      <c r="MG335" s="346"/>
      <c r="MH335" s="346"/>
      <c r="MI335" s="346"/>
      <c r="MJ335" s="346"/>
      <c r="MK335" s="346"/>
      <c r="ML335" s="346"/>
      <c r="MM335" s="346"/>
      <c r="MN335" s="346"/>
      <c r="MO335" s="346"/>
      <c r="MP335" s="346"/>
      <c r="MQ335" s="346"/>
      <c r="MR335" s="346"/>
      <c r="MS335" s="346"/>
      <c r="MT335" s="346"/>
      <c r="MU335" s="346"/>
      <c r="MV335" s="346"/>
      <c r="MW335" s="346"/>
      <c r="MX335" s="346"/>
      <c r="MY335" s="346"/>
      <c r="MZ335" s="346"/>
      <c r="NA335" s="346"/>
      <c r="NB335" s="346"/>
      <c r="NC335" s="346"/>
      <c r="ND335" s="346"/>
      <c r="NE335" s="346"/>
      <c r="NF335" s="346"/>
      <c r="NG335" s="346"/>
      <c r="NH335" s="346"/>
      <c r="NI335" s="346"/>
      <c r="NJ335" s="346"/>
      <c r="NK335" s="346"/>
      <c r="NL335" s="346"/>
      <c r="NM335" s="346"/>
      <c r="NN335" s="346"/>
      <c r="NO335" s="346"/>
      <c r="NP335" s="346"/>
      <c r="NQ335" s="346"/>
      <c r="NR335" s="346"/>
      <c r="NS335" s="346"/>
      <c r="NT335" s="346"/>
      <c r="NU335" s="346"/>
      <c r="NV335" s="346"/>
      <c r="NW335" s="346"/>
      <c r="NX335" s="346"/>
      <c r="NY335" s="346"/>
      <c r="NZ335" s="346"/>
      <c r="OA335" s="346"/>
      <c r="OB335" s="346"/>
      <c r="OC335" s="346"/>
      <c r="OD335" s="346"/>
      <c r="OE335" s="346"/>
      <c r="OF335" s="346"/>
      <c r="OG335" s="346"/>
      <c r="OH335" s="346"/>
      <c r="OI335" s="346"/>
      <c r="OJ335" s="346"/>
      <c r="OK335" s="346"/>
      <c r="OL335" s="346"/>
      <c r="OM335" s="346"/>
      <c r="ON335" s="346"/>
      <c r="OO335" s="346"/>
      <c r="OP335" s="346"/>
      <c r="OQ335" s="346"/>
      <c r="OR335" s="346"/>
      <c r="OS335" s="346"/>
      <c r="OT335" s="346"/>
      <c r="OU335" s="346"/>
      <c r="OV335" s="346"/>
      <c r="OW335" s="346"/>
      <c r="OX335" s="346"/>
      <c r="OY335" s="346"/>
      <c r="OZ335" s="346"/>
      <c r="PA335" s="346"/>
      <c r="PB335" s="346"/>
      <c r="PC335" s="346"/>
      <c r="PD335" s="346"/>
      <c r="PE335" s="346"/>
      <c r="PF335" s="346"/>
      <c r="PG335" s="346"/>
      <c r="PH335" s="346"/>
      <c r="PI335" s="346"/>
      <c r="PJ335" s="346"/>
      <c r="PK335" s="346"/>
      <c r="PL335" s="346"/>
      <c r="PM335" s="346"/>
      <c r="PN335" s="346"/>
      <c r="PO335" s="346"/>
      <c r="PP335" s="346"/>
      <c r="PQ335" s="346"/>
      <c r="PR335" s="346"/>
      <c r="PS335" s="346"/>
      <c r="PT335" s="346"/>
      <c r="PU335" s="346"/>
      <c r="PV335" s="346"/>
      <c r="PW335" s="346"/>
      <c r="PX335" s="346"/>
      <c r="PY335" s="346"/>
      <c r="PZ335" s="346"/>
      <c r="QA335" s="346"/>
      <c r="QB335" s="346"/>
      <c r="QC335" s="346"/>
      <c r="QD335" s="346"/>
      <c r="QE335" s="346"/>
      <c r="QF335" s="346"/>
      <c r="QG335" s="346"/>
      <c r="QH335" s="346"/>
      <c r="QI335" s="346"/>
      <c r="QJ335" s="346"/>
      <c r="QK335" s="346"/>
      <c r="QL335" s="346"/>
      <c r="QM335" s="346"/>
      <c r="QN335" s="346"/>
      <c r="QO335" s="346"/>
      <c r="QP335" s="346"/>
      <c r="QQ335" s="346"/>
      <c r="QR335" s="346"/>
      <c r="QS335" s="346"/>
      <c r="QT335" s="346"/>
      <c r="QU335" s="346"/>
      <c r="QV335" s="346"/>
      <c r="QW335" s="346"/>
      <c r="QX335" s="346"/>
      <c r="QY335" s="346"/>
      <c r="QZ335" s="346"/>
      <c r="RA335" s="346"/>
      <c r="RB335" s="346"/>
      <c r="RC335" s="346"/>
      <c r="RD335" s="346"/>
      <c r="RE335" s="346"/>
      <c r="RF335" s="346"/>
      <c r="RG335" s="346"/>
      <c r="RH335" s="346"/>
      <c r="RI335" s="346"/>
      <c r="RJ335" s="346"/>
      <c r="RK335" s="346"/>
      <c r="RL335" s="346"/>
      <c r="RM335" s="346"/>
      <c r="RN335" s="346"/>
      <c r="RO335" s="346"/>
      <c r="RP335" s="346"/>
      <c r="RQ335" s="346"/>
      <c r="RR335" s="346"/>
      <c r="RS335" s="346"/>
      <c r="RT335" s="346"/>
      <c r="RU335" s="346"/>
      <c r="RV335" s="346"/>
      <c r="RW335" s="346"/>
      <c r="RX335" s="346"/>
      <c r="RY335" s="346"/>
      <c r="RZ335" s="346"/>
      <c r="SA335" s="346"/>
      <c r="SB335" s="346"/>
      <c r="SC335" s="346"/>
      <c r="SD335" s="346"/>
      <c r="SE335" s="346"/>
      <c r="SF335" s="346"/>
      <c r="SG335" s="346"/>
      <c r="SH335" s="346"/>
      <c r="SI335" s="346"/>
      <c r="SJ335" s="346"/>
      <c r="SK335" s="346"/>
      <c r="SL335" s="346"/>
      <c r="SM335" s="346"/>
      <c r="SN335" s="346"/>
      <c r="SO335" s="346"/>
      <c r="SP335" s="346"/>
      <c r="SQ335" s="346"/>
      <c r="SR335" s="346"/>
      <c r="SS335" s="346"/>
      <c r="ST335" s="346"/>
      <c r="SU335" s="346"/>
      <c r="SV335" s="346"/>
      <c r="SW335" s="346"/>
      <c r="SX335" s="346"/>
      <c r="SY335" s="346"/>
      <c r="SZ335" s="346"/>
      <c r="TA335" s="346"/>
      <c r="TB335" s="346"/>
      <c r="TC335" s="346"/>
      <c r="TD335" s="346"/>
      <c r="TE335" s="346"/>
      <c r="TF335" s="346"/>
      <c r="TG335" s="346"/>
      <c r="TH335" s="346"/>
      <c r="TI335" s="346"/>
      <c r="TJ335" s="346"/>
      <c r="TK335" s="346"/>
      <c r="TL335" s="346"/>
      <c r="TM335" s="346"/>
      <c r="TN335" s="346"/>
      <c r="TO335" s="346"/>
      <c r="TP335" s="346"/>
      <c r="TQ335" s="346"/>
      <c r="TR335" s="346"/>
      <c r="TS335" s="346"/>
      <c r="TT335" s="346"/>
      <c r="TU335" s="346"/>
      <c r="TV335" s="346"/>
      <c r="TW335" s="346"/>
      <c r="TX335" s="346"/>
      <c r="TY335" s="346"/>
      <c r="TZ335" s="346"/>
      <c r="UA335" s="346"/>
      <c r="UB335" s="346"/>
      <c r="UC335" s="346"/>
      <c r="UD335" s="346"/>
      <c r="UE335" s="346"/>
      <c r="UF335" s="346"/>
      <c r="UG335" s="346"/>
      <c r="UH335" s="346"/>
      <c r="UI335" s="346"/>
      <c r="UJ335" s="346"/>
      <c r="UK335" s="346"/>
      <c r="UL335" s="346"/>
      <c r="UM335" s="346"/>
      <c r="UN335" s="346"/>
      <c r="UO335" s="346"/>
      <c r="UP335" s="346"/>
      <c r="UQ335" s="346"/>
      <c r="UR335" s="346"/>
      <c r="US335" s="346"/>
      <c r="UT335" s="346"/>
      <c r="UU335" s="346"/>
      <c r="UV335" s="346"/>
      <c r="UW335" s="346"/>
      <c r="UX335" s="346"/>
      <c r="UY335" s="346"/>
      <c r="UZ335" s="346"/>
      <c r="VA335" s="346"/>
      <c r="VB335" s="346"/>
      <c r="VC335" s="346"/>
      <c r="VD335" s="346"/>
      <c r="VE335" s="346"/>
      <c r="VF335" s="346"/>
      <c r="VG335" s="346"/>
      <c r="VH335" s="346"/>
      <c r="VI335" s="346"/>
      <c r="VJ335" s="346"/>
      <c r="VK335" s="346"/>
      <c r="VL335" s="346"/>
      <c r="VM335" s="346"/>
      <c r="VN335" s="346"/>
      <c r="VO335" s="346"/>
      <c r="VP335" s="346"/>
      <c r="VQ335" s="346"/>
      <c r="VR335" s="346"/>
      <c r="VS335" s="346"/>
      <c r="VT335" s="346"/>
      <c r="VU335" s="346"/>
      <c r="VV335" s="346"/>
      <c r="VW335" s="346"/>
      <c r="VX335" s="346"/>
      <c r="VY335" s="346"/>
      <c r="VZ335" s="346"/>
      <c r="WA335" s="346"/>
      <c r="WB335" s="346"/>
      <c r="WC335" s="346"/>
      <c r="WD335" s="346"/>
      <c r="WE335" s="346"/>
      <c r="WF335" s="346"/>
      <c r="WG335" s="346"/>
      <c r="WH335" s="346"/>
      <c r="WI335" s="346"/>
      <c r="WJ335" s="346"/>
      <c r="WK335" s="346"/>
      <c r="WL335" s="346"/>
      <c r="WM335" s="346"/>
      <c r="WN335" s="346"/>
      <c r="WO335" s="346"/>
      <c r="WP335" s="346"/>
      <c r="WQ335" s="346"/>
      <c r="WR335" s="346"/>
      <c r="WS335" s="346"/>
      <c r="WT335" s="346"/>
      <c r="WU335" s="346"/>
      <c r="WV335" s="346"/>
      <c r="WW335" s="346"/>
      <c r="WX335" s="346"/>
      <c r="WY335" s="346"/>
      <c r="WZ335" s="346"/>
      <c r="XA335" s="346"/>
      <c r="XB335" s="346"/>
      <c r="XC335" s="346"/>
      <c r="XD335" s="346"/>
      <c r="XE335" s="346"/>
      <c r="XF335" s="346"/>
      <c r="XG335" s="346"/>
      <c r="XH335" s="346"/>
      <c r="XI335" s="346"/>
      <c r="XJ335" s="346"/>
      <c r="XK335" s="346"/>
      <c r="XL335" s="346"/>
      <c r="XM335" s="346"/>
      <c r="XN335" s="346"/>
      <c r="XO335" s="346"/>
      <c r="XP335" s="346"/>
      <c r="XQ335" s="346"/>
      <c r="XR335" s="346"/>
      <c r="XS335" s="346"/>
      <c r="XT335" s="346"/>
      <c r="XU335" s="346"/>
      <c r="XV335" s="346"/>
      <c r="XW335" s="346"/>
      <c r="XX335" s="346"/>
      <c r="XY335" s="346"/>
      <c r="XZ335" s="346"/>
      <c r="YA335" s="346"/>
      <c r="YB335" s="346"/>
      <c r="YC335" s="346"/>
      <c r="YD335" s="346"/>
      <c r="YE335" s="346"/>
      <c r="YF335" s="346"/>
      <c r="YG335" s="346"/>
      <c r="YH335" s="346"/>
      <c r="YI335" s="346"/>
      <c r="YJ335" s="346"/>
      <c r="YK335" s="346"/>
      <c r="YL335" s="346"/>
      <c r="YM335" s="346"/>
      <c r="YN335" s="346"/>
      <c r="YO335" s="346"/>
      <c r="YP335" s="346"/>
      <c r="YQ335" s="346"/>
      <c r="YR335" s="346"/>
      <c r="YS335" s="346"/>
      <c r="YT335" s="346"/>
      <c r="YU335" s="346"/>
      <c r="YV335" s="346"/>
      <c r="YW335" s="346"/>
      <c r="YX335" s="346"/>
      <c r="YY335" s="346"/>
      <c r="YZ335" s="346"/>
      <c r="ZA335" s="346"/>
      <c r="ZB335" s="346"/>
      <c r="ZC335" s="346"/>
      <c r="ZD335" s="346"/>
      <c r="ZE335" s="346"/>
      <c r="ZF335" s="346"/>
      <c r="ZG335" s="346"/>
      <c r="ZH335" s="346"/>
      <c r="ZI335" s="346"/>
      <c r="ZJ335" s="346"/>
      <c r="ZK335" s="346"/>
      <c r="ZL335" s="346"/>
      <c r="ZM335" s="346"/>
      <c r="ZN335" s="346"/>
      <c r="ZO335" s="346"/>
      <c r="ZP335" s="346"/>
      <c r="ZQ335" s="346"/>
      <c r="ZR335" s="346"/>
      <c r="ZS335" s="346"/>
      <c r="ZT335" s="346"/>
      <c r="ZU335" s="346"/>
      <c r="ZV335" s="346"/>
      <c r="ZW335" s="346"/>
      <c r="ZX335" s="346"/>
      <c r="ZY335" s="346"/>
      <c r="ZZ335" s="346"/>
      <c r="AAA335" s="346"/>
      <c r="AAB335" s="346"/>
      <c r="AAC335" s="346"/>
      <c r="AAD335" s="346"/>
      <c r="AAE335" s="346"/>
      <c r="AAF335" s="346"/>
      <c r="AAG335" s="346"/>
      <c r="AAH335" s="346"/>
      <c r="AAI335" s="346"/>
      <c r="AAJ335" s="346"/>
      <c r="AAK335" s="346"/>
      <c r="AAL335" s="346"/>
      <c r="AAM335" s="346"/>
      <c r="AAN335" s="346"/>
      <c r="AAO335" s="346"/>
      <c r="AAP335" s="346"/>
      <c r="AAQ335" s="346"/>
      <c r="AAR335" s="346"/>
      <c r="AAS335" s="346"/>
      <c r="AAT335" s="346"/>
      <c r="AAU335" s="346"/>
      <c r="AAV335" s="346"/>
      <c r="AAW335" s="346"/>
      <c r="AAX335" s="346"/>
      <c r="AAY335" s="346"/>
      <c r="AAZ335" s="346"/>
      <c r="ABA335" s="346"/>
      <c r="ABB335" s="346"/>
      <c r="ABC335" s="346"/>
      <c r="ABD335" s="346"/>
      <c r="ABE335" s="346"/>
      <c r="ABF335" s="346"/>
      <c r="ABG335" s="346"/>
      <c r="ABH335" s="346"/>
      <c r="ABI335" s="346"/>
      <c r="ABJ335" s="346"/>
      <c r="ABK335" s="346"/>
      <c r="ABL335" s="346"/>
      <c r="ABM335" s="346"/>
      <c r="ABN335" s="346"/>
      <c r="ABO335" s="346"/>
      <c r="ABP335" s="346"/>
      <c r="ABQ335" s="346"/>
      <c r="ABR335" s="346"/>
      <c r="ABS335" s="346"/>
      <c r="ABT335" s="346"/>
      <c r="ABU335" s="346"/>
      <c r="ABV335" s="346"/>
      <c r="ABW335" s="346"/>
      <c r="ABX335" s="346"/>
      <c r="ABY335" s="346"/>
      <c r="ABZ335" s="346"/>
      <c r="ACA335" s="346"/>
      <c r="ACB335" s="346"/>
      <c r="ACC335" s="346"/>
      <c r="ACD335" s="346"/>
      <c r="ACE335" s="346"/>
      <c r="ACF335" s="346"/>
      <c r="ACG335" s="346"/>
      <c r="ACH335" s="346"/>
      <c r="ACI335" s="346"/>
      <c r="ACJ335" s="346"/>
      <c r="ACK335" s="346"/>
      <c r="ACL335" s="346"/>
      <c r="ACM335" s="346"/>
      <c r="ACN335" s="346"/>
      <c r="ACO335" s="346"/>
      <c r="ACP335" s="346"/>
      <c r="ACQ335" s="346"/>
      <c r="ACR335" s="346"/>
      <c r="ACS335" s="346"/>
      <c r="ACT335" s="346"/>
      <c r="ACU335" s="346"/>
      <c r="ACV335" s="346"/>
      <c r="ACW335" s="346"/>
      <c r="ACX335" s="346"/>
      <c r="ACY335" s="346"/>
      <c r="ACZ335" s="346"/>
      <c r="ADA335" s="346"/>
      <c r="ADB335" s="346"/>
      <c r="ADC335" s="346"/>
      <c r="ADD335" s="346"/>
      <c r="ADE335" s="346"/>
      <c r="ADF335" s="346"/>
      <c r="ADG335" s="346"/>
      <c r="ADH335" s="346"/>
      <c r="ADI335" s="346"/>
      <c r="ADJ335" s="346"/>
      <c r="ADK335" s="346"/>
      <c r="ADL335" s="346"/>
      <c r="ADM335" s="346"/>
      <c r="ADN335" s="346"/>
      <c r="ADO335" s="346"/>
      <c r="ADP335" s="346"/>
      <c r="ADQ335" s="346"/>
      <c r="ADR335" s="346"/>
      <c r="ADS335" s="346"/>
      <c r="ADT335" s="346"/>
      <c r="ADU335" s="346"/>
      <c r="ADV335" s="346"/>
      <c r="ADW335" s="346"/>
      <c r="ADX335" s="346"/>
      <c r="ADY335" s="346"/>
      <c r="ADZ335" s="346"/>
      <c r="AEA335" s="346"/>
      <c r="AEB335" s="346"/>
      <c r="AEC335" s="346"/>
      <c r="AED335" s="346"/>
      <c r="AEE335" s="346"/>
      <c r="AEF335" s="346"/>
      <c r="AEG335" s="346"/>
      <c r="AEH335" s="346"/>
      <c r="AEI335" s="346"/>
      <c r="AEJ335" s="346"/>
      <c r="AEK335" s="346"/>
      <c r="AEL335" s="346"/>
      <c r="AEM335" s="346"/>
      <c r="AEN335" s="346"/>
      <c r="AEO335" s="346"/>
      <c r="AEP335" s="346"/>
      <c r="AEQ335" s="346"/>
      <c r="AER335" s="346"/>
      <c r="AES335" s="346"/>
      <c r="AET335" s="346"/>
      <c r="AEU335" s="346"/>
      <c r="AEV335" s="346"/>
      <c r="AEW335" s="346"/>
      <c r="AEX335" s="346"/>
      <c r="AEY335" s="346"/>
      <c r="AEZ335" s="346"/>
      <c r="AFA335" s="346"/>
      <c r="AFB335" s="346"/>
      <c r="AFC335" s="346"/>
      <c r="AFD335" s="346"/>
      <c r="AFE335" s="346"/>
      <c r="AFF335" s="346"/>
      <c r="AFG335" s="346"/>
      <c r="AFH335" s="346"/>
      <c r="AFI335" s="346"/>
      <c r="AFJ335" s="346"/>
      <c r="AFK335" s="346"/>
      <c r="AFL335" s="346"/>
      <c r="AFM335" s="346"/>
      <c r="AFN335" s="346"/>
      <c r="AFO335" s="346"/>
      <c r="AFP335" s="346"/>
      <c r="AFQ335" s="346"/>
      <c r="AFR335" s="346"/>
      <c r="AFS335" s="346"/>
      <c r="AFT335" s="346"/>
      <c r="AFU335" s="346"/>
      <c r="AFV335" s="346"/>
      <c r="AFW335" s="346"/>
      <c r="AFX335" s="346"/>
      <c r="AFY335" s="346"/>
      <c r="AFZ335" s="346"/>
      <c r="AGA335" s="346"/>
      <c r="AGB335" s="346"/>
      <c r="AGC335" s="346"/>
      <c r="AGD335" s="346"/>
      <c r="AGE335" s="346"/>
      <c r="AGF335" s="346"/>
      <c r="AGG335" s="346"/>
      <c r="AGH335" s="346"/>
      <c r="AGI335" s="346"/>
      <c r="AGJ335" s="346"/>
      <c r="AGK335" s="346"/>
      <c r="AGL335" s="346"/>
      <c r="AGM335" s="346"/>
      <c r="AGN335" s="346"/>
      <c r="AGO335" s="346"/>
      <c r="AGP335" s="346"/>
      <c r="AGQ335" s="346"/>
      <c r="AGR335" s="346"/>
      <c r="AGS335" s="346"/>
      <c r="AGT335" s="346"/>
      <c r="AGU335" s="346"/>
      <c r="AGV335" s="346"/>
      <c r="AGW335" s="346"/>
      <c r="AGX335" s="346"/>
      <c r="AGY335" s="346"/>
      <c r="AGZ335" s="346"/>
      <c r="AHA335" s="346"/>
      <c r="AHB335" s="346"/>
      <c r="AHC335" s="346"/>
      <c r="AHD335" s="346"/>
      <c r="AHE335" s="346"/>
      <c r="AHF335" s="346"/>
      <c r="AHG335" s="346"/>
      <c r="AHH335" s="346"/>
      <c r="AHI335" s="346"/>
      <c r="AHJ335" s="346"/>
      <c r="AHK335" s="346"/>
      <c r="AHL335" s="346"/>
      <c r="AHM335" s="346"/>
      <c r="AHN335" s="346"/>
      <c r="AHO335" s="346"/>
      <c r="AHP335" s="346"/>
      <c r="AHQ335" s="346"/>
      <c r="AHR335" s="346"/>
      <c r="AHS335" s="346"/>
      <c r="AHT335" s="346"/>
      <c r="AHU335" s="346"/>
      <c r="AHV335" s="346"/>
      <c r="AHW335" s="346"/>
      <c r="AHX335" s="346"/>
      <c r="AHY335" s="346"/>
      <c r="AHZ335" s="346"/>
      <c r="AIA335" s="346"/>
      <c r="AIB335" s="346"/>
      <c r="AIC335" s="346"/>
      <c r="AID335" s="346"/>
      <c r="AIE335" s="346"/>
      <c r="AIF335" s="346"/>
      <c r="AIG335" s="346"/>
      <c r="AIH335" s="346"/>
      <c r="AII335" s="346"/>
      <c r="AIJ335" s="346"/>
      <c r="AIK335" s="346"/>
      <c r="AIL335" s="346"/>
      <c r="AIM335" s="346"/>
      <c r="AIN335" s="346"/>
      <c r="AIO335" s="346"/>
      <c r="AIP335" s="346"/>
      <c r="AIQ335" s="346"/>
      <c r="AIR335" s="346"/>
      <c r="AIS335" s="346"/>
      <c r="AIT335" s="346"/>
      <c r="AIU335" s="346"/>
      <c r="AIV335" s="346"/>
      <c r="AIW335" s="346"/>
      <c r="AIX335" s="346"/>
      <c r="AIY335" s="346"/>
      <c r="AIZ335" s="346"/>
      <c r="AJA335" s="346"/>
      <c r="AJB335" s="346"/>
      <c r="AJC335" s="346"/>
      <c r="AJD335" s="346"/>
      <c r="AJE335" s="346"/>
      <c r="AJF335" s="346"/>
      <c r="AJG335" s="346"/>
      <c r="AJH335" s="346"/>
      <c r="AJI335" s="346"/>
      <c r="AJJ335" s="346"/>
      <c r="AJK335" s="346"/>
      <c r="AJL335" s="346"/>
      <c r="AJM335" s="346"/>
      <c r="AJN335" s="346"/>
      <c r="AJO335" s="346"/>
      <c r="AJP335" s="346"/>
      <c r="AJQ335" s="346"/>
      <c r="AJR335" s="346"/>
      <c r="AJS335" s="346"/>
      <c r="AJT335" s="346"/>
      <c r="AJU335" s="346"/>
      <c r="AJV335" s="346"/>
      <c r="AJW335" s="346"/>
      <c r="AJX335" s="346"/>
      <c r="AJY335" s="346"/>
      <c r="AJZ335" s="346"/>
      <c r="AKA335" s="346"/>
      <c r="AKB335" s="346"/>
      <c r="AKC335" s="346"/>
      <c r="AKD335" s="346"/>
      <c r="AKE335" s="346"/>
      <c r="AKF335" s="346"/>
      <c r="AKG335" s="346"/>
      <c r="AKH335" s="346"/>
      <c r="AKI335" s="346"/>
      <c r="AKJ335" s="346"/>
      <c r="AKK335" s="346"/>
      <c r="AKL335" s="346"/>
      <c r="AKM335" s="346"/>
      <c r="AKN335" s="346"/>
      <c r="AKO335" s="346"/>
      <c r="AKP335" s="346"/>
      <c r="AKQ335" s="346"/>
      <c r="AKR335" s="346"/>
      <c r="AKS335" s="346"/>
      <c r="AKT335" s="346"/>
      <c r="AKU335" s="346"/>
      <c r="AKV335" s="346"/>
      <c r="AKW335" s="346"/>
      <c r="AKX335" s="346"/>
      <c r="AKY335" s="346"/>
      <c r="AKZ335" s="346"/>
      <c r="ALA335" s="346"/>
      <c r="ALB335" s="346"/>
      <c r="ALC335" s="346"/>
      <c r="ALD335" s="346"/>
      <c r="ALE335" s="346"/>
      <c r="ALF335" s="346"/>
      <c r="ALG335" s="346"/>
      <c r="ALH335" s="346"/>
      <c r="ALI335" s="346"/>
      <c r="ALJ335" s="346"/>
      <c r="ALK335" s="346"/>
      <c r="ALL335" s="346"/>
      <c r="ALM335" s="346"/>
      <c r="ALN335" s="346"/>
      <c r="ALO335" s="346"/>
      <c r="ALP335" s="346"/>
      <c r="ALQ335" s="346"/>
      <c r="ALR335" s="346"/>
      <c r="ALS335" s="346"/>
      <c r="ALT335" s="346"/>
      <c r="ALU335" s="346"/>
      <c r="ALV335" s="346"/>
      <c r="ALW335" s="346"/>
      <c r="ALX335" s="346"/>
      <c r="ALY335" s="346"/>
      <c r="ALZ335" s="346"/>
      <c r="AMA335" s="346"/>
      <c r="AMB335" s="346"/>
      <c r="AMC335" s="346"/>
      <c r="AMD335" s="346"/>
    </row>
    <row r="336" spans="1:1018" customFormat="1" ht="24">
      <c r="A336" s="352" t="s">
        <v>21534</v>
      </c>
      <c r="B336" s="353">
        <v>88316</v>
      </c>
      <c r="C336" s="354" t="s">
        <v>57</v>
      </c>
      <c r="D336" s="353" t="s">
        <v>56</v>
      </c>
      <c r="E336" s="355">
        <v>0.35947709999999999</v>
      </c>
      <c r="F336" s="382">
        <v>18.12</v>
      </c>
      <c r="G336" s="356">
        <f>E336*F336</f>
        <v>6.5137250519999998</v>
      </c>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c r="AS336" s="346"/>
      <c r="AT336" s="346"/>
      <c r="AU336" s="346"/>
      <c r="AV336" s="346"/>
      <c r="AW336" s="346"/>
      <c r="AX336" s="346"/>
      <c r="AY336" s="346"/>
      <c r="AZ336" s="346"/>
      <c r="BA336" s="346"/>
      <c r="BB336" s="346"/>
      <c r="BC336" s="346"/>
      <c r="BD336" s="346"/>
      <c r="BE336" s="346"/>
      <c r="BF336" s="346"/>
      <c r="BG336" s="346"/>
      <c r="BH336" s="346"/>
      <c r="BI336" s="346"/>
      <c r="BJ336" s="346"/>
      <c r="BK336" s="346"/>
      <c r="BL336" s="346"/>
      <c r="BM336" s="346"/>
      <c r="BN336" s="346"/>
      <c r="BO336" s="346"/>
      <c r="BP336" s="346"/>
      <c r="BQ336" s="346"/>
      <c r="BR336" s="346"/>
      <c r="BS336" s="346"/>
      <c r="BT336" s="346"/>
      <c r="BU336" s="346"/>
      <c r="BV336" s="346"/>
      <c r="BW336" s="346"/>
      <c r="BX336" s="346"/>
      <c r="BY336" s="346"/>
      <c r="BZ336" s="346"/>
      <c r="CA336" s="346"/>
      <c r="CB336" s="346"/>
      <c r="CC336" s="346"/>
      <c r="CD336" s="346"/>
      <c r="CE336" s="346"/>
      <c r="CF336" s="346"/>
      <c r="CG336" s="346"/>
      <c r="CH336" s="346"/>
      <c r="CI336" s="346"/>
      <c r="CJ336" s="346"/>
      <c r="CK336" s="346"/>
      <c r="CL336" s="346"/>
      <c r="CM336" s="346"/>
      <c r="CN336" s="346"/>
      <c r="CO336" s="346"/>
      <c r="CP336" s="346"/>
      <c r="CQ336" s="346"/>
      <c r="CR336" s="346"/>
      <c r="CS336" s="346"/>
      <c r="CT336" s="346"/>
      <c r="CU336" s="346"/>
      <c r="CV336" s="346"/>
      <c r="CW336" s="346"/>
      <c r="CX336" s="346"/>
      <c r="CY336" s="346"/>
      <c r="CZ336" s="346"/>
      <c r="DA336" s="346"/>
      <c r="DB336" s="346"/>
      <c r="DC336" s="346"/>
      <c r="DD336" s="346"/>
      <c r="DE336" s="346"/>
      <c r="DF336" s="346"/>
      <c r="DG336" s="346"/>
      <c r="DH336" s="346"/>
      <c r="DI336" s="346"/>
      <c r="DJ336" s="346"/>
      <c r="DK336" s="346"/>
      <c r="DL336" s="346"/>
      <c r="DM336" s="346"/>
      <c r="DN336" s="346"/>
      <c r="DO336" s="346"/>
      <c r="DP336" s="346"/>
      <c r="DQ336" s="346"/>
      <c r="DR336" s="346"/>
      <c r="DS336" s="346"/>
      <c r="DT336" s="346"/>
      <c r="DU336" s="346"/>
      <c r="DV336" s="346"/>
      <c r="DW336" s="346"/>
      <c r="DX336" s="346"/>
      <c r="DY336" s="346"/>
      <c r="DZ336" s="346"/>
      <c r="EA336" s="346"/>
      <c r="EB336" s="346"/>
      <c r="EC336" s="346"/>
      <c r="ED336" s="346"/>
      <c r="EE336" s="346"/>
      <c r="EF336" s="346"/>
      <c r="EG336" s="346"/>
      <c r="EH336" s="346"/>
      <c r="EI336" s="346"/>
      <c r="EJ336" s="346"/>
      <c r="EK336" s="346"/>
      <c r="EL336" s="346"/>
      <c r="EM336" s="346"/>
      <c r="EN336" s="346"/>
      <c r="EO336" s="346"/>
      <c r="EP336" s="346"/>
      <c r="EQ336" s="346"/>
      <c r="ER336" s="346"/>
      <c r="ES336" s="346"/>
      <c r="ET336" s="346"/>
      <c r="EU336" s="346"/>
      <c r="EV336" s="346"/>
      <c r="EW336" s="346"/>
      <c r="EX336" s="346"/>
      <c r="EY336" s="346"/>
      <c r="EZ336" s="346"/>
      <c r="FA336" s="346"/>
      <c r="FB336" s="346"/>
      <c r="FC336" s="346"/>
      <c r="FD336" s="346"/>
      <c r="FE336" s="346"/>
      <c r="FF336" s="346"/>
      <c r="FG336" s="346"/>
      <c r="FH336" s="346"/>
      <c r="FI336" s="346"/>
      <c r="FJ336" s="346"/>
      <c r="FK336" s="346"/>
      <c r="FL336" s="346"/>
      <c r="FM336" s="346"/>
      <c r="FN336" s="346"/>
      <c r="FO336" s="346"/>
      <c r="FP336" s="346"/>
      <c r="FQ336" s="346"/>
      <c r="FR336" s="346"/>
      <c r="FS336" s="346"/>
      <c r="FT336" s="346"/>
      <c r="FU336" s="346"/>
      <c r="FV336" s="346"/>
      <c r="FW336" s="346"/>
      <c r="FX336" s="346"/>
      <c r="FY336" s="346"/>
      <c r="FZ336" s="346"/>
      <c r="GA336" s="346"/>
      <c r="GB336" s="346"/>
      <c r="GC336" s="346"/>
      <c r="GD336" s="346"/>
      <c r="GE336" s="346"/>
      <c r="GF336" s="346"/>
      <c r="GG336" s="346"/>
      <c r="GH336" s="346"/>
      <c r="GI336" s="346"/>
      <c r="GJ336" s="346"/>
      <c r="GK336" s="346"/>
      <c r="GL336" s="346"/>
      <c r="GM336" s="346"/>
      <c r="GN336" s="346"/>
      <c r="GO336" s="346"/>
      <c r="GP336" s="346"/>
      <c r="GQ336" s="346"/>
      <c r="GR336" s="346"/>
      <c r="GS336" s="346"/>
      <c r="GT336" s="346"/>
      <c r="GU336" s="346"/>
      <c r="GV336" s="346"/>
      <c r="GW336" s="346"/>
      <c r="GX336" s="346"/>
      <c r="GY336" s="346"/>
      <c r="GZ336" s="346"/>
      <c r="HA336" s="346"/>
      <c r="HB336" s="346"/>
      <c r="HC336" s="346"/>
      <c r="HD336" s="346"/>
      <c r="HE336" s="346"/>
      <c r="HF336" s="346"/>
      <c r="HG336" s="346"/>
      <c r="HH336" s="346"/>
      <c r="HI336" s="346"/>
      <c r="HJ336" s="346"/>
      <c r="HK336" s="346"/>
      <c r="HL336" s="346"/>
      <c r="HM336" s="346"/>
      <c r="HN336" s="346"/>
      <c r="HO336" s="346"/>
      <c r="HP336" s="346"/>
      <c r="HQ336" s="346"/>
      <c r="HR336" s="346"/>
      <c r="HS336" s="346"/>
      <c r="HT336" s="346"/>
      <c r="HU336" s="346"/>
      <c r="HV336" s="346"/>
      <c r="HW336" s="346"/>
      <c r="HX336" s="346"/>
      <c r="HY336" s="346"/>
      <c r="HZ336" s="346"/>
      <c r="IA336" s="346"/>
      <c r="IB336" s="346"/>
      <c r="IC336" s="346"/>
      <c r="ID336" s="346"/>
      <c r="IE336" s="346"/>
      <c r="IF336" s="346"/>
      <c r="IG336" s="346"/>
      <c r="IH336" s="346"/>
      <c r="II336" s="346"/>
      <c r="IJ336" s="346"/>
      <c r="IK336" s="346"/>
      <c r="IL336" s="346"/>
      <c r="IM336" s="346"/>
      <c r="IN336" s="346"/>
      <c r="IO336" s="346"/>
      <c r="IP336" s="346"/>
      <c r="IQ336" s="346"/>
      <c r="IR336" s="346"/>
      <c r="IS336" s="346"/>
      <c r="IT336" s="346"/>
      <c r="IU336" s="346"/>
      <c r="IV336" s="346"/>
      <c r="IW336" s="346"/>
      <c r="IX336" s="346"/>
      <c r="IY336" s="346"/>
      <c r="IZ336" s="346"/>
      <c r="JA336" s="346"/>
      <c r="JB336" s="346"/>
      <c r="JC336" s="346"/>
      <c r="JD336" s="346"/>
      <c r="JE336" s="346"/>
      <c r="JF336" s="346"/>
      <c r="JG336" s="346"/>
      <c r="JH336" s="346"/>
      <c r="JI336" s="346"/>
      <c r="JJ336" s="346"/>
      <c r="JK336" s="346"/>
      <c r="JL336" s="346"/>
      <c r="JM336" s="346"/>
      <c r="JN336" s="346"/>
      <c r="JO336" s="346"/>
      <c r="JP336" s="346"/>
      <c r="JQ336" s="346"/>
      <c r="JR336" s="346"/>
      <c r="JS336" s="346"/>
      <c r="JT336" s="346"/>
      <c r="JU336" s="346"/>
      <c r="JV336" s="346"/>
      <c r="JW336" s="346"/>
      <c r="JX336" s="346"/>
      <c r="JY336" s="346"/>
      <c r="JZ336" s="346"/>
      <c r="KA336" s="346"/>
      <c r="KB336" s="346"/>
      <c r="KC336" s="346"/>
      <c r="KD336" s="346"/>
      <c r="KE336" s="346"/>
      <c r="KF336" s="346"/>
      <c r="KG336" s="346"/>
      <c r="KH336" s="346"/>
      <c r="KI336" s="346"/>
      <c r="KJ336" s="346"/>
      <c r="KK336" s="346"/>
      <c r="KL336" s="346"/>
      <c r="KM336" s="346"/>
      <c r="KN336" s="346"/>
      <c r="KO336" s="346"/>
      <c r="KP336" s="346"/>
      <c r="KQ336" s="346"/>
      <c r="KR336" s="346"/>
      <c r="KS336" s="346"/>
      <c r="KT336" s="346"/>
      <c r="KU336" s="346"/>
      <c r="KV336" s="346"/>
      <c r="KW336" s="346"/>
      <c r="KX336" s="346"/>
      <c r="KY336" s="346"/>
      <c r="KZ336" s="346"/>
      <c r="LA336" s="346"/>
      <c r="LB336" s="346"/>
      <c r="LC336" s="346"/>
      <c r="LD336" s="346"/>
      <c r="LE336" s="346"/>
      <c r="LF336" s="346"/>
      <c r="LG336" s="346"/>
      <c r="LH336" s="346"/>
      <c r="LI336" s="346"/>
      <c r="LJ336" s="346"/>
      <c r="LK336" s="346"/>
      <c r="LL336" s="346"/>
      <c r="LM336" s="346"/>
      <c r="LN336" s="346"/>
      <c r="LO336" s="346"/>
      <c r="LP336" s="346"/>
      <c r="LQ336" s="346"/>
      <c r="LR336" s="346"/>
      <c r="LS336" s="346"/>
      <c r="LT336" s="346"/>
      <c r="LU336" s="346"/>
      <c r="LV336" s="346"/>
      <c r="LW336" s="346"/>
      <c r="LX336" s="346"/>
      <c r="LY336" s="346"/>
      <c r="LZ336" s="346"/>
      <c r="MA336" s="346"/>
      <c r="MB336" s="346"/>
      <c r="MC336" s="346"/>
      <c r="MD336" s="346"/>
      <c r="ME336" s="346"/>
      <c r="MF336" s="346"/>
      <c r="MG336" s="346"/>
      <c r="MH336" s="346"/>
      <c r="MI336" s="346"/>
      <c r="MJ336" s="346"/>
      <c r="MK336" s="346"/>
      <c r="ML336" s="346"/>
      <c r="MM336" s="346"/>
      <c r="MN336" s="346"/>
      <c r="MO336" s="346"/>
      <c r="MP336" s="346"/>
      <c r="MQ336" s="346"/>
      <c r="MR336" s="346"/>
      <c r="MS336" s="346"/>
      <c r="MT336" s="346"/>
      <c r="MU336" s="346"/>
      <c r="MV336" s="346"/>
      <c r="MW336" s="346"/>
      <c r="MX336" s="346"/>
      <c r="MY336" s="346"/>
      <c r="MZ336" s="346"/>
      <c r="NA336" s="346"/>
      <c r="NB336" s="346"/>
      <c r="NC336" s="346"/>
      <c r="ND336" s="346"/>
      <c r="NE336" s="346"/>
      <c r="NF336" s="346"/>
      <c r="NG336" s="346"/>
      <c r="NH336" s="346"/>
      <c r="NI336" s="346"/>
      <c r="NJ336" s="346"/>
      <c r="NK336" s="346"/>
      <c r="NL336" s="346"/>
      <c r="NM336" s="346"/>
      <c r="NN336" s="346"/>
      <c r="NO336" s="346"/>
      <c r="NP336" s="346"/>
      <c r="NQ336" s="346"/>
      <c r="NR336" s="346"/>
      <c r="NS336" s="346"/>
      <c r="NT336" s="346"/>
      <c r="NU336" s="346"/>
      <c r="NV336" s="346"/>
      <c r="NW336" s="346"/>
      <c r="NX336" s="346"/>
      <c r="NY336" s="346"/>
      <c r="NZ336" s="346"/>
      <c r="OA336" s="346"/>
      <c r="OB336" s="346"/>
      <c r="OC336" s="346"/>
      <c r="OD336" s="346"/>
      <c r="OE336" s="346"/>
      <c r="OF336" s="346"/>
      <c r="OG336" s="346"/>
      <c r="OH336" s="346"/>
      <c r="OI336" s="346"/>
      <c r="OJ336" s="346"/>
      <c r="OK336" s="346"/>
      <c r="OL336" s="346"/>
      <c r="OM336" s="346"/>
      <c r="ON336" s="346"/>
      <c r="OO336" s="346"/>
      <c r="OP336" s="346"/>
      <c r="OQ336" s="346"/>
      <c r="OR336" s="346"/>
      <c r="OS336" s="346"/>
      <c r="OT336" s="346"/>
      <c r="OU336" s="346"/>
      <c r="OV336" s="346"/>
      <c r="OW336" s="346"/>
      <c r="OX336" s="346"/>
      <c r="OY336" s="346"/>
      <c r="OZ336" s="346"/>
      <c r="PA336" s="346"/>
      <c r="PB336" s="346"/>
      <c r="PC336" s="346"/>
      <c r="PD336" s="346"/>
      <c r="PE336" s="346"/>
      <c r="PF336" s="346"/>
      <c r="PG336" s="346"/>
      <c r="PH336" s="346"/>
      <c r="PI336" s="346"/>
      <c r="PJ336" s="346"/>
      <c r="PK336" s="346"/>
      <c r="PL336" s="346"/>
      <c r="PM336" s="346"/>
      <c r="PN336" s="346"/>
      <c r="PO336" s="346"/>
      <c r="PP336" s="346"/>
      <c r="PQ336" s="346"/>
      <c r="PR336" s="346"/>
      <c r="PS336" s="346"/>
      <c r="PT336" s="346"/>
      <c r="PU336" s="346"/>
      <c r="PV336" s="346"/>
      <c r="PW336" s="346"/>
      <c r="PX336" s="346"/>
      <c r="PY336" s="346"/>
      <c r="PZ336" s="346"/>
      <c r="QA336" s="346"/>
      <c r="QB336" s="346"/>
      <c r="QC336" s="346"/>
      <c r="QD336" s="346"/>
      <c r="QE336" s="346"/>
      <c r="QF336" s="346"/>
      <c r="QG336" s="346"/>
      <c r="QH336" s="346"/>
      <c r="QI336" s="346"/>
      <c r="QJ336" s="346"/>
      <c r="QK336" s="346"/>
      <c r="QL336" s="346"/>
      <c r="QM336" s="346"/>
      <c r="QN336" s="346"/>
      <c r="QO336" s="346"/>
      <c r="QP336" s="346"/>
      <c r="QQ336" s="346"/>
      <c r="QR336" s="346"/>
      <c r="QS336" s="346"/>
      <c r="QT336" s="346"/>
      <c r="QU336" s="346"/>
      <c r="QV336" s="346"/>
      <c r="QW336" s="346"/>
      <c r="QX336" s="346"/>
      <c r="QY336" s="346"/>
      <c r="QZ336" s="346"/>
      <c r="RA336" s="346"/>
      <c r="RB336" s="346"/>
      <c r="RC336" s="346"/>
      <c r="RD336" s="346"/>
      <c r="RE336" s="346"/>
      <c r="RF336" s="346"/>
      <c r="RG336" s="346"/>
      <c r="RH336" s="346"/>
      <c r="RI336" s="346"/>
      <c r="RJ336" s="346"/>
      <c r="RK336" s="346"/>
      <c r="RL336" s="346"/>
      <c r="RM336" s="346"/>
      <c r="RN336" s="346"/>
      <c r="RO336" s="346"/>
      <c r="RP336" s="346"/>
      <c r="RQ336" s="346"/>
      <c r="RR336" s="346"/>
      <c r="RS336" s="346"/>
      <c r="RT336" s="346"/>
      <c r="RU336" s="346"/>
      <c r="RV336" s="346"/>
      <c r="RW336" s="346"/>
      <c r="RX336" s="346"/>
      <c r="RY336" s="346"/>
      <c r="RZ336" s="346"/>
      <c r="SA336" s="346"/>
      <c r="SB336" s="346"/>
      <c r="SC336" s="346"/>
      <c r="SD336" s="346"/>
      <c r="SE336" s="346"/>
      <c r="SF336" s="346"/>
      <c r="SG336" s="346"/>
      <c r="SH336" s="346"/>
      <c r="SI336" s="346"/>
      <c r="SJ336" s="346"/>
      <c r="SK336" s="346"/>
      <c r="SL336" s="346"/>
      <c r="SM336" s="346"/>
      <c r="SN336" s="346"/>
      <c r="SO336" s="346"/>
      <c r="SP336" s="346"/>
      <c r="SQ336" s="346"/>
      <c r="SR336" s="346"/>
      <c r="SS336" s="346"/>
      <c r="ST336" s="346"/>
      <c r="SU336" s="346"/>
      <c r="SV336" s="346"/>
      <c r="SW336" s="346"/>
      <c r="SX336" s="346"/>
      <c r="SY336" s="346"/>
      <c r="SZ336" s="346"/>
      <c r="TA336" s="346"/>
      <c r="TB336" s="346"/>
      <c r="TC336" s="346"/>
      <c r="TD336" s="346"/>
      <c r="TE336" s="346"/>
      <c r="TF336" s="346"/>
      <c r="TG336" s="346"/>
      <c r="TH336" s="346"/>
      <c r="TI336" s="346"/>
      <c r="TJ336" s="346"/>
      <c r="TK336" s="346"/>
      <c r="TL336" s="346"/>
      <c r="TM336" s="346"/>
      <c r="TN336" s="346"/>
      <c r="TO336" s="346"/>
      <c r="TP336" s="346"/>
      <c r="TQ336" s="346"/>
      <c r="TR336" s="346"/>
      <c r="TS336" s="346"/>
      <c r="TT336" s="346"/>
      <c r="TU336" s="346"/>
      <c r="TV336" s="346"/>
      <c r="TW336" s="346"/>
      <c r="TX336" s="346"/>
      <c r="TY336" s="346"/>
      <c r="TZ336" s="346"/>
      <c r="UA336" s="346"/>
      <c r="UB336" s="346"/>
      <c r="UC336" s="346"/>
      <c r="UD336" s="346"/>
      <c r="UE336" s="346"/>
      <c r="UF336" s="346"/>
      <c r="UG336" s="346"/>
      <c r="UH336" s="346"/>
      <c r="UI336" s="346"/>
      <c r="UJ336" s="346"/>
      <c r="UK336" s="346"/>
      <c r="UL336" s="346"/>
      <c r="UM336" s="346"/>
      <c r="UN336" s="346"/>
      <c r="UO336" s="346"/>
      <c r="UP336" s="346"/>
      <c r="UQ336" s="346"/>
      <c r="UR336" s="346"/>
      <c r="US336" s="346"/>
      <c r="UT336" s="346"/>
      <c r="UU336" s="346"/>
      <c r="UV336" s="346"/>
      <c r="UW336" s="346"/>
      <c r="UX336" s="346"/>
      <c r="UY336" s="346"/>
      <c r="UZ336" s="346"/>
      <c r="VA336" s="346"/>
      <c r="VB336" s="346"/>
      <c r="VC336" s="346"/>
      <c r="VD336" s="346"/>
      <c r="VE336" s="346"/>
      <c r="VF336" s="346"/>
      <c r="VG336" s="346"/>
      <c r="VH336" s="346"/>
      <c r="VI336" s="346"/>
      <c r="VJ336" s="346"/>
      <c r="VK336" s="346"/>
      <c r="VL336" s="346"/>
      <c r="VM336" s="346"/>
      <c r="VN336" s="346"/>
      <c r="VO336" s="346"/>
      <c r="VP336" s="346"/>
      <c r="VQ336" s="346"/>
      <c r="VR336" s="346"/>
      <c r="VS336" s="346"/>
      <c r="VT336" s="346"/>
      <c r="VU336" s="346"/>
      <c r="VV336" s="346"/>
      <c r="VW336" s="346"/>
      <c r="VX336" s="346"/>
      <c r="VY336" s="346"/>
      <c r="VZ336" s="346"/>
      <c r="WA336" s="346"/>
      <c r="WB336" s="346"/>
      <c r="WC336" s="346"/>
      <c r="WD336" s="346"/>
      <c r="WE336" s="346"/>
      <c r="WF336" s="346"/>
      <c r="WG336" s="346"/>
      <c r="WH336" s="346"/>
      <c r="WI336" s="346"/>
      <c r="WJ336" s="346"/>
      <c r="WK336" s="346"/>
      <c r="WL336" s="346"/>
      <c r="WM336" s="346"/>
      <c r="WN336" s="346"/>
      <c r="WO336" s="346"/>
      <c r="WP336" s="346"/>
      <c r="WQ336" s="346"/>
      <c r="WR336" s="346"/>
      <c r="WS336" s="346"/>
      <c r="WT336" s="346"/>
      <c r="WU336" s="346"/>
      <c r="WV336" s="346"/>
      <c r="WW336" s="346"/>
      <c r="WX336" s="346"/>
      <c r="WY336" s="346"/>
      <c r="WZ336" s="346"/>
      <c r="XA336" s="346"/>
      <c r="XB336" s="346"/>
      <c r="XC336" s="346"/>
      <c r="XD336" s="346"/>
      <c r="XE336" s="346"/>
      <c r="XF336" s="346"/>
      <c r="XG336" s="346"/>
      <c r="XH336" s="346"/>
      <c r="XI336" s="346"/>
      <c r="XJ336" s="346"/>
      <c r="XK336" s="346"/>
      <c r="XL336" s="346"/>
      <c r="XM336" s="346"/>
      <c r="XN336" s="346"/>
      <c r="XO336" s="346"/>
      <c r="XP336" s="346"/>
      <c r="XQ336" s="346"/>
      <c r="XR336" s="346"/>
      <c r="XS336" s="346"/>
      <c r="XT336" s="346"/>
      <c r="XU336" s="346"/>
      <c r="XV336" s="346"/>
      <c r="XW336" s="346"/>
      <c r="XX336" s="346"/>
      <c r="XY336" s="346"/>
      <c r="XZ336" s="346"/>
      <c r="YA336" s="346"/>
      <c r="YB336" s="346"/>
      <c r="YC336" s="346"/>
      <c r="YD336" s="346"/>
      <c r="YE336" s="346"/>
      <c r="YF336" s="346"/>
      <c r="YG336" s="346"/>
      <c r="YH336" s="346"/>
      <c r="YI336" s="346"/>
      <c r="YJ336" s="346"/>
      <c r="YK336" s="346"/>
      <c r="YL336" s="346"/>
      <c r="YM336" s="346"/>
      <c r="YN336" s="346"/>
      <c r="YO336" s="346"/>
      <c r="YP336" s="346"/>
      <c r="YQ336" s="346"/>
      <c r="YR336" s="346"/>
      <c r="YS336" s="346"/>
      <c r="YT336" s="346"/>
      <c r="YU336" s="346"/>
      <c r="YV336" s="346"/>
      <c r="YW336" s="346"/>
      <c r="YX336" s="346"/>
      <c r="YY336" s="346"/>
      <c r="YZ336" s="346"/>
      <c r="ZA336" s="346"/>
      <c r="ZB336" s="346"/>
      <c r="ZC336" s="346"/>
      <c r="ZD336" s="346"/>
      <c r="ZE336" s="346"/>
      <c r="ZF336" s="346"/>
      <c r="ZG336" s="346"/>
      <c r="ZH336" s="346"/>
      <c r="ZI336" s="346"/>
      <c r="ZJ336" s="346"/>
      <c r="ZK336" s="346"/>
      <c r="ZL336" s="346"/>
      <c r="ZM336" s="346"/>
      <c r="ZN336" s="346"/>
      <c r="ZO336" s="346"/>
      <c r="ZP336" s="346"/>
      <c r="ZQ336" s="346"/>
      <c r="ZR336" s="346"/>
      <c r="ZS336" s="346"/>
      <c r="ZT336" s="346"/>
      <c r="ZU336" s="346"/>
      <c r="ZV336" s="346"/>
      <c r="ZW336" s="346"/>
      <c r="ZX336" s="346"/>
      <c r="ZY336" s="346"/>
      <c r="ZZ336" s="346"/>
      <c r="AAA336" s="346"/>
      <c r="AAB336" s="346"/>
      <c r="AAC336" s="346"/>
      <c r="AAD336" s="346"/>
      <c r="AAE336" s="346"/>
      <c r="AAF336" s="346"/>
      <c r="AAG336" s="346"/>
      <c r="AAH336" s="346"/>
      <c r="AAI336" s="346"/>
      <c r="AAJ336" s="346"/>
      <c r="AAK336" s="346"/>
      <c r="AAL336" s="346"/>
      <c r="AAM336" s="346"/>
      <c r="AAN336" s="346"/>
      <c r="AAO336" s="346"/>
      <c r="AAP336" s="346"/>
      <c r="AAQ336" s="346"/>
      <c r="AAR336" s="346"/>
      <c r="AAS336" s="346"/>
      <c r="AAT336" s="346"/>
      <c r="AAU336" s="346"/>
      <c r="AAV336" s="346"/>
      <c r="AAW336" s="346"/>
      <c r="AAX336" s="346"/>
      <c r="AAY336" s="346"/>
      <c r="AAZ336" s="346"/>
      <c r="ABA336" s="346"/>
      <c r="ABB336" s="346"/>
      <c r="ABC336" s="346"/>
      <c r="ABD336" s="346"/>
      <c r="ABE336" s="346"/>
      <c r="ABF336" s="346"/>
      <c r="ABG336" s="346"/>
      <c r="ABH336" s="346"/>
      <c r="ABI336" s="346"/>
      <c r="ABJ336" s="346"/>
      <c r="ABK336" s="346"/>
      <c r="ABL336" s="346"/>
      <c r="ABM336" s="346"/>
      <c r="ABN336" s="346"/>
      <c r="ABO336" s="346"/>
      <c r="ABP336" s="346"/>
      <c r="ABQ336" s="346"/>
      <c r="ABR336" s="346"/>
      <c r="ABS336" s="346"/>
      <c r="ABT336" s="346"/>
      <c r="ABU336" s="346"/>
      <c r="ABV336" s="346"/>
      <c r="ABW336" s="346"/>
      <c r="ABX336" s="346"/>
      <c r="ABY336" s="346"/>
      <c r="ABZ336" s="346"/>
      <c r="ACA336" s="346"/>
      <c r="ACB336" s="346"/>
      <c r="ACC336" s="346"/>
      <c r="ACD336" s="346"/>
      <c r="ACE336" s="346"/>
      <c r="ACF336" s="346"/>
      <c r="ACG336" s="346"/>
      <c r="ACH336" s="346"/>
      <c r="ACI336" s="346"/>
      <c r="ACJ336" s="346"/>
      <c r="ACK336" s="346"/>
      <c r="ACL336" s="346"/>
      <c r="ACM336" s="346"/>
      <c r="ACN336" s="346"/>
      <c r="ACO336" s="346"/>
      <c r="ACP336" s="346"/>
      <c r="ACQ336" s="346"/>
      <c r="ACR336" s="346"/>
      <c r="ACS336" s="346"/>
      <c r="ACT336" s="346"/>
      <c r="ACU336" s="346"/>
      <c r="ACV336" s="346"/>
      <c r="ACW336" s="346"/>
      <c r="ACX336" s="346"/>
      <c r="ACY336" s="346"/>
      <c r="ACZ336" s="346"/>
      <c r="ADA336" s="346"/>
      <c r="ADB336" s="346"/>
      <c r="ADC336" s="346"/>
      <c r="ADD336" s="346"/>
      <c r="ADE336" s="346"/>
      <c r="ADF336" s="346"/>
      <c r="ADG336" s="346"/>
      <c r="ADH336" s="346"/>
      <c r="ADI336" s="346"/>
      <c r="ADJ336" s="346"/>
      <c r="ADK336" s="346"/>
      <c r="ADL336" s="346"/>
      <c r="ADM336" s="346"/>
      <c r="ADN336" s="346"/>
      <c r="ADO336" s="346"/>
      <c r="ADP336" s="346"/>
      <c r="ADQ336" s="346"/>
      <c r="ADR336" s="346"/>
      <c r="ADS336" s="346"/>
      <c r="ADT336" s="346"/>
      <c r="ADU336" s="346"/>
      <c r="ADV336" s="346"/>
      <c r="ADW336" s="346"/>
      <c r="ADX336" s="346"/>
      <c r="ADY336" s="346"/>
      <c r="ADZ336" s="346"/>
      <c r="AEA336" s="346"/>
      <c r="AEB336" s="346"/>
      <c r="AEC336" s="346"/>
      <c r="AED336" s="346"/>
      <c r="AEE336" s="346"/>
      <c r="AEF336" s="346"/>
      <c r="AEG336" s="346"/>
      <c r="AEH336" s="346"/>
      <c r="AEI336" s="346"/>
      <c r="AEJ336" s="346"/>
      <c r="AEK336" s="346"/>
      <c r="AEL336" s="346"/>
      <c r="AEM336" s="346"/>
      <c r="AEN336" s="346"/>
      <c r="AEO336" s="346"/>
      <c r="AEP336" s="346"/>
      <c r="AEQ336" s="346"/>
      <c r="AER336" s="346"/>
      <c r="AES336" s="346"/>
      <c r="AET336" s="346"/>
      <c r="AEU336" s="346"/>
      <c r="AEV336" s="346"/>
      <c r="AEW336" s="346"/>
      <c r="AEX336" s="346"/>
      <c r="AEY336" s="346"/>
      <c r="AEZ336" s="346"/>
      <c r="AFA336" s="346"/>
      <c r="AFB336" s="346"/>
      <c r="AFC336" s="346"/>
      <c r="AFD336" s="346"/>
      <c r="AFE336" s="346"/>
      <c r="AFF336" s="346"/>
      <c r="AFG336" s="346"/>
      <c r="AFH336" s="346"/>
      <c r="AFI336" s="346"/>
      <c r="AFJ336" s="346"/>
      <c r="AFK336" s="346"/>
      <c r="AFL336" s="346"/>
      <c r="AFM336" s="346"/>
      <c r="AFN336" s="346"/>
      <c r="AFO336" s="346"/>
      <c r="AFP336" s="346"/>
      <c r="AFQ336" s="346"/>
      <c r="AFR336" s="346"/>
      <c r="AFS336" s="346"/>
      <c r="AFT336" s="346"/>
      <c r="AFU336" s="346"/>
      <c r="AFV336" s="346"/>
      <c r="AFW336" s="346"/>
      <c r="AFX336" s="346"/>
      <c r="AFY336" s="346"/>
      <c r="AFZ336" s="346"/>
      <c r="AGA336" s="346"/>
      <c r="AGB336" s="346"/>
      <c r="AGC336" s="346"/>
      <c r="AGD336" s="346"/>
      <c r="AGE336" s="346"/>
      <c r="AGF336" s="346"/>
      <c r="AGG336" s="346"/>
      <c r="AGH336" s="346"/>
      <c r="AGI336" s="346"/>
      <c r="AGJ336" s="346"/>
      <c r="AGK336" s="346"/>
      <c r="AGL336" s="346"/>
      <c r="AGM336" s="346"/>
      <c r="AGN336" s="346"/>
      <c r="AGO336" s="346"/>
      <c r="AGP336" s="346"/>
      <c r="AGQ336" s="346"/>
      <c r="AGR336" s="346"/>
      <c r="AGS336" s="346"/>
      <c r="AGT336" s="346"/>
      <c r="AGU336" s="346"/>
      <c r="AGV336" s="346"/>
      <c r="AGW336" s="346"/>
      <c r="AGX336" s="346"/>
      <c r="AGY336" s="346"/>
      <c r="AGZ336" s="346"/>
      <c r="AHA336" s="346"/>
      <c r="AHB336" s="346"/>
      <c r="AHC336" s="346"/>
      <c r="AHD336" s="346"/>
      <c r="AHE336" s="346"/>
      <c r="AHF336" s="346"/>
      <c r="AHG336" s="346"/>
      <c r="AHH336" s="346"/>
      <c r="AHI336" s="346"/>
      <c r="AHJ336" s="346"/>
      <c r="AHK336" s="346"/>
      <c r="AHL336" s="346"/>
      <c r="AHM336" s="346"/>
      <c r="AHN336" s="346"/>
      <c r="AHO336" s="346"/>
      <c r="AHP336" s="346"/>
      <c r="AHQ336" s="346"/>
      <c r="AHR336" s="346"/>
      <c r="AHS336" s="346"/>
      <c r="AHT336" s="346"/>
      <c r="AHU336" s="346"/>
      <c r="AHV336" s="346"/>
      <c r="AHW336" s="346"/>
      <c r="AHX336" s="346"/>
      <c r="AHY336" s="346"/>
      <c r="AHZ336" s="346"/>
      <c r="AIA336" s="346"/>
      <c r="AIB336" s="346"/>
      <c r="AIC336" s="346"/>
      <c r="AID336" s="346"/>
      <c r="AIE336" s="346"/>
      <c r="AIF336" s="346"/>
      <c r="AIG336" s="346"/>
      <c r="AIH336" s="346"/>
      <c r="AII336" s="346"/>
      <c r="AIJ336" s="346"/>
      <c r="AIK336" s="346"/>
      <c r="AIL336" s="346"/>
      <c r="AIM336" s="346"/>
      <c r="AIN336" s="346"/>
      <c r="AIO336" s="346"/>
      <c r="AIP336" s="346"/>
      <c r="AIQ336" s="346"/>
      <c r="AIR336" s="346"/>
      <c r="AIS336" s="346"/>
      <c r="AIT336" s="346"/>
      <c r="AIU336" s="346"/>
      <c r="AIV336" s="346"/>
      <c r="AIW336" s="346"/>
      <c r="AIX336" s="346"/>
      <c r="AIY336" s="346"/>
      <c r="AIZ336" s="346"/>
      <c r="AJA336" s="346"/>
      <c r="AJB336" s="346"/>
      <c r="AJC336" s="346"/>
      <c r="AJD336" s="346"/>
      <c r="AJE336" s="346"/>
      <c r="AJF336" s="346"/>
      <c r="AJG336" s="346"/>
      <c r="AJH336" s="346"/>
      <c r="AJI336" s="346"/>
      <c r="AJJ336" s="346"/>
      <c r="AJK336" s="346"/>
      <c r="AJL336" s="346"/>
      <c r="AJM336" s="346"/>
      <c r="AJN336" s="346"/>
      <c r="AJO336" s="346"/>
      <c r="AJP336" s="346"/>
      <c r="AJQ336" s="346"/>
      <c r="AJR336" s="346"/>
      <c r="AJS336" s="346"/>
      <c r="AJT336" s="346"/>
      <c r="AJU336" s="346"/>
      <c r="AJV336" s="346"/>
      <c r="AJW336" s="346"/>
      <c r="AJX336" s="346"/>
      <c r="AJY336" s="346"/>
      <c r="AJZ336" s="346"/>
      <c r="AKA336" s="346"/>
      <c r="AKB336" s="346"/>
      <c r="AKC336" s="346"/>
      <c r="AKD336" s="346"/>
      <c r="AKE336" s="346"/>
      <c r="AKF336" s="346"/>
      <c r="AKG336" s="346"/>
      <c r="AKH336" s="346"/>
      <c r="AKI336" s="346"/>
      <c r="AKJ336" s="346"/>
      <c r="AKK336" s="346"/>
      <c r="AKL336" s="346"/>
      <c r="AKM336" s="346"/>
      <c r="AKN336" s="346"/>
      <c r="AKO336" s="346"/>
      <c r="AKP336" s="346"/>
      <c r="AKQ336" s="346"/>
      <c r="AKR336" s="346"/>
      <c r="AKS336" s="346"/>
      <c r="AKT336" s="346"/>
      <c r="AKU336" s="346"/>
      <c r="AKV336" s="346"/>
      <c r="AKW336" s="346"/>
      <c r="AKX336" s="346"/>
      <c r="AKY336" s="346"/>
      <c r="AKZ336" s="346"/>
      <c r="ALA336" s="346"/>
      <c r="ALB336" s="346"/>
      <c r="ALC336" s="346"/>
      <c r="ALD336" s="346"/>
      <c r="ALE336" s="346"/>
      <c r="ALF336" s="346"/>
      <c r="ALG336" s="346"/>
      <c r="ALH336" s="346"/>
      <c r="ALI336" s="346"/>
      <c r="ALJ336" s="346"/>
      <c r="ALK336" s="346"/>
      <c r="ALL336" s="346"/>
      <c r="ALM336" s="346"/>
      <c r="ALN336" s="346"/>
      <c r="ALO336" s="346"/>
      <c r="ALP336" s="346"/>
      <c r="ALQ336" s="346"/>
      <c r="ALR336" s="346"/>
      <c r="ALS336" s="346"/>
      <c r="ALT336" s="346"/>
      <c r="ALU336" s="346"/>
      <c r="ALV336" s="346"/>
      <c r="ALW336" s="346"/>
      <c r="ALX336" s="346"/>
      <c r="ALY336" s="346"/>
      <c r="ALZ336" s="346"/>
      <c r="AMA336" s="346"/>
      <c r="AMB336" s="346"/>
      <c r="AMC336" s="346"/>
      <c r="AMD336" s="346"/>
    </row>
    <row r="337" spans="1:1018" customFormat="1" ht="48">
      <c r="A337" s="357" t="s">
        <v>32373</v>
      </c>
      <c r="B337" s="358" t="s">
        <v>32785</v>
      </c>
      <c r="C337" s="359" t="s">
        <v>32786</v>
      </c>
      <c r="D337" s="358" t="s">
        <v>12</v>
      </c>
      <c r="E337" s="360">
        <v>17.3793103</v>
      </c>
      <c r="F337" s="195">
        <v>1.93</v>
      </c>
      <c r="G337" s="362">
        <f>E337*F337</f>
        <v>33.542068878999999</v>
      </c>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c r="AS337" s="346"/>
      <c r="AT337" s="346"/>
      <c r="AU337" s="346"/>
      <c r="AV337" s="346"/>
      <c r="AW337" s="346"/>
      <c r="AX337" s="346"/>
      <c r="AY337" s="346"/>
      <c r="AZ337" s="346"/>
      <c r="BA337" s="346"/>
      <c r="BB337" s="346"/>
      <c r="BC337" s="346"/>
      <c r="BD337" s="346"/>
      <c r="BE337" s="346"/>
      <c r="BF337" s="346"/>
      <c r="BG337" s="346"/>
      <c r="BH337" s="346"/>
      <c r="BI337" s="346"/>
      <c r="BJ337" s="346"/>
      <c r="BK337" s="346"/>
      <c r="BL337" s="346"/>
      <c r="BM337" s="346"/>
      <c r="BN337" s="346"/>
      <c r="BO337" s="346"/>
      <c r="BP337" s="346"/>
      <c r="BQ337" s="346"/>
      <c r="BR337" s="346"/>
      <c r="BS337" s="346"/>
      <c r="BT337" s="346"/>
      <c r="BU337" s="346"/>
      <c r="BV337" s="346"/>
      <c r="BW337" s="346"/>
      <c r="BX337" s="346"/>
      <c r="BY337" s="346"/>
      <c r="BZ337" s="346"/>
      <c r="CA337" s="346"/>
      <c r="CB337" s="346"/>
      <c r="CC337" s="346"/>
      <c r="CD337" s="346"/>
      <c r="CE337" s="346"/>
      <c r="CF337" s="346"/>
      <c r="CG337" s="346"/>
      <c r="CH337" s="346"/>
      <c r="CI337" s="346"/>
      <c r="CJ337" s="346"/>
      <c r="CK337" s="346"/>
      <c r="CL337" s="346"/>
      <c r="CM337" s="346"/>
      <c r="CN337" s="346"/>
      <c r="CO337" s="346"/>
      <c r="CP337" s="346"/>
      <c r="CQ337" s="346"/>
      <c r="CR337" s="346"/>
      <c r="CS337" s="346"/>
      <c r="CT337" s="346"/>
      <c r="CU337" s="346"/>
      <c r="CV337" s="346"/>
      <c r="CW337" s="346"/>
      <c r="CX337" s="346"/>
      <c r="CY337" s="346"/>
      <c r="CZ337" s="346"/>
      <c r="DA337" s="346"/>
      <c r="DB337" s="346"/>
      <c r="DC337" s="346"/>
      <c r="DD337" s="346"/>
      <c r="DE337" s="346"/>
      <c r="DF337" s="346"/>
      <c r="DG337" s="346"/>
      <c r="DH337" s="346"/>
      <c r="DI337" s="346"/>
      <c r="DJ337" s="346"/>
      <c r="DK337" s="346"/>
      <c r="DL337" s="346"/>
      <c r="DM337" s="346"/>
      <c r="DN337" s="346"/>
      <c r="DO337" s="346"/>
      <c r="DP337" s="346"/>
      <c r="DQ337" s="346"/>
      <c r="DR337" s="346"/>
      <c r="DS337" s="346"/>
      <c r="DT337" s="346"/>
      <c r="DU337" s="346"/>
      <c r="DV337" s="346"/>
      <c r="DW337" s="346"/>
      <c r="DX337" s="346"/>
      <c r="DY337" s="346"/>
      <c r="DZ337" s="346"/>
      <c r="EA337" s="346"/>
      <c r="EB337" s="346"/>
      <c r="EC337" s="346"/>
      <c r="ED337" s="346"/>
      <c r="EE337" s="346"/>
      <c r="EF337" s="346"/>
      <c r="EG337" s="346"/>
      <c r="EH337" s="346"/>
      <c r="EI337" s="346"/>
      <c r="EJ337" s="346"/>
      <c r="EK337" s="346"/>
      <c r="EL337" s="346"/>
      <c r="EM337" s="346"/>
      <c r="EN337" s="346"/>
      <c r="EO337" s="346"/>
      <c r="EP337" s="346"/>
      <c r="EQ337" s="346"/>
      <c r="ER337" s="346"/>
      <c r="ES337" s="346"/>
      <c r="ET337" s="346"/>
      <c r="EU337" s="346"/>
      <c r="EV337" s="346"/>
      <c r="EW337" s="346"/>
      <c r="EX337" s="346"/>
      <c r="EY337" s="346"/>
      <c r="EZ337" s="346"/>
      <c r="FA337" s="346"/>
      <c r="FB337" s="346"/>
      <c r="FC337" s="346"/>
      <c r="FD337" s="346"/>
      <c r="FE337" s="346"/>
      <c r="FF337" s="346"/>
      <c r="FG337" s="346"/>
      <c r="FH337" s="346"/>
      <c r="FI337" s="346"/>
      <c r="FJ337" s="346"/>
      <c r="FK337" s="346"/>
      <c r="FL337" s="346"/>
      <c r="FM337" s="346"/>
      <c r="FN337" s="346"/>
      <c r="FO337" s="346"/>
      <c r="FP337" s="346"/>
      <c r="FQ337" s="346"/>
      <c r="FR337" s="346"/>
      <c r="FS337" s="346"/>
      <c r="FT337" s="346"/>
      <c r="FU337" s="346"/>
      <c r="FV337" s="346"/>
      <c r="FW337" s="346"/>
      <c r="FX337" s="346"/>
      <c r="FY337" s="346"/>
      <c r="FZ337" s="346"/>
      <c r="GA337" s="346"/>
      <c r="GB337" s="346"/>
      <c r="GC337" s="346"/>
      <c r="GD337" s="346"/>
      <c r="GE337" s="346"/>
      <c r="GF337" s="346"/>
      <c r="GG337" s="346"/>
      <c r="GH337" s="346"/>
      <c r="GI337" s="346"/>
      <c r="GJ337" s="346"/>
      <c r="GK337" s="346"/>
      <c r="GL337" s="346"/>
      <c r="GM337" s="346"/>
      <c r="GN337" s="346"/>
      <c r="GO337" s="346"/>
      <c r="GP337" s="346"/>
      <c r="GQ337" s="346"/>
      <c r="GR337" s="346"/>
      <c r="GS337" s="346"/>
      <c r="GT337" s="346"/>
      <c r="GU337" s="346"/>
      <c r="GV337" s="346"/>
      <c r="GW337" s="346"/>
      <c r="GX337" s="346"/>
      <c r="GY337" s="346"/>
      <c r="GZ337" s="346"/>
      <c r="HA337" s="346"/>
      <c r="HB337" s="346"/>
      <c r="HC337" s="346"/>
      <c r="HD337" s="346"/>
      <c r="HE337" s="346"/>
      <c r="HF337" s="346"/>
      <c r="HG337" s="346"/>
      <c r="HH337" s="346"/>
      <c r="HI337" s="346"/>
      <c r="HJ337" s="346"/>
      <c r="HK337" s="346"/>
      <c r="HL337" s="346"/>
      <c r="HM337" s="346"/>
      <c r="HN337" s="346"/>
      <c r="HO337" s="346"/>
      <c r="HP337" s="346"/>
      <c r="HQ337" s="346"/>
      <c r="HR337" s="346"/>
      <c r="HS337" s="346"/>
      <c r="HT337" s="346"/>
      <c r="HU337" s="346"/>
      <c r="HV337" s="346"/>
      <c r="HW337" s="346"/>
      <c r="HX337" s="346"/>
      <c r="HY337" s="346"/>
      <c r="HZ337" s="346"/>
      <c r="IA337" s="346"/>
      <c r="IB337" s="346"/>
      <c r="IC337" s="346"/>
      <c r="ID337" s="346"/>
      <c r="IE337" s="346"/>
      <c r="IF337" s="346"/>
      <c r="IG337" s="346"/>
      <c r="IH337" s="346"/>
      <c r="II337" s="346"/>
      <c r="IJ337" s="346"/>
      <c r="IK337" s="346"/>
      <c r="IL337" s="346"/>
      <c r="IM337" s="346"/>
      <c r="IN337" s="346"/>
      <c r="IO337" s="346"/>
      <c r="IP337" s="346"/>
      <c r="IQ337" s="346"/>
      <c r="IR337" s="346"/>
      <c r="IS337" s="346"/>
      <c r="IT337" s="346"/>
      <c r="IU337" s="346"/>
      <c r="IV337" s="346"/>
      <c r="IW337" s="346"/>
      <c r="IX337" s="346"/>
      <c r="IY337" s="346"/>
      <c r="IZ337" s="346"/>
      <c r="JA337" s="346"/>
      <c r="JB337" s="346"/>
      <c r="JC337" s="346"/>
      <c r="JD337" s="346"/>
      <c r="JE337" s="346"/>
      <c r="JF337" s="346"/>
      <c r="JG337" s="346"/>
      <c r="JH337" s="346"/>
      <c r="JI337" s="346"/>
      <c r="JJ337" s="346"/>
      <c r="JK337" s="346"/>
      <c r="JL337" s="346"/>
      <c r="JM337" s="346"/>
      <c r="JN337" s="346"/>
      <c r="JO337" s="346"/>
      <c r="JP337" s="346"/>
      <c r="JQ337" s="346"/>
      <c r="JR337" s="346"/>
      <c r="JS337" s="346"/>
      <c r="JT337" s="346"/>
      <c r="JU337" s="346"/>
      <c r="JV337" s="346"/>
      <c r="JW337" s="346"/>
      <c r="JX337" s="346"/>
      <c r="JY337" s="346"/>
      <c r="JZ337" s="346"/>
      <c r="KA337" s="346"/>
      <c r="KB337" s="346"/>
      <c r="KC337" s="346"/>
      <c r="KD337" s="346"/>
      <c r="KE337" s="346"/>
      <c r="KF337" s="346"/>
      <c r="KG337" s="346"/>
      <c r="KH337" s="346"/>
      <c r="KI337" s="346"/>
      <c r="KJ337" s="346"/>
      <c r="KK337" s="346"/>
      <c r="KL337" s="346"/>
      <c r="KM337" s="346"/>
      <c r="KN337" s="346"/>
      <c r="KO337" s="346"/>
      <c r="KP337" s="346"/>
      <c r="KQ337" s="346"/>
      <c r="KR337" s="346"/>
      <c r="KS337" s="346"/>
      <c r="KT337" s="346"/>
      <c r="KU337" s="346"/>
      <c r="KV337" s="346"/>
      <c r="KW337" s="346"/>
      <c r="KX337" s="346"/>
      <c r="KY337" s="346"/>
      <c r="KZ337" s="346"/>
      <c r="LA337" s="346"/>
      <c r="LB337" s="346"/>
      <c r="LC337" s="346"/>
      <c r="LD337" s="346"/>
      <c r="LE337" s="346"/>
      <c r="LF337" s="346"/>
      <c r="LG337" s="346"/>
      <c r="LH337" s="346"/>
      <c r="LI337" s="346"/>
      <c r="LJ337" s="346"/>
      <c r="LK337" s="346"/>
      <c r="LL337" s="346"/>
      <c r="LM337" s="346"/>
      <c r="LN337" s="346"/>
      <c r="LO337" s="346"/>
      <c r="LP337" s="346"/>
      <c r="LQ337" s="346"/>
      <c r="LR337" s="346"/>
      <c r="LS337" s="346"/>
      <c r="LT337" s="346"/>
      <c r="LU337" s="346"/>
      <c r="LV337" s="346"/>
      <c r="LW337" s="346"/>
      <c r="LX337" s="346"/>
      <c r="LY337" s="346"/>
      <c r="LZ337" s="346"/>
      <c r="MA337" s="346"/>
      <c r="MB337" s="346"/>
      <c r="MC337" s="346"/>
      <c r="MD337" s="346"/>
      <c r="ME337" s="346"/>
      <c r="MF337" s="346"/>
      <c r="MG337" s="346"/>
      <c r="MH337" s="346"/>
      <c r="MI337" s="346"/>
      <c r="MJ337" s="346"/>
      <c r="MK337" s="346"/>
      <c r="ML337" s="346"/>
      <c r="MM337" s="346"/>
      <c r="MN337" s="346"/>
      <c r="MO337" s="346"/>
      <c r="MP337" s="346"/>
      <c r="MQ337" s="346"/>
      <c r="MR337" s="346"/>
      <c r="MS337" s="346"/>
      <c r="MT337" s="346"/>
      <c r="MU337" s="346"/>
      <c r="MV337" s="346"/>
      <c r="MW337" s="346"/>
      <c r="MX337" s="346"/>
      <c r="MY337" s="346"/>
      <c r="MZ337" s="346"/>
      <c r="NA337" s="346"/>
      <c r="NB337" s="346"/>
      <c r="NC337" s="346"/>
      <c r="ND337" s="346"/>
      <c r="NE337" s="346"/>
      <c r="NF337" s="346"/>
      <c r="NG337" s="346"/>
      <c r="NH337" s="346"/>
      <c r="NI337" s="346"/>
      <c r="NJ337" s="346"/>
      <c r="NK337" s="346"/>
      <c r="NL337" s="346"/>
      <c r="NM337" s="346"/>
      <c r="NN337" s="346"/>
      <c r="NO337" s="346"/>
      <c r="NP337" s="346"/>
      <c r="NQ337" s="346"/>
      <c r="NR337" s="346"/>
      <c r="NS337" s="346"/>
      <c r="NT337" s="346"/>
      <c r="NU337" s="346"/>
      <c r="NV337" s="346"/>
      <c r="NW337" s="346"/>
      <c r="NX337" s="346"/>
      <c r="NY337" s="346"/>
      <c r="NZ337" s="346"/>
      <c r="OA337" s="346"/>
      <c r="OB337" s="346"/>
      <c r="OC337" s="346"/>
      <c r="OD337" s="346"/>
      <c r="OE337" s="346"/>
      <c r="OF337" s="346"/>
      <c r="OG337" s="346"/>
      <c r="OH337" s="346"/>
      <c r="OI337" s="346"/>
      <c r="OJ337" s="346"/>
      <c r="OK337" s="346"/>
      <c r="OL337" s="346"/>
      <c r="OM337" s="346"/>
      <c r="ON337" s="346"/>
      <c r="OO337" s="346"/>
      <c r="OP337" s="346"/>
      <c r="OQ337" s="346"/>
      <c r="OR337" s="346"/>
      <c r="OS337" s="346"/>
      <c r="OT337" s="346"/>
      <c r="OU337" s="346"/>
      <c r="OV337" s="346"/>
      <c r="OW337" s="346"/>
      <c r="OX337" s="346"/>
      <c r="OY337" s="346"/>
      <c r="OZ337" s="346"/>
      <c r="PA337" s="346"/>
      <c r="PB337" s="346"/>
      <c r="PC337" s="346"/>
      <c r="PD337" s="346"/>
      <c r="PE337" s="346"/>
      <c r="PF337" s="346"/>
      <c r="PG337" s="346"/>
      <c r="PH337" s="346"/>
      <c r="PI337" s="346"/>
      <c r="PJ337" s="346"/>
      <c r="PK337" s="346"/>
      <c r="PL337" s="346"/>
      <c r="PM337" s="346"/>
      <c r="PN337" s="346"/>
      <c r="PO337" s="346"/>
      <c r="PP337" s="346"/>
      <c r="PQ337" s="346"/>
      <c r="PR337" s="346"/>
      <c r="PS337" s="346"/>
      <c r="PT337" s="346"/>
      <c r="PU337" s="346"/>
      <c r="PV337" s="346"/>
      <c r="PW337" s="346"/>
      <c r="PX337" s="346"/>
      <c r="PY337" s="346"/>
      <c r="PZ337" s="346"/>
      <c r="QA337" s="346"/>
      <c r="QB337" s="346"/>
      <c r="QC337" s="346"/>
      <c r="QD337" s="346"/>
      <c r="QE337" s="346"/>
      <c r="QF337" s="346"/>
      <c r="QG337" s="346"/>
      <c r="QH337" s="346"/>
      <c r="QI337" s="346"/>
      <c r="QJ337" s="346"/>
      <c r="QK337" s="346"/>
      <c r="QL337" s="346"/>
      <c r="QM337" s="346"/>
      <c r="QN337" s="346"/>
      <c r="QO337" s="346"/>
      <c r="QP337" s="346"/>
      <c r="QQ337" s="346"/>
      <c r="QR337" s="346"/>
      <c r="QS337" s="346"/>
      <c r="QT337" s="346"/>
      <c r="QU337" s="346"/>
      <c r="QV337" s="346"/>
      <c r="QW337" s="346"/>
      <c r="QX337" s="346"/>
      <c r="QY337" s="346"/>
      <c r="QZ337" s="346"/>
      <c r="RA337" s="346"/>
      <c r="RB337" s="346"/>
      <c r="RC337" s="346"/>
      <c r="RD337" s="346"/>
      <c r="RE337" s="346"/>
      <c r="RF337" s="346"/>
      <c r="RG337" s="346"/>
      <c r="RH337" s="346"/>
      <c r="RI337" s="346"/>
      <c r="RJ337" s="346"/>
      <c r="RK337" s="346"/>
      <c r="RL337" s="346"/>
      <c r="RM337" s="346"/>
      <c r="RN337" s="346"/>
      <c r="RO337" s="346"/>
      <c r="RP337" s="346"/>
      <c r="RQ337" s="346"/>
      <c r="RR337" s="346"/>
      <c r="RS337" s="346"/>
      <c r="RT337" s="346"/>
      <c r="RU337" s="346"/>
      <c r="RV337" s="346"/>
      <c r="RW337" s="346"/>
      <c r="RX337" s="346"/>
      <c r="RY337" s="346"/>
      <c r="RZ337" s="346"/>
      <c r="SA337" s="346"/>
      <c r="SB337" s="346"/>
      <c r="SC337" s="346"/>
      <c r="SD337" s="346"/>
      <c r="SE337" s="346"/>
      <c r="SF337" s="346"/>
      <c r="SG337" s="346"/>
      <c r="SH337" s="346"/>
      <c r="SI337" s="346"/>
      <c r="SJ337" s="346"/>
      <c r="SK337" s="346"/>
      <c r="SL337" s="346"/>
      <c r="SM337" s="346"/>
      <c r="SN337" s="346"/>
      <c r="SO337" s="346"/>
      <c r="SP337" s="346"/>
      <c r="SQ337" s="346"/>
      <c r="SR337" s="346"/>
      <c r="SS337" s="346"/>
      <c r="ST337" s="346"/>
      <c r="SU337" s="346"/>
      <c r="SV337" s="346"/>
      <c r="SW337" s="346"/>
      <c r="SX337" s="346"/>
      <c r="SY337" s="346"/>
      <c r="SZ337" s="346"/>
      <c r="TA337" s="346"/>
      <c r="TB337" s="346"/>
      <c r="TC337" s="346"/>
      <c r="TD337" s="346"/>
      <c r="TE337" s="346"/>
      <c r="TF337" s="346"/>
      <c r="TG337" s="346"/>
      <c r="TH337" s="346"/>
      <c r="TI337" s="346"/>
      <c r="TJ337" s="346"/>
      <c r="TK337" s="346"/>
      <c r="TL337" s="346"/>
      <c r="TM337" s="346"/>
      <c r="TN337" s="346"/>
      <c r="TO337" s="346"/>
      <c r="TP337" s="346"/>
      <c r="TQ337" s="346"/>
      <c r="TR337" s="346"/>
      <c r="TS337" s="346"/>
      <c r="TT337" s="346"/>
      <c r="TU337" s="346"/>
      <c r="TV337" s="346"/>
      <c r="TW337" s="346"/>
      <c r="TX337" s="346"/>
      <c r="TY337" s="346"/>
      <c r="TZ337" s="346"/>
      <c r="UA337" s="346"/>
      <c r="UB337" s="346"/>
      <c r="UC337" s="346"/>
      <c r="UD337" s="346"/>
      <c r="UE337" s="346"/>
      <c r="UF337" s="346"/>
      <c r="UG337" s="346"/>
      <c r="UH337" s="346"/>
      <c r="UI337" s="346"/>
      <c r="UJ337" s="346"/>
      <c r="UK337" s="346"/>
      <c r="UL337" s="346"/>
      <c r="UM337" s="346"/>
      <c r="UN337" s="346"/>
      <c r="UO337" s="346"/>
      <c r="UP337" s="346"/>
      <c r="UQ337" s="346"/>
      <c r="UR337" s="346"/>
      <c r="US337" s="346"/>
      <c r="UT337" s="346"/>
      <c r="UU337" s="346"/>
      <c r="UV337" s="346"/>
      <c r="UW337" s="346"/>
      <c r="UX337" s="346"/>
      <c r="UY337" s="346"/>
      <c r="UZ337" s="346"/>
      <c r="VA337" s="346"/>
      <c r="VB337" s="346"/>
      <c r="VC337" s="346"/>
      <c r="VD337" s="346"/>
      <c r="VE337" s="346"/>
      <c r="VF337" s="346"/>
      <c r="VG337" s="346"/>
      <c r="VH337" s="346"/>
      <c r="VI337" s="346"/>
      <c r="VJ337" s="346"/>
      <c r="VK337" s="346"/>
      <c r="VL337" s="346"/>
      <c r="VM337" s="346"/>
      <c r="VN337" s="346"/>
      <c r="VO337" s="346"/>
      <c r="VP337" s="346"/>
      <c r="VQ337" s="346"/>
      <c r="VR337" s="346"/>
      <c r="VS337" s="346"/>
      <c r="VT337" s="346"/>
      <c r="VU337" s="346"/>
      <c r="VV337" s="346"/>
      <c r="VW337" s="346"/>
      <c r="VX337" s="346"/>
      <c r="VY337" s="346"/>
      <c r="VZ337" s="346"/>
      <c r="WA337" s="346"/>
      <c r="WB337" s="346"/>
      <c r="WC337" s="346"/>
      <c r="WD337" s="346"/>
      <c r="WE337" s="346"/>
      <c r="WF337" s="346"/>
      <c r="WG337" s="346"/>
      <c r="WH337" s="346"/>
      <c r="WI337" s="346"/>
      <c r="WJ337" s="346"/>
      <c r="WK337" s="346"/>
      <c r="WL337" s="346"/>
      <c r="WM337" s="346"/>
      <c r="WN337" s="346"/>
      <c r="WO337" s="346"/>
      <c r="WP337" s="346"/>
      <c r="WQ337" s="346"/>
      <c r="WR337" s="346"/>
      <c r="WS337" s="346"/>
      <c r="WT337" s="346"/>
      <c r="WU337" s="346"/>
      <c r="WV337" s="346"/>
      <c r="WW337" s="346"/>
      <c r="WX337" s="346"/>
      <c r="WY337" s="346"/>
      <c r="WZ337" s="346"/>
      <c r="XA337" s="346"/>
      <c r="XB337" s="346"/>
      <c r="XC337" s="346"/>
      <c r="XD337" s="346"/>
      <c r="XE337" s="346"/>
      <c r="XF337" s="346"/>
      <c r="XG337" s="346"/>
      <c r="XH337" s="346"/>
      <c r="XI337" s="346"/>
      <c r="XJ337" s="346"/>
      <c r="XK337" s="346"/>
      <c r="XL337" s="346"/>
      <c r="XM337" s="346"/>
      <c r="XN337" s="346"/>
      <c r="XO337" s="346"/>
      <c r="XP337" s="346"/>
      <c r="XQ337" s="346"/>
      <c r="XR337" s="346"/>
      <c r="XS337" s="346"/>
      <c r="XT337" s="346"/>
      <c r="XU337" s="346"/>
      <c r="XV337" s="346"/>
      <c r="XW337" s="346"/>
      <c r="XX337" s="346"/>
      <c r="XY337" s="346"/>
      <c r="XZ337" s="346"/>
      <c r="YA337" s="346"/>
      <c r="YB337" s="346"/>
      <c r="YC337" s="346"/>
      <c r="YD337" s="346"/>
      <c r="YE337" s="346"/>
      <c r="YF337" s="346"/>
      <c r="YG337" s="346"/>
      <c r="YH337" s="346"/>
      <c r="YI337" s="346"/>
      <c r="YJ337" s="346"/>
      <c r="YK337" s="346"/>
      <c r="YL337" s="346"/>
      <c r="YM337" s="346"/>
      <c r="YN337" s="346"/>
      <c r="YO337" s="346"/>
      <c r="YP337" s="346"/>
      <c r="YQ337" s="346"/>
      <c r="YR337" s="346"/>
      <c r="YS337" s="346"/>
      <c r="YT337" s="346"/>
      <c r="YU337" s="346"/>
      <c r="YV337" s="346"/>
      <c r="YW337" s="346"/>
      <c r="YX337" s="346"/>
      <c r="YY337" s="346"/>
      <c r="YZ337" s="346"/>
      <c r="ZA337" s="346"/>
      <c r="ZB337" s="346"/>
      <c r="ZC337" s="346"/>
      <c r="ZD337" s="346"/>
      <c r="ZE337" s="346"/>
      <c r="ZF337" s="346"/>
      <c r="ZG337" s="346"/>
      <c r="ZH337" s="346"/>
      <c r="ZI337" s="346"/>
      <c r="ZJ337" s="346"/>
      <c r="ZK337" s="346"/>
      <c r="ZL337" s="346"/>
      <c r="ZM337" s="346"/>
      <c r="ZN337" s="346"/>
      <c r="ZO337" s="346"/>
      <c r="ZP337" s="346"/>
      <c r="ZQ337" s="346"/>
      <c r="ZR337" s="346"/>
      <c r="ZS337" s="346"/>
      <c r="ZT337" s="346"/>
      <c r="ZU337" s="346"/>
      <c r="ZV337" s="346"/>
      <c r="ZW337" s="346"/>
      <c r="ZX337" s="346"/>
      <c r="ZY337" s="346"/>
      <c r="ZZ337" s="346"/>
      <c r="AAA337" s="346"/>
      <c r="AAB337" s="346"/>
      <c r="AAC337" s="346"/>
      <c r="AAD337" s="346"/>
      <c r="AAE337" s="346"/>
      <c r="AAF337" s="346"/>
      <c r="AAG337" s="346"/>
      <c r="AAH337" s="346"/>
      <c r="AAI337" s="346"/>
      <c r="AAJ337" s="346"/>
      <c r="AAK337" s="346"/>
      <c r="AAL337" s="346"/>
      <c r="AAM337" s="346"/>
      <c r="AAN337" s="346"/>
      <c r="AAO337" s="346"/>
      <c r="AAP337" s="346"/>
      <c r="AAQ337" s="346"/>
      <c r="AAR337" s="346"/>
      <c r="AAS337" s="346"/>
      <c r="AAT337" s="346"/>
      <c r="AAU337" s="346"/>
      <c r="AAV337" s="346"/>
      <c r="AAW337" s="346"/>
      <c r="AAX337" s="346"/>
      <c r="AAY337" s="346"/>
      <c r="AAZ337" s="346"/>
      <c r="ABA337" s="346"/>
      <c r="ABB337" s="346"/>
      <c r="ABC337" s="346"/>
      <c r="ABD337" s="346"/>
      <c r="ABE337" s="346"/>
      <c r="ABF337" s="346"/>
      <c r="ABG337" s="346"/>
      <c r="ABH337" s="346"/>
      <c r="ABI337" s="346"/>
      <c r="ABJ337" s="346"/>
      <c r="ABK337" s="346"/>
      <c r="ABL337" s="346"/>
      <c r="ABM337" s="346"/>
      <c r="ABN337" s="346"/>
      <c r="ABO337" s="346"/>
      <c r="ABP337" s="346"/>
      <c r="ABQ337" s="346"/>
      <c r="ABR337" s="346"/>
      <c r="ABS337" s="346"/>
      <c r="ABT337" s="346"/>
      <c r="ABU337" s="346"/>
      <c r="ABV337" s="346"/>
      <c r="ABW337" s="346"/>
      <c r="ABX337" s="346"/>
      <c r="ABY337" s="346"/>
      <c r="ABZ337" s="346"/>
      <c r="ACA337" s="346"/>
      <c r="ACB337" s="346"/>
      <c r="ACC337" s="346"/>
      <c r="ACD337" s="346"/>
      <c r="ACE337" s="346"/>
      <c r="ACF337" s="346"/>
      <c r="ACG337" s="346"/>
      <c r="ACH337" s="346"/>
      <c r="ACI337" s="346"/>
      <c r="ACJ337" s="346"/>
      <c r="ACK337" s="346"/>
      <c r="ACL337" s="346"/>
      <c r="ACM337" s="346"/>
      <c r="ACN337" s="346"/>
      <c r="ACO337" s="346"/>
      <c r="ACP337" s="346"/>
      <c r="ACQ337" s="346"/>
      <c r="ACR337" s="346"/>
      <c r="ACS337" s="346"/>
      <c r="ACT337" s="346"/>
      <c r="ACU337" s="346"/>
      <c r="ACV337" s="346"/>
      <c r="ACW337" s="346"/>
      <c r="ACX337" s="346"/>
      <c r="ACY337" s="346"/>
      <c r="ACZ337" s="346"/>
      <c r="ADA337" s="346"/>
      <c r="ADB337" s="346"/>
      <c r="ADC337" s="346"/>
      <c r="ADD337" s="346"/>
      <c r="ADE337" s="346"/>
      <c r="ADF337" s="346"/>
      <c r="ADG337" s="346"/>
      <c r="ADH337" s="346"/>
      <c r="ADI337" s="346"/>
      <c r="ADJ337" s="346"/>
      <c r="ADK337" s="346"/>
      <c r="ADL337" s="346"/>
      <c r="ADM337" s="346"/>
      <c r="ADN337" s="346"/>
      <c r="ADO337" s="346"/>
      <c r="ADP337" s="346"/>
      <c r="ADQ337" s="346"/>
      <c r="ADR337" s="346"/>
      <c r="ADS337" s="346"/>
      <c r="ADT337" s="346"/>
      <c r="ADU337" s="346"/>
      <c r="ADV337" s="346"/>
      <c r="ADW337" s="346"/>
      <c r="ADX337" s="346"/>
      <c r="ADY337" s="346"/>
      <c r="ADZ337" s="346"/>
      <c r="AEA337" s="346"/>
      <c r="AEB337" s="346"/>
      <c r="AEC337" s="346"/>
      <c r="AED337" s="346"/>
      <c r="AEE337" s="346"/>
      <c r="AEF337" s="346"/>
      <c r="AEG337" s="346"/>
      <c r="AEH337" s="346"/>
      <c r="AEI337" s="346"/>
      <c r="AEJ337" s="346"/>
      <c r="AEK337" s="346"/>
      <c r="AEL337" s="346"/>
      <c r="AEM337" s="346"/>
      <c r="AEN337" s="346"/>
      <c r="AEO337" s="346"/>
      <c r="AEP337" s="346"/>
      <c r="AEQ337" s="346"/>
      <c r="AER337" s="346"/>
      <c r="AES337" s="346"/>
      <c r="AET337" s="346"/>
      <c r="AEU337" s="346"/>
      <c r="AEV337" s="346"/>
      <c r="AEW337" s="346"/>
      <c r="AEX337" s="346"/>
      <c r="AEY337" s="346"/>
      <c r="AEZ337" s="346"/>
      <c r="AFA337" s="346"/>
      <c r="AFB337" s="346"/>
      <c r="AFC337" s="346"/>
      <c r="AFD337" s="346"/>
      <c r="AFE337" s="346"/>
      <c r="AFF337" s="346"/>
      <c r="AFG337" s="346"/>
      <c r="AFH337" s="346"/>
      <c r="AFI337" s="346"/>
      <c r="AFJ337" s="346"/>
      <c r="AFK337" s="346"/>
      <c r="AFL337" s="346"/>
      <c r="AFM337" s="346"/>
      <c r="AFN337" s="346"/>
      <c r="AFO337" s="346"/>
      <c r="AFP337" s="346"/>
      <c r="AFQ337" s="346"/>
      <c r="AFR337" s="346"/>
      <c r="AFS337" s="346"/>
      <c r="AFT337" s="346"/>
      <c r="AFU337" s="346"/>
      <c r="AFV337" s="346"/>
      <c r="AFW337" s="346"/>
      <c r="AFX337" s="346"/>
      <c r="AFY337" s="346"/>
      <c r="AFZ337" s="346"/>
      <c r="AGA337" s="346"/>
      <c r="AGB337" s="346"/>
      <c r="AGC337" s="346"/>
      <c r="AGD337" s="346"/>
      <c r="AGE337" s="346"/>
      <c r="AGF337" s="346"/>
      <c r="AGG337" s="346"/>
      <c r="AGH337" s="346"/>
      <c r="AGI337" s="346"/>
      <c r="AGJ337" s="346"/>
      <c r="AGK337" s="346"/>
      <c r="AGL337" s="346"/>
      <c r="AGM337" s="346"/>
      <c r="AGN337" s="346"/>
      <c r="AGO337" s="346"/>
      <c r="AGP337" s="346"/>
      <c r="AGQ337" s="346"/>
      <c r="AGR337" s="346"/>
      <c r="AGS337" s="346"/>
      <c r="AGT337" s="346"/>
      <c r="AGU337" s="346"/>
      <c r="AGV337" s="346"/>
      <c r="AGW337" s="346"/>
      <c r="AGX337" s="346"/>
      <c r="AGY337" s="346"/>
      <c r="AGZ337" s="346"/>
      <c r="AHA337" s="346"/>
      <c r="AHB337" s="346"/>
      <c r="AHC337" s="346"/>
      <c r="AHD337" s="346"/>
      <c r="AHE337" s="346"/>
      <c r="AHF337" s="346"/>
      <c r="AHG337" s="346"/>
      <c r="AHH337" s="346"/>
      <c r="AHI337" s="346"/>
      <c r="AHJ337" s="346"/>
      <c r="AHK337" s="346"/>
      <c r="AHL337" s="346"/>
      <c r="AHM337" s="346"/>
      <c r="AHN337" s="346"/>
      <c r="AHO337" s="346"/>
      <c r="AHP337" s="346"/>
      <c r="AHQ337" s="346"/>
      <c r="AHR337" s="346"/>
      <c r="AHS337" s="346"/>
      <c r="AHT337" s="346"/>
      <c r="AHU337" s="346"/>
      <c r="AHV337" s="346"/>
      <c r="AHW337" s="346"/>
      <c r="AHX337" s="346"/>
      <c r="AHY337" s="346"/>
      <c r="AHZ337" s="346"/>
      <c r="AIA337" s="346"/>
      <c r="AIB337" s="346"/>
      <c r="AIC337" s="346"/>
      <c r="AID337" s="346"/>
      <c r="AIE337" s="346"/>
      <c r="AIF337" s="346"/>
      <c r="AIG337" s="346"/>
      <c r="AIH337" s="346"/>
      <c r="AII337" s="346"/>
      <c r="AIJ337" s="346"/>
      <c r="AIK337" s="346"/>
      <c r="AIL337" s="346"/>
      <c r="AIM337" s="346"/>
      <c r="AIN337" s="346"/>
      <c r="AIO337" s="346"/>
      <c r="AIP337" s="346"/>
      <c r="AIQ337" s="346"/>
      <c r="AIR337" s="346"/>
      <c r="AIS337" s="346"/>
      <c r="AIT337" s="346"/>
      <c r="AIU337" s="346"/>
      <c r="AIV337" s="346"/>
      <c r="AIW337" s="346"/>
      <c r="AIX337" s="346"/>
      <c r="AIY337" s="346"/>
      <c r="AIZ337" s="346"/>
      <c r="AJA337" s="346"/>
      <c r="AJB337" s="346"/>
      <c r="AJC337" s="346"/>
      <c r="AJD337" s="346"/>
      <c r="AJE337" s="346"/>
      <c r="AJF337" s="346"/>
      <c r="AJG337" s="346"/>
      <c r="AJH337" s="346"/>
      <c r="AJI337" s="346"/>
      <c r="AJJ337" s="346"/>
      <c r="AJK337" s="346"/>
      <c r="AJL337" s="346"/>
      <c r="AJM337" s="346"/>
      <c r="AJN337" s="346"/>
      <c r="AJO337" s="346"/>
      <c r="AJP337" s="346"/>
      <c r="AJQ337" s="346"/>
      <c r="AJR337" s="346"/>
      <c r="AJS337" s="346"/>
      <c r="AJT337" s="346"/>
      <c r="AJU337" s="346"/>
      <c r="AJV337" s="346"/>
      <c r="AJW337" s="346"/>
      <c r="AJX337" s="346"/>
      <c r="AJY337" s="346"/>
      <c r="AJZ337" s="346"/>
      <c r="AKA337" s="346"/>
      <c r="AKB337" s="346"/>
      <c r="AKC337" s="346"/>
      <c r="AKD337" s="346"/>
      <c r="AKE337" s="346"/>
      <c r="AKF337" s="346"/>
      <c r="AKG337" s="346"/>
      <c r="AKH337" s="346"/>
      <c r="AKI337" s="346"/>
      <c r="AKJ337" s="346"/>
      <c r="AKK337" s="346"/>
      <c r="AKL337" s="346"/>
      <c r="AKM337" s="346"/>
      <c r="AKN337" s="346"/>
      <c r="AKO337" s="346"/>
      <c r="AKP337" s="346"/>
      <c r="AKQ337" s="346"/>
      <c r="AKR337" s="346"/>
      <c r="AKS337" s="346"/>
      <c r="AKT337" s="346"/>
      <c r="AKU337" s="346"/>
      <c r="AKV337" s="346"/>
      <c r="AKW337" s="346"/>
      <c r="AKX337" s="346"/>
      <c r="AKY337" s="346"/>
      <c r="AKZ337" s="346"/>
      <c r="ALA337" s="346"/>
      <c r="ALB337" s="346"/>
      <c r="ALC337" s="346"/>
      <c r="ALD337" s="346"/>
      <c r="ALE337" s="346"/>
      <c r="ALF337" s="346"/>
      <c r="ALG337" s="346"/>
      <c r="ALH337" s="346"/>
      <c r="ALI337" s="346"/>
      <c r="ALJ337" s="346"/>
      <c r="ALK337" s="346"/>
      <c r="ALL337" s="346"/>
      <c r="ALM337" s="346"/>
      <c r="ALN337" s="346"/>
      <c r="ALO337" s="346"/>
      <c r="ALP337" s="346"/>
      <c r="ALQ337" s="346"/>
      <c r="ALR337" s="346"/>
      <c r="ALS337" s="346"/>
      <c r="ALT337" s="346"/>
      <c r="ALU337" s="346"/>
      <c r="ALV337" s="346"/>
      <c r="ALW337" s="346"/>
      <c r="ALX337" s="346"/>
      <c r="ALY337" s="346"/>
      <c r="ALZ337" s="346"/>
      <c r="AMA337" s="346"/>
      <c r="AMB337" s="346"/>
      <c r="AMC337" s="346"/>
      <c r="AMD337" s="346"/>
    </row>
    <row r="338" spans="1:1018" customFormat="1" ht="60">
      <c r="A338" s="357" t="s">
        <v>21534</v>
      </c>
      <c r="B338" s="358">
        <v>87292</v>
      </c>
      <c r="C338" s="359" t="s">
        <v>32787</v>
      </c>
      <c r="D338" s="358" t="s">
        <v>32336</v>
      </c>
      <c r="E338" s="360">
        <v>1.2936E-2</v>
      </c>
      <c r="F338" s="195">
        <v>547.03</v>
      </c>
      <c r="G338" s="362">
        <f>E338*F338</f>
        <v>7.0763800799999999</v>
      </c>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c r="AS338" s="346"/>
      <c r="AT338" s="346"/>
      <c r="AU338" s="346"/>
      <c r="AV338" s="346"/>
      <c r="AW338" s="346"/>
      <c r="AX338" s="346"/>
      <c r="AY338" s="346"/>
      <c r="AZ338" s="346"/>
      <c r="BA338" s="346"/>
      <c r="BB338" s="346"/>
      <c r="BC338" s="346"/>
      <c r="BD338" s="346"/>
      <c r="BE338" s="346"/>
      <c r="BF338" s="346"/>
      <c r="BG338" s="346"/>
      <c r="BH338" s="346"/>
      <c r="BI338" s="346"/>
      <c r="BJ338" s="346"/>
      <c r="BK338" s="346"/>
      <c r="BL338" s="346"/>
      <c r="BM338" s="346"/>
      <c r="BN338" s="346"/>
      <c r="BO338" s="346"/>
      <c r="BP338" s="346"/>
      <c r="BQ338" s="346"/>
      <c r="BR338" s="346"/>
      <c r="BS338" s="346"/>
      <c r="BT338" s="346"/>
      <c r="BU338" s="346"/>
      <c r="BV338" s="346"/>
      <c r="BW338" s="346"/>
      <c r="BX338" s="346"/>
      <c r="BY338" s="346"/>
      <c r="BZ338" s="346"/>
      <c r="CA338" s="346"/>
      <c r="CB338" s="346"/>
      <c r="CC338" s="346"/>
      <c r="CD338" s="346"/>
      <c r="CE338" s="346"/>
      <c r="CF338" s="346"/>
      <c r="CG338" s="346"/>
      <c r="CH338" s="346"/>
      <c r="CI338" s="346"/>
      <c r="CJ338" s="346"/>
      <c r="CK338" s="346"/>
      <c r="CL338" s="346"/>
      <c r="CM338" s="346"/>
      <c r="CN338" s="346"/>
      <c r="CO338" s="346"/>
      <c r="CP338" s="346"/>
      <c r="CQ338" s="346"/>
      <c r="CR338" s="346"/>
      <c r="CS338" s="346"/>
      <c r="CT338" s="346"/>
      <c r="CU338" s="346"/>
      <c r="CV338" s="346"/>
      <c r="CW338" s="346"/>
      <c r="CX338" s="346"/>
      <c r="CY338" s="346"/>
      <c r="CZ338" s="346"/>
      <c r="DA338" s="346"/>
      <c r="DB338" s="346"/>
      <c r="DC338" s="346"/>
      <c r="DD338" s="346"/>
      <c r="DE338" s="346"/>
      <c r="DF338" s="346"/>
      <c r="DG338" s="346"/>
      <c r="DH338" s="346"/>
      <c r="DI338" s="346"/>
      <c r="DJ338" s="346"/>
      <c r="DK338" s="346"/>
      <c r="DL338" s="346"/>
      <c r="DM338" s="346"/>
      <c r="DN338" s="346"/>
      <c r="DO338" s="346"/>
      <c r="DP338" s="346"/>
      <c r="DQ338" s="346"/>
      <c r="DR338" s="346"/>
      <c r="DS338" s="346"/>
      <c r="DT338" s="346"/>
      <c r="DU338" s="346"/>
      <c r="DV338" s="346"/>
      <c r="DW338" s="346"/>
      <c r="DX338" s="346"/>
      <c r="DY338" s="346"/>
      <c r="DZ338" s="346"/>
      <c r="EA338" s="346"/>
      <c r="EB338" s="346"/>
      <c r="EC338" s="346"/>
      <c r="ED338" s="346"/>
      <c r="EE338" s="346"/>
      <c r="EF338" s="346"/>
      <c r="EG338" s="346"/>
      <c r="EH338" s="346"/>
      <c r="EI338" s="346"/>
      <c r="EJ338" s="346"/>
      <c r="EK338" s="346"/>
      <c r="EL338" s="346"/>
      <c r="EM338" s="346"/>
      <c r="EN338" s="346"/>
      <c r="EO338" s="346"/>
      <c r="EP338" s="346"/>
      <c r="EQ338" s="346"/>
      <c r="ER338" s="346"/>
      <c r="ES338" s="346"/>
      <c r="ET338" s="346"/>
      <c r="EU338" s="346"/>
      <c r="EV338" s="346"/>
      <c r="EW338" s="346"/>
      <c r="EX338" s="346"/>
      <c r="EY338" s="346"/>
      <c r="EZ338" s="346"/>
      <c r="FA338" s="346"/>
      <c r="FB338" s="346"/>
      <c r="FC338" s="346"/>
      <c r="FD338" s="346"/>
      <c r="FE338" s="346"/>
      <c r="FF338" s="346"/>
      <c r="FG338" s="346"/>
      <c r="FH338" s="346"/>
      <c r="FI338" s="346"/>
      <c r="FJ338" s="346"/>
      <c r="FK338" s="346"/>
      <c r="FL338" s="346"/>
      <c r="FM338" s="346"/>
      <c r="FN338" s="346"/>
      <c r="FO338" s="346"/>
      <c r="FP338" s="346"/>
      <c r="FQ338" s="346"/>
      <c r="FR338" s="346"/>
      <c r="FS338" s="346"/>
      <c r="FT338" s="346"/>
      <c r="FU338" s="346"/>
      <c r="FV338" s="346"/>
      <c r="FW338" s="346"/>
      <c r="FX338" s="346"/>
      <c r="FY338" s="346"/>
      <c r="FZ338" s="346"/>
      <c r="GA338" s="346"/>
      <c r="GB338" s="346"/>
      <c r="GC338" s="346"/>
      <c r="GD338" s="346"/>
      <c r="GE338" s="346"/>
      <c r="GF338" s="346"/>
      <c r="GG338" s="346"/>
      <c r="GH338" s="346"/>
      <c r="GI338" s="346"/>
      <c r="GJ338" s="346"/>
      <c r="GK338" s="346"/>
      <c r="GL338" s="346"/>
      <c r="GM338" s="346"/>
      <c r="GN338" s="346"/>
      <c r="GO338" s="346"/>
      <c r="GP338" s="346"/>
      <c r="GQ338" s="346"/>
      <c r="GR338" s="346"/>
      <c r="GS338" s="346"/>
      <c r="GT338" s="346"/>
      <c r="GU338" s="346"/>
      <c r="GV338" s="346"/>
      <c r="GW338" s="346"/>
      <c r="GX338" s="346"/>
      <c r="GY338" s="346"/>
      <c r="GZ338" s="346"/>
      <c r="HA338" s="346"/>
      <c r="HB338" s="346"/>
      <c r="HC338" s="346"/>
      <c r="HD338" s="346"/>
      <c r="HE338" s="346"/>
      <c r="HF338" s="346"/>
      <c r="HG338" s="346"/>
      <c r="HH338" s="346"/>
      <c r="HI338" s="346"/>
      <c r="HJ338" s="346"/>
      <c r="HK338" s="346"/>
      <c r="HL338" s="346"/>
      <c r="HM338" s="346"/>
      <c r="HN338" s="346"/>
      <c r="HO338" s="346"/>
      <c r="HP338" s="346"/>
      <c r="HQ338" s="346"/>
      <c r="HR338" s="346"/>
      <c r="HS338" s="346"/>
      <c r="HT338" s="346"/>
      <c r="HU338" s="346"/>
      <c r="HV338" s="346"/>
      <c r="HW338" s="346"/>
      <c r="HX338" s="346"/>
      <c r="HY338" s="346"/>
      <c r="HZ338" s="346"/>
      <c r="IA338" s="346"/>
      <c r="IB338" s="346"/>
      <c r="IC338" s="346"/>
      <c r="ID338" s="346"/>
      <c r="IE338" s="346"/>
      <c r="IF338" s="346"/>
      <c r="IG338" s="346"/>
      <c r="IH338" s="346"/>
      <c r="II338" s="346"/>
      <c r="IJ338" s="346"/>
      <c r="IK338" s="346"/>
      <c r="IL338" s="346"/>
      <c r="IM338" s="346"/>
      <c r="IN338" s="346"/>
      <c r="IO338" s="346"/>
      <c r="IP338" s="346"/>
      <c r="IQ338" s="346"/>
      <c r="IR338" s="346"/>
      <c r="IS338" s="346"/>
      <c r="IT338" s="346"/>
      <c r="IU338" s="346"/>
      <c r="IV338" s="346"/>
      <c r="IW338" s="346"/>
      <c r="IX338" s="346"/>
      <c r="IY338" s="346"/>
      <c r="IZ338" s="346"/>
      <c r="JA338" s="346"/>
      <c r="JB338" s="346"/>
      <c r="JC338" s="346"/>
      <c r="JD338" s="346"/>
      <c r="JE338" s="346"/>
      <c r="JF338" s="346"/>
      <c r="JG338" s="346"/>
      <c r="JH338" s="346"/>
      <c r="JI338" s="346"/>
      <c r="JJ338" s="346"/>
      <c r="JK338" s="346"/>
      <c r="JL338" s="346"/>
      <c r="JM338" s="346"/>
      <c r="JN338" s="346"/>
      <c r="JO338" s="346"/>
      <c r="JP338" s="346"/>
      <c r="JQ338" s="346"/>
      <c r="JR338" s="346"/>
      <c r="JS338" s="346"/>
      <c r="JT338" s="346"/>
      <c r="JU338" s="346"/>
      <c r="JV338" s="346"/>
      <c r="JW338" s="346"/>
      <c r="JX338" s="346"/>
      <c r="JY338" s="346"/>
      <c r="JZ338" s="346"/>
      <c r="KA338" s="346"/>
      <c r="KB338" s="346"/>
      <c r="KC338" s="346"/>
      <c r="KD338" s="346"/>
      <c r="KE338" s="346"/>
      <c r="KF338" s="346"/>
      <c r="KG338" s="346"/>
      <c r="KH338" s="346"/>
      <c r="KI338" s="346"/>
      <c r="KJ338" s="346"/>
      <c r="KK338" s="346"/>
      <c r="KL338" s="346"/>
      <c r="KM338" s="346"/>
      <c r="KN338" s="346"/>
      <c r="KO338" s="346"/>
      <c r="KP338" s="346"/>
      <c r="KQ338" s="346"/>
      <c r="KR338" s="346"/>
      <c r="KS338" s="346"/>
      <c r="KT338" s="346"/>
      <c r="KU338" s="346"/>
      <c r="KV338" s="346"/>
      <c r="KW338" s="346"/>
      <c r="KX338" s="346"/>
      <c r="KY338" s="346"/>
      <c r="KZ338" s="346"/>
      <c r="LA338" s="346"/>
      <c r="LB338" s="346"/>
      <c r="LC338" s="346"/>
      <c r="LD338" s="346"/>
      <c r="LE338" s="346"/>
      <c r="LF338" s="346"/>
      <c r="LG338" s="346"/>
      <c r="LH338" s="346"/>
      <c r="LI338" s="346"/>
      <c r="LJ338" s="346"/>
      <c r="LK338" s="346"/>
      <c r="LL338" s="346"/>
      <c r="LM338" s="346"/>
      <c r="LN338" s="346"/>
      <c r="LO338" s="346"/>
      <c r="LP338" s="346"/>
      <c r="LQ338" s="346"/>
      <c r="LR338" s="346"/>
      <c r="LS338" s="346"/>
      <c r="LT338" s="346"/>
      <c r="LU338" s="346"/>
      <c r="LV338" s="346"/>
      <c r="LW338" s="346"/>
      <c r="LX338" s="346"/>
      <c r="LY338" s="346"/>
      <c r="LZ338" s="346"/>
      <c r="MA338" s="346"/>
      <c r="MB338" s="346"/>
      <c r="MC338" s="346"/>
      <c r="MD338" s="346"/>
      <c r="ME338" s="346"/>
      <c r="MF338" s="346"/>
      <c r="MG338" s="346"/>
      <c r="MH338" s="346"/>
      <c r="MI338" s="346"/>
      <c r="MJ338" s="346"/>
      <c r="MK338" s="346"/>
      <c r="ML338" s="346"/>
      <c r="MM338" s="346"/>
      <c r="MN338" s="346"/>
      <c r="MO338" s="346"/>
      <c r="MP338" s="346"/>
      <c r="MQ338" s="346"/>
      <c r="MR338" s="346"/>
      <c r="MS338" s="346"/>
      <c r="MT338" s="346"/>
      <c r="MU338" s="346"/>
      <c r="MV338" s="346"/>
      <c r="MW338" s="346"/>
      <c r="MX338" s="346"/>
      <c r="MY338" s="346"/>
      <c r="MZ338" s="346"/>
      <c r="NA338" s="346"/>
      <c r="NB338" s="346"/>
      <c r="NC338" s="346"/>
      <c r="ND338" s="346"/>
      <c r="NE338" s="346"/>
      <c r="NF338" s="346"/>
      <c r="NG338" s="346"/>
      <c r="NH338" s="346"/>
      <c r="NI338" s="346"/>
      <c r="NJ338" s="346"/>
      <c r="NK338" s="346"/>
      <c r="NL338" s="346"/>
      <c r="NM338" s="346"/>
      <c r="NN338" s="346"/>
      <c r="NO338" s="346"/>
      <c r="NP338" s="346"/>
      <c r="NQ338" s="346"/>
      <c r="NR338" s="346"/>
      <c r="NS338" s="346"/>
      <c r="NT338" s="346"/>
      <c r="NU338" s="346"/>
      <c r="NV338" s="346"/>
      <c r="NW338" s="346"/>
      <c r="NX338" s="346"/>
      <c r="NY338" s="346"/>
      <c r="NZ338" s="346"/>
      <c r="OA338" s="346"/>
      <c r="OB338" s="346"/>
      <c r="OC338" s="346"/>
      <c r="OD338" s="346"/>
      <c r="OE338" s="346"/>
      <c r="OF338" s="346"/>
      <c r="OG338" s="346"/>
      <c r="OH338" s="346"/>
      <c r="OI338" s="346"/>
      <c r="OJ338" s="346"/>
      <c r="OK338" s="346"/>
      <c r="OL338" s="346"/>
      <c r="OM338" s="346"/>
      <c r="ON338" s="346"/>
      <c r="OO338" s="346"/>
      <c r="OP338" s="346"/>
      <c r="OQ338" s="346"/>
      <c r="OR338" s="346"/>
      <c r="OS338" s="346"/>
      <c r="OT338" s="346"/>
      <c r="OU338" s="346"/>
      <c r="OV338" s="346"/>
      <c r="OW338" s="346"/>
      <c r="OX338" s="346"/>
      <c r="OY338" s="346"/>
      <c r="OZ338" s="346"/>
      <c r="PA338" s="346"/>
      <c r="PB338" s="346"/>
      <c r="PC338" s="346"/>
      <c r="PD338" s="346"/>
      <c r="PE338" s="346"/>
      <c r="PF338" s="346"/>
      <c r="PG338" s="346"/>
      <c r="PH338" s="346"/>
      <c r="PI338" s="346"/>
      <c r="PJ338" s="346"/>
      <c r="PK338" s="346"/>
      <c r="PL338" s="346"/>
      <c r="PM338" s="346"/>
      <c r="PN338" s="346"/>
      <c r="PO338" s="346"/>
      <c r="PP338" s="346"/>
      <c r="PQ338" s="346"/>
      <c r="PR338" s="346"/>
      <c r="PS338" s="346"/>
      <c r="PT338" s="346"/>
      <c r="PU338" s="346"/>
      <c r="PV338" s="346"/>
      <c r="PW338" s="346"/>
      <c r="PX338" s="346"/>
      <c r="PY338" s="346"/>
      <c r="PZ338" s="346"/>
      <c r="QA338" s="346"/>
      <c r="QB338" s="346"/>
      <c r="QC338" s="346"/>
      <c r="QD338" s="346"/>
      <c r="QE338" s="346"/>
      <c r="QF338" s="346"/>
      <c r="QG338" s="346"/>
      <c r="QH338" s="346"/>
      <c r="QI338" s="346"/>
      <c r="QJ338" s="346"/>
      <c r="QK338" s="346"/>
      <c r="QL338" s="346"/>
      <c r="QM338" s="346"/>
      <c r="QN338" s="346"/>
      <c r="QO338" s="346"/>
      <c r="QP338" s="346"/>
      <c r="QQ338" s="346"/>
      <c r="QR338" s="346"/>
      <c r="QS338" s="346"/>
      <c r="QT338" s="346"/>
      <c r="QU338" s="346"/>
      <c r="QV338" s="346"/>
      <c r="QW338" s="346"/>
      <c r="QX338" s="346"/>
      <c r="QY338" s="346"/>
      <c r="QZ338" s="346"/>
      <c r="RA338" s="346"/>
      <c r="RB338" s="346"/>
      <c r="RC338" s="346"/>
      <c r="RD338" s="346"/>
      <c r="RE338" s="346"/>
      <c r="RF338" s="346"/>
      <c r="RG338" s="346"/>
      <c r="RH338" s="346"/>
      <c r="RI338" s="346"/>
      <c r="RJ338" s="346"/>
      <c r="RK338" s="346"/>
      <c r="RL338" s="346"/>
      <c r="RM338" s="346"/>
      <c r="RN338" s="346"/>
      <c r="RO338" s="346"/>
      <c r="RP338" s="346"/>
      <c r="RQ338" s="346"/>
      <c r="RR338" s="346"/>
      <c r="RS338" s="346"/>
      <c r="RT338" s="346"/>
      <c r="RU338" s="346"/>
      <c r="RV338" s="346"/>
      <c r="RW338" s="346"/>
      <c r="RX338" s="346"/>
      <c r="RY338" s="346"/>
      <c r="RZ338" s="346"/>
      <c r="SA338" s="346"/>
      <c r="SB338" s="346"/>
      <c r="SC338" s="346"/>
      <c r="SD338" s="346"/>
      <c r="SE338" s="346"/>
      <c r="SF338" s="346"/>
      <c r="SG338" s="346"/>
      <c r="SH338" s="346"/>
      <c r="SI338" s="346"/>
      <c r="SJ338" s="346"/>
      <c r="SK338" s="346"/>
      <c r="SL338" s="346"/>
      <c r="SM338" s="346"/>
      <c r="SN338" s="346"/>
      <c r="SO338" s="346"/>
      <c r="SP338" s="346"/>
      <c r="SQ338" s="346"/>
      <c r="SR338" s="346"/>
      <c r="SS338" s="346"/>
      <c r="ST338" s="346"/>
      <c r="SU338" s="346"/>
      <c r="SV338" s="346"/>
      <c r="SW338" s="346"/>
      <c r="SX338" s="346"/>
      <c r="SY338" s="346"/>
      <c r="SZ338" s="346"/>
      <c r="TA338" s="346"/>
      <c r="TB338" s="346"/>
      <c r="TC338" s="346"/>
      <c r="TD338" s="346"/>
      <c r="TE338" s="346"/>
      <c r="TF338" s="346"/>
      <c r="TG338" s="346"/>
      <c r="TH338" s="346"/>
      <c r="TI338" s="346"/>
      <c r="TJ338" s="346"/>
      <c r="TK338" s="346"/>
      <c r="TL338" s="346"/>
      <c r="TM338" s="346"/>
      <c r="TN338" s="346"/>
      <c r="TO338" s="346"/>
      <c r="TP338" s="346"/>
      <c r="TQ338" s="346"/>
      <c r="TR338" s="346"/>
      <c r="TS338" s="346"/>
      <c r="TT338" s="346"/>
      <c r="TU338" s="346"/>
      <c r="TV338" s="346"/>
      <c r="TW338" s="346"/>
      <c r="TX338" s="346"/>
      <c r="TY338" s="346"/>
      <c r="TZ338" s="346"/>
      <c r="UA338" s="346"/>
      <c r="UB338" s="346"/>
      <c r="UC338" s="346"/>
      <c r="UD338" s="346"/>
      <c r="UE338" s="346"/>
      <c r="UF338" s="346"/>
      <c r="UG338" s="346"/>
      <c r="UH338" s="346"/>
      <c r="UI338" s="346"/>
      <c r="UJ338" s="346"/>
      <c r="UK338" s="346"/>
      <c r="UL338" s="346"/>
      <c r="UM338" s="346"/>
      <c r="UN338" s="346"/>
      <c r="UO338" s="346"/>
      <c r="UP338" s="346"/>
      <c r="UQ338" s="346"/>
      <c r="UR338" s="346"/>
      <c r="US338" s="346"/>
      <c r="UT338" s="346"/>
      <c r="UU338" s="346"/>
      <c r="UV338" s="346"/>
      <c r="UW338" s="346"/>
      <c r="UX338" s="346"/>
      <c r="UY338" s="346"/>
      <c r="UZ338" s="346"/>
      <c r="VA338" s="346"/>
      <c r="VB338" s="346"/>
      <c r="VC338" s="346"/>
      <c r="VD338" s="346"/>
      <c r="VE338" s="346"/>
      <c r="VF338" s="346"/>
      <c r="VG338" s="346"/>
      <c r="VH338" s="346"/>
      <c r="VI338" s="346"/>
      <c r="VJ338" s="346"/>
      <c r="VK338" s="346"/>
      <c r="VL338" s="346"/>
      <c r="VM338" s="346"/>
      <c r="VN338" s="346"/>
      <c r="VO338" s="346"/>
      <c r="VP338" s="346"/>
      <c r="VQ338" s="346"/>
      <c r="VR338" s="346"/>
      <c r="VS338" s="346"/>
      <c r="VT338" s="346"/>
      <c r="VU338" s="346"/>
      <c r="VV338" s="346"/>
      <c r="VW338" s="346"/>
      <c r="VX338" s="346"/>
      <c r="VY338" s="346"/>
      <c r="VZ338" s="346"/>
      <c r="WA338" s="346"/>
      <c r="WB338" s="346"/>
      <c r="WC338" s="346"/>
      <c r="WD338" s="346"/>
      <c r="WE338" s="346"/>
      <c r="WF338" s="346"/>
      <c r="WG338" s="346"/>
      <c r="WH338" s="346"/>
      <c r="WI338" s="346"/>
      <c r="WJ338" s="346"/>
      <c r="WK338" s="346"/>
      <c r="WL338" s="346"/>
      <c r="WM338" s="346"/>
      <c r="WN338" s="346"/>
      <c r="WO338" s="346"/>
      <c r="WP338" s="346"/>
      <c r="WQ338" s="346"/>
      <c r="WR338" s="346"/>
      <c r="WS338" s="346"/>
      <c r="WT338" s="346"/>
      <c r="WU338" s="346"/>
      <c r="WV338" s="346"/>
      <c r="WW338" s="346"/>
      <c r="WX338" s="346"/>
      <c r="WY338" s="346"/>
      <c r="WZ338" s="346"/>
      <c r="XA338" s="346"/>
      <c r="XB338" s="346"/>
      <c r="XC338" s="346"/>
      <c r="XD338" s="346"/>
      <c r="XE338" s="346"/>
      <c r="XF338" s="346"/>
      <c r="XG338" s="346"/>
      <c r="XH338" s="346"/>
      <c r="XI338" s="346"/>
      <c r="XJ338" s="346"/>
      <c r="XK338" s="346"/>
      <c r="XL338" s="346"/>
      <c r="XM338" s="346"/>
      <c r="XN338" s="346"/>
      <c r="XO338" s="346"/>
      <c r="XP338" s="346"/>
      <c r="XQ338" s="346"/>
      <c r="XR338" s="346"/>
      <c r="XS338" s="346"/>
      <c r="XT338" s="346"/>
      <c r="XU338" s="346"/>
      <c r="XV338" s="346"/>
      <c r="XW338" s="346"/>
      <c r="XX338" s="346"/>
      <c r="XY338" s="346"/>
      <c r="XZ338" s="346"/>
      <c r="YA338" s="346"/>
      <c r="YB338" s="346"/>
      <c r="YC338" s="346"/>
      <c r="YD338" s="346"/>
      <c r="YE338" s="346"/>
      <c r="YF338" s="346"/>
      <c r="YG338" s="346"/>
      <c r="YH338" s="346"/>
      <c r="YI338" s="346"/>
      <c r="YJ338" s="346"/>
      <c r="YK338" s="346"/>
      <c r="YL338" s="346"/>
      <c r="YM338" s="346"/>
      <c r="YN338" s="346"/>
      <c r="YO338" s="346"/>
      <c r="YP338" s="346"/>
      <c r="YQ338" s="346"/>
      <c r="YR338" s="346"/>
      <c r="YS338" s="346"/>
      <c r="YT338" s="346"/>
      <c r="YU338" s="346"/>
      <c r="YV338" s="346"/>
      <c r="YW338" s="346"/>
      <c r="YX338" s="346"/>
      <c r="YY338" s="346"/>
      <c r="YZ338" s="346"/>
      <c r="ZA338" s="346"/>
      <c r="ZB338" s="346"/>
      <c r="ZC338" s="346"/>
      <c r="ZD338" s="346"/>
      <c r="ZE338" s="346"/>
      <c r="ZF338" s="346"/>
      <c r="ZG338" s="346"/>
      <c r="ZH338" s="346"/>
      <c r="ZI338" s="346"/>
      <c r="ZJ338" s="346"/>
      <c r="ZK338" s="346"/>
      <c r="ZL338" s="346"/>
      <c r="ZM338" s="346"/>
      <c r="ZN338" s="346"/>
      <c r="ZO338" s="346"/>
      <c r="ZP338" s="346"/>
      <c r="ZQ338" s="346"/>
      <c r="ZR338" s="346"/>
      <c r="ZS338" s="346"/>
      <c r="ZT338" s="346"/>
      <c r="ZU338" s="346"/>
      <c r="ZV338" s="346"/>
      <c r="ZW338" s="346"/>
      <c r="ZX338" s="346"/>
      <c r="ZY338" s="346"/>
      <c r="ZZ338" s="346"/>
      <c r="AAA338" s="346"/>
      <c r="AAB338" s="346"/>
      <c r="AAC338" s="346"/>
      <c r="AAD338" s="346"/>
      <c r="AAE338" s="346"/>
      <c r="AAF338" s="346"/>
      <c r="AAG338" s="346"/>
      <c r="AAH338" s="346"/>
      <c r="AAI338" s="346"/>
      <c r="AAJ338" s="346"/>
      <c r="AAK338" s="346"/>
      <c r="AAL338" s="346"/>
      <c r="AAM338" s="346"/>
      <c r="AAN338" s="346"/>
      <c r="AAO338" s="346"/>
      <c r="AAP338" s="346"/>
      <c r="AAQ338" s="346"/>
      <c r="AAR338" s="346"/>
      <c r="AAS338" s="346"/>
      <c r="AAT338" s="346"/>
      <c r="AAU338" s="346"/>
      <c r="AAV338" s="346"/>
      <c r="AAW338" s="346"/>
      <c r="AAX338" s="346"/>
      <c r="AAY338" s="346"/>
      <c r="AAZ338" s="346"/>
      <c r="ABA338" s="346"/>
      <c r="ABB338" s="346"/>
      <c r="ABC338" s="346"/>
      <c r="ABD338" s="346"/>
      <c r="ABE338" s="346"/>
      <c r="ABF338" s="346"/>
      <c r="ABG338" s="346"/>
      <c r="ABH338" s="346"/>
      <c r="ABI338" s="346"/>
      <c r="ABJ338" s="346"/>
      <c r="ABK338" s="346"/>
      <c r="ABL338" s="346"/>
      <c r="ABM338" s="346"/>
      <c r="ABN338" s="346"/>
      <c r="ABO338" s="346"/>
      <c r="ABP338" s="346"/>
      <c r="ABQ338" s="346"/>
      <c r="ABR338" s="346"/>
      <c r="ABS338" s="346"/>
      <c r="ABT338" s="346"/>
      <c r="ABU338" s="346"/>
      <c r="ABV338" s="346"/>
      <c r="ABW338" s="346"/>
      <c r="ABX338" s="346"/>
      <c r="ABY338" s="346"/>
      <c r="ABZ338" s="346"/>
      <c r="ACA338" s="346"/>
      <c r="ACB338" s="346"/>
      <c r="ACC338" s="346"/>
      <c r="ACD338" s="346"/>
      <c r="ACE338" s="346"/>
      <c r="ACF338" s="346"/>
      <c r="ACG338" s="346"/>
      <c r="ACH338" s="346"/>
      <c r="ACI338" s="346"/>
      <c r="ACJ338" s="346"/>
      <c r="ACK338" s="346"/>
      <c r="ACL338" s="346"/>
      <c r="ACM338" s="346"/>
      <c r="ACN338" s="346"/>
      <c r="ACO338" s="346"/>
      <c r="ACP338" s="346"/>
      <c r="ACQ338" s="346"/>
      <c r="ACR338" s="346"/>
      <c r="ACS338" s="346"/>
      <c r="ACT338" s="346"/>
      <c r="ACU338" s="346"/>
      <c r="ACV338" s="346"/>
      <c r="ACW338" s="346"/>
      <c r="ACX338" s="346"/>
      <c r="ACY338" s="346"/>
      <c r="ACZ338" s="346"/>
      <c r="ADA338" s="346"/>
      <c r="ADB338" s="346"/>
      <c r="ADC338" s="346"/>
      <c r="ADD338" s="346"/>
      <c r="ADE338" s="346"/>
      <c r="ADF338" s="346"/>
      <c r="ADG338" s="346"/>
      <c r="ADH338" s="346"/>
      <c r="ADI338" s="346"/>
      <c r="ADJ338" s="346"/>
      <c r="ADK338" s="346"/>
      <c r="ADL338" s="346"/>
      <c r="ADM338" s="346"/>
      <c r="ADN338" s="346"/>
      <c r="ADO338" s="346"/>
      <c r="ADP338" s="346"/>
      <c r="ADQ338" s="346"/>
      <c r="ADR338" s="346"/>
      <c r="ADS338" s="346"/>
      <c r="ADT338" s="346"/>
      <c r="ADU338" s="346"/>
      <c r="ADV338" s="346"/>
      <c r="ADW338" s="346"/>
      <c r="ADX338" s="346"/>
      <c r="ADY338" s="346"/>
      <c r="ADZ338" s="346"/>
      <c r="AEA338" s="346"/>
      <c r="AEB338" s="346"/>
      <c r="AEC338" s="346"/>
      <c r="AED338" s="346"/>
      <c r="AEE338" s="346"/>
      <c r="AEF338" s="346"/>
      <c r="AEG338" s="346"/>
      <c r="AEH338" s="346"/>
      <c r="AEI338" s="346"/>
      <c r="AEJ338" s="346"/>
      <c r="AEK338" s="346"/>
      <c r="AEL338" s="346"/>
      <c r="AEM338" s="346"/>
      <c r="AEN338" s="346"/>
      <c r="AEO338" s="346"/>
      <c r="AEP338" s="346"/>
      <c r="AEQ338" s="346"/>
      <c r="AER338" s="346"/>
      <c r="AES338" s="346"/>
      <c r="AET338" s="346"/>
      <c r="AEU338" s="346"/>
      <c r="AEV338" s="346"/>
      <c r="AEW338" s="346"/>
      <c r="AEX338" s="346"/>
      <c r="AEY338" s="346"/>
      <c r="AEZ338" s="346"/>
      <c r="AFA338" s="346"/>
      <c r="AFB338" s="346"/>
      <c r="AFC338" s="346"/>
      <c r="AFD338" s="346"/>
      <c r="AFE338" s="346"/>
      <c r="AFF338" s="346"/>
      <c r="AFG338" s="346"/>
      <c r="AFH338" s="346"/>
      <c r="AFI338" s="346"/>
      <c r="AFJ338" s="346"/>
      <c r="AFK338" s="346"/>
      <c r="AFL338" s="346"/>
      <c r="AFM338" s="346"/>
      <c r="AFN338" s="346"/>
      <c r="AFO338" s="346"/>
      <c r="AFP338" s="346"/>
      <c r="AFQ338" s="346"/>
      <c r="AFR338" s="346"/>
      <c r="AFS338" s="346"/>
      <c r="AFT338" s="346"/>
      <c r="AFU338" s="346"/>
      <c r="AFV338" s="346"/>
      <c r="AFW338" s="346"/>
      <c r="AFX338" s="346"/>
      <c r="AFY338" s="346"/>
      <c r="AFZ338" s="346"/>
      <c r="AGA338" s="346"/>
      <c r="AGB338" s="346"/>
      <c r="AGC338" s="346"/>
      <c r="AGD338" s="346"/>
      <c r="AGE338" s="346"/>
      <c r="AGF338" s="346"/>
      <c r="AGG338" s="346"/>
      <c r="AGH338" s="346"/>
      <c r="AGI338" s="346"/>
      <c r="AGJ338" s="346"/>
      <c r="AGK338" s="346"/>
      <c r="AGL338" s="346"/>
      <c r="AGM338" s="346"/>
      <c r="AGN338" s="346"/>
      <c r="AGO338" s="346"/>
      <c r="AGP338" s="346"/>
      <c r="AGQ338" s="346"/>
      <c r="AGR338" s="346"/>
      <c r="AGS338" s="346"/>
      <c r="AGT338" s="346"/>
      <c r="AGU338" s="346"/>
      <c r="AGV338" s="346"/>
      <c r="AGW338" s="346"/>
      <c r="AGX338" s="346"/>
      <c r="AGY338" s="346"/>
      <c r="AGZ338" s="346"/>
      <c r="AHA338" s="346"/>
      <c r="AHB338" s="346"/>
      <c r="AHC338" s="346"/>
      <c r="AHD338" s="346"/>
      <c r="AHE338" s="346"/>
      <c r="AHF338" s="346"/>
      <c r="AHG338" s="346"/>
      <c r="AHH338" s="346"/>
      <c r="AHI338" s="346"/>
      <c r="AHJ338" s="346"/>
      <c r="AHK338" s="346"/>
      <c r="AHL338" s="346"/>
      <c r="AHM338" s="346"/>
      <c r="AHN338" s="346"/>
      <c r="AHO338" s="346"/>
      <c r="AHP338" s="346"/>
      <c r="AHQ338" s="346"/>
      <c r="AHR338" s="346"/>
      <c r="AHS338" s="346"/>
      <c r="AHT338" s="346"/>
      <c r="AHU338" s="346"/>
      <c r="AHV338" s="346"/>
      <c r="AHW338" s="346"/>
      <c r="AHX338" s="346"/>
      <c r="AHY338" s="346"/>
      <c r="AHZ338" s="346"/>
      <c r="AIA338" s="346"/>
      <c r="AIB338" s="346"/>
      <c r="AIC338" s="346"/>
      <c r="AID338" s="346"/>
      <c r="AIE338" s="346"/>
      <c r="AIF338" s="346"/>
      <c r="AIG338" s="346"/>
      <c r="AIH338" s="346"/>
      <c r="AII338" s="346"/>
      <c r="AIJ338" s="346"/>
      <c r="AIK338" s="346"/>
      <c r="AIL338" s="346"/>
      <c r="AIM338" s="346"/>
      <c r="AIN338" s="346"/>
      <c r="AIO338" s="346"/>
      <c r="AIP338" s="346"/>
      <c r="AIQ338" s="346"/>
      <c r="AIR338" s="346"/>
      <c r="AIS338" s="346"/>
      <c r="AIT338" s="346"/>
      <c r="AIU338" s="346"/>
      <c r="AIV338" s="346"/>
      <c r="AIW338" s="346"/>
      <c r="AIX338" s="346"/>
      <c r="AIY338" s="346"/>
      <c r="AIZ338" s="346"/>
      <c r="AJA338" s="346"/>
      <c r="AJB338" s="346"/>
      <c r="AJC338" s="346"/>
      <c r="AJD338" s="346"/>
      <c r="AJE338" s="346"/>
      <c r="AJF338" s="346"/>
      <c r="AJG338" s="346"/>
      <c r="AJH338" s="346"/>
      <c r="AJI338" s="346"/>
      <c r="AJJ338" s="346"/>
      <c r="AJK338" s="346"/>
      <c r="AJL338" s="346"/>
      <c r="AJM338" s="346"/>
      <c r="AJN338" s="346"/>
      <c r="AJO338" s="346"/>
      <c r="AJP338" s="346"/>
      <c r="AJQ338" s="346"/>
      <c r="AJR338" s="346"/>
      <c r="AJS338" s="346"/>
      <c r="AJT338" s="346"/>
      <c r="AJU338" s="346"/>
      <c r="AJV338" s="346"/>
      <c r="AJW338" s="346"/>
      <c r="AJX338" s="346"/>
      <c r="AJY338" s="346"/>
      <c r="AJZ338" s="346"/>
      <c r="AKA338" s="346"/>
      <c r="AKB338" s="346"/>
      <c r="AKC338" s="346"/>
      <c r="AKD338" s="346"/>
      <c r="AKE338" s="346"/>
      <c r="AKF338" s="346"/>
      <c r="AKG338" s="346"/>
      <c r="AKH338" s="346"/>
      <c r="AKI338" s="346"/>
      <c r="AKJ338" s="346"/>
      <c r="AKK338" s="346"/>
      <c r="AKL338" s="346"/>
      <c r="AKM338" s="346"/>
      <c r="AKN338" s="346"/>
      <c r="AKO338" s="346"/>
      <c r="AKP338" s="346"/>
      <c r="AKQ338" s="346"/>
      <c r="AKR338" s="346"/>
      <c r="AKS338" s="346"/>
      <c r="AKT338" s="346"/>
      <c r="AKU338" s="346"/>
      <c r="AKV338" s="346"/>
      <c r="AKW338" s="346"/>
      <c r="AKX338" s="346"/>
      <c r="AKY338" s="346"/>
      <c r="AKZ338" s="346"/>
      <c r="ALA338" s="346"/>
      <c r="ALB338" s="346"/>
      <c r="ALC338" s="346"/>
      <c r="ALD338" s="346"/>
      <c r="ALE338" s="346"/>
      <c r="ALF338" s="346"/>
      <c r="ALG338" s="346"/>
      <c r="ALH338" s="346"/>
      <c r="ALI338" s="346"/>
      <c r="ALJ338" s="346"/>
      <c r="ALK338" s="346"/>
      <c r="ALL338" s="346"/>
      <c r="ALM338" s="346"/>
      <c r="ALN338" s="346"/>
      <c r="ALO338" s="346"/>
      <c r="ALP338" s="346"/>
      <c r="ALQ338" s="346"/>
      <c r="ALR338" s="346"/>
      <c r="ALS338" s="346"/>
      <c r="ALT338" s="346"/>
      <c r="ALU338" s="346"/>
      <c r="ALV338" s="346"/>
      <c r="ALW338" s="346"/>
      <c r="ALX338" s="346"/>
      <c r="ALY338" s="346"/>
      <c r="ALZ338" s="346"/>
      <c r="AMA338" s="346"/>
      <c r="AMB338" s="346"/>
      <c r="AMC338" s="346"/>
      <c r="AMD338" s="346"/>
    </row>
    <row r="339" spans="1:1018" customFormat="1" ht="15">
      <c r="A339" s="363" t="s">
        <v>16</v>
      </c>
      <c r="B339" s="364"/>
      <c r="C339" s="365"/>
      <c r="D339" s="358"/>
      <c r="E339" s="366"/>
      <c r="F339" s="361"/>
      <c r="G339" s="367"/>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c r="AS339" s="346"/>
      <c r="AT339" s="346"/>
      <c r="AU339" s="346"/>
      <c r="AV339" s="346"/>
      <c r="AW339" s="346"/>
      <c r="AX339" s="346"/>
      <c r="AY339" s="346"/>
      <c r="AZ339" s="346"/>
      <c r="BA339" s="346"/>
      <c r="BB339" s="346"/>
      <c r="BC339" s="346"/>
      <c r="BD339" s="346"/>
      <c r="BE339" s="346"/>
      <c r="BF339" s="346"/>
      <c r="BG339" s="346"/>
      <c r="BH339" s="346"/>
      <c r="BI339" s="346"/>
      <c r="BJ339" s="346"/>
      <c r="BK339" s="346"/>
      <c r="BL339" s="346"/>
      <c r="BM339" s="346"/>
      <c r="BN339" s="346"/>
      <c r="BO339" s="346"/>
      <c r="BP339" s="346"/>
      <c r="BQ339" s="346"/>
      <c r="BR339" s="346"/>
      <c r="BS339" s="346"/>
      <c r="BT339" s="346"/>
      <c r="BU339" s="346"/>
      <c r="BV339" s="346"/>
      <c r="BW339" s="346"/>
      <c r="BX339" s="346"/>
      <c r="BY339" s="346"/>
      <c r="BZ339" s="346"/>
      <c r="CA339" s="346"/>
      <c r="CB339" s="346"/>
      <c r="CC339" s="346"/>
      <c r="CD339" s="346"/>
      <c r="CE339" s="346"/>
      <c r="CF339" s="346"/>
      <c r="CG339" s="346"/>
      <c r="CH339" s="346"/>
      <c r="CI339" s="346"/>
      <c r="CJ339" s="346"/>
      <c r="CK339" s="346"/>
      <c r="CL339" s="346"/>
      <c r="CM339" s="346"/>
      <c r="CN339" s="346"/>
      <c r="CO339" s="346"/>
      <c r="CP339" s="346"/>
      <c r="CQ339" s="346"/>
      <c r="CR339" s="346"/>
      <c r="CS339" s="346"/>
      <c r="CT339" s="346"/>
      <c r="CU339" s="346"/>
      <c r="CV339" s="346"/>
      <c r="CW339" s="346"/>
      <c r="CX339" s="346"/>
      <c r="CY339" s="346"/>
      <c r="CZ339" s="346"/>
      <c r="DA339" s="346"/>
      <c r="DB339" s="346"/>
      <c r="DC339" s="346"/>
      <c r="DD339" s="346"/>
      <c r="DE339" s="346"/>
      <c r="DF339" s="346"/>
      <c r="DG339" s="346"/>
      <c r="DH339" s="346"/>
      <c r="DI339" s="346"/>
      <c r="DJ339" s="346"/>
      <c r="DK339" s="346"/>
      <c r="DL339" s="346"/>
      <c r="DM339" s="346"/>
      <c r="DN339" s="346"/>
      <c r="DO339" s="346"/>
      <c r="DP339" s="346"/>
      <c r="DQ339" s="346"/>
      <c r="DR339" s="346"/>
      <c r="DS339" s="346"/>
      <c r="DT339" s="346"/>
      <c r="DU339" s="346"/>
      <c r="DV339" s="346"/>
      <c r="DW339" s="346"/>
      <c r="DX339" s="346"/>
      <c r="DY339" s="346"/>
      <c r="DZ339" s="346"/>
      <c r="EA339" s="346"/>
      <c r="EB339" s="346"/>
      <c r="EC339" s="346"/>
      <c r="ED339" s="346"/>
      <c r="EE339" s="346"/>
      <c r="EF339" s="346"/>
      <c r="EG339" s="346"/>
      <c r="EH339" s="346"/>
      <c r="EI339" s="346"/>
      <c r="EJ339" s="346"/>
      <c r="EK339" s="346"/>
      <c r="EL339" s="346"/>
      <c r="EM339" s="346"/>
      <c r="EN339" s="346"/>
      <c r="EO339" s="346"/>
      <c r="EP339" s="346"/>
      <c r="EQ339" s="346"/>
      <c r="ER339" s="346"/>
      <c r="ES339" s="346"/>
      <c r="ET339" s="346"/>
      <c r="EU339" s="346"/>
      <c r="EV339" s="346"/>
      <c r="EW339" s="346"/>
      <c r="EX339" s="346"/>
      <c r="EY339" s="346"/>
      <c r="EZ339" s="346"/>
      <c r="FA339" s="346"/>
      <c r="FB339" s="346"/>
      <c r="FC339" s="346"/>
      <c r="FD339" s="346"/>
      <c r="FE339" s="346"/>
      <c r="FF339" s="346"/>
      <c r="FG339" s="346"/>
      <c r="FH339" s="346"/>
      <c r="FI339" s="346"/>
      <c r="FJ339" s="346"/>
      <c r="FK339" s="346"/>
      <c r="FL339" s="346"/>
      <c r="FM339" s="346"/>
      <c r="FN339" s="346"/>
      <c r="FO339" s="346"/>
      <c r="FP339" s="346"/>
      <c r="FQ339" s="346"/>
      <c r="FR339" s="346"/>
      <c r="FS339" s="346"/>
      <c r="FT339" s="346"/>
      <c r="FU339" s="346"/>
      <c r="FV339" s="346"/>
      <c r="FW339" s="346"/>
      <c r="FX339" s="346"/>
      <c r="FY339" s="346"/>
      <c r="FZ339" s="346"/>
      <c r="GA339" s="346"/>
      <c r="GB339" s="346"/>
      <c r="GC339" s="346"/>
      <c r="GD339" s="346"/>
      <c r="GE339" s="346"/>
      <c r="GF339" s="346"/>
      <c r="GG339" s="346"/>
      <c r="GH339" s="346"/>
      <c r="GI339" s="346"/>
      <c r="GJ339" s="346"/>
      <c r="GK339" s="346"/>
      <c r="GL339" s="346"/>
      <c r="GM339" s="346"/>
      <c r="GN339" s="346"/>
      <c r="GO339" s="346"/>
      <c r="GP339" s="346"/>
      <c r="GQ339" s="346"/>
      <c r="GR339" s="346"/>
      <c r="GS339" s="346"/>
      <c r="GT339" s="346"/>
      <c r="GU339" s="346"/>
      <c r="GV339" s="346"/>
      <c r="GW339" s="346"/>
      <c r="GX339" s="346"/>
      <c r="GY339" s="346"/>
      <c r="GZ339" s="346"/>
      <c r="HA339" s="346"/>
      <c r="HB339" s="346"/>
      <c r="HC339" s="346"/>
      <c r="HD339" s="346"/>
      <c r="HE339" s="346"/>
      <c r="HF339" s="346"/>
      <c r="HG339" s="346"/>
      <c r="HH339" s="346"/>
      <c r="HI339" s="346"/>
      <c r="HJ339" s="346"/>
      <c r="HK339" s="346"/>
      <c r="HL339" s="346"/>
      <c r="HM339" s="346"/>
      <c r="HN339" s="346"/>
      <c r="HO339" s="346"/>
      <c r="HP339" s="346"/>
      <c r="HQ339" s="346"/>
      <c r="HR339" s="346"/>
      <c r="HS339" s="346"/>
      <c r="HT339" s="346"/>
      <c r="HU339" s="346"/>
      <c r="HV339" s="346"/>
      <c r="HW339" s="346"/>
      <c r="HX339" s="346"/>
      <c r="HY339" s="346"/>
      <c r="HZ339" s="346"/>
      <c r="IA339" s="346"/>
      <c r="IB339" s="346"/>
      <c r="IC339" s="346"/>
      <c r="ID339" s="346"/>
      <c r="IE339" s="346"/>
      <c r="IF339" s="346"/>
      <c r="IG339" s="346"/>
      <c r="IH339" s="346"/>
      <c r="II339" s="346"/>
      <c r="IJ339" s="346"/>
      <c r="IK339" s="346"/>
      <c r="IL339" s="346"/>
      <c r="IM339" s="346"/>
      <c r="IN339" s="346"/>
      <c r="IO339" s="346"/>
      <c r="IP339" s="346"/>
      <c r="IQ339" s="346"/>
      <c r="IR339" s="346"/>
      <c r="IS339" s="346"/>
      <c r="IT339" s="346"/>
      <c r="IU339" s="346"/>
      <c r="IV339" s="346"/>
      <c r="IW339" s="346"/>
      <c r="IX339" s="346"/>
      <c r="IY339" s="346"/>
      <c r="IZ339" s="346"/>
      <c r="JA339" s="346"/>
      <c r="JB339" s="346"/>
      <c r="JC339" s="346"/>
      <c r="JD339" s="346"/>
      <c r="JE339" s="346"/>
      <c r="JF339" s="346"/>
      <c r="JG339" s="346"/>
      <c r="JH339" s="346"/>
      <c r="JI339" s="346"/>
      <c r="JJ339" s="346"/>
      <c r="JK339" s="346"/>
      <c r="JL339" s="346"/>
      <c r="JM339" s="346"/>
      <c r="JN339" s="346"/>
      <c r="JO339" s="346"/>
      <c r="JP339" s="346"/>
      <c r="JQ339" s="346"/>
      <c r="JR339" s="346"/>
      <c r="JS339" s="346"/>
      <c r="JT339" s="346"/>
      <c r="JU339" s="346"/>
      <c r="JV339" s="346"/>
      <c r="JW339" s="346"/>
      <c r="JX339" s="346"/>
      <c r="JY339" s="346"/>
      <c r="JZ339" s="346"/>
      <c r="KA339" s="346"/>
      <c r="KB339" s="346"/>
      <c r="KC339" s="346"/>
      <c r="KD339" s="346"/>
      <c r="KE339" s="346"/>
      <c r="KF339" s="346"/>
      <c r="KG339" s="346"/>
      <c r="KH339" s="346"/>
      <c r="KI339" s="346"/>
      <c r="KJ339" s="346"/>
      <c r="KK339" s="346"/>
      <c r="KL339" s="346"/>
      <c r="KM339" s="346"/>
      <c r="KN339" s="346"/>
      <c r="KO339" s="346"/>
      <c r="KP339" s="346"/>
      <c r="KQ339" s="346"/>
      <c r="KR339" s="346"/>
      <c r="KS339" s="346"/>
      <c r="KT339" s="346"/>
      <c r="KU339" s="346"/>
      <c r="KV339" s="346"/>
      <c r="KW339" s="346"/>
      <c r="KX339" s="346"/>
      <c r="KY339" s="346"/>
      <c r="KZ339" s="346"/>
      <c r="LA339" s="346"/>
      <c r="LB339" s="346"/>
      <c r="LC339" s="346"/>
      <c r="LD339" s="346"/>
      <c r="LE339" s="346"/>
      <c r="LF339" s="346"/>
      <c r="LG339" s="346"/>
      <c r="LH339" s="346"/>
      <c r="LI339" s="346"/>
      <c r="LJ339" s="346"/>
      <c r="LK339" s="346"/>
      <c r="LL339" s="346"/>
      <c r="LM339" s="346"/>
      <c r="LN339" s="346"/>
      <c r="LO339" s="346"/>
      <c r="LP339" s="346"/>
      <c r="LQ339" s="346"/>
      <c r="LR339" s="346"/>
      <c r="LS339" s="346"/>
      <c r="LT339" s="346"/>
      <c r="LU339" s="346"/>
      <c r="LV339" s="346"/>
      <c r="LW339" s="346"/>
      <c r="LX339" s="346"/>
      <c r="LY339" s="346"/>
      <c r="LZ339" s="346"/>
      <c r="MA339" s="346"/>
      <c r="MB339" s="346"/>
      <c r="MC339" s="346"/>
      <c r="MD339" s="346"/>
      <c r="ME339" s="346"/>
      <c r="MF339" s="346"/>
      <c r="MG339" s="346"/>
      <c r="MH339" s="346"/>
      <c r="MI339" s="346"/>
      <c r="MJ339" s="346"/>
      <c r="MK339" s="346"/>
      <c r="ML339" s="346"/>
      <c r="MM339" s="346"/>
      <c r="MN339" s="346"/>
      <c r="MO339" s="346"/>
      <c r="MP339" s="346"/>
      <c r="MQ339" s="346"/>
      <c r="MR339" s="346"/>
      <c r="MS339" s="346"/>
      <c r="MT339" s="346"/>
      <c r="MU339" s="346"/>
      <c r="MV339" s="346"/>
      <c r="MW339" s="346"/>
      <c r="MX339" s="346"/>
      <c r="MY339" s="346"/>
      <c r="MZ339" s="346"/>
      <c r="NA339" s="346"/>
      <c r="NB339" s="346"/>
      <c r="NC339" s="346"/>
      <c r="ND339" s="346"/>
      <c r="NE339" s="346"/>
      <c r="NF339" s="346"/>
      <c r="NG339" s="346"/>
      <c r="NH339" s="346"/>
      <c r="NI339" s="346"/>
      <c r="NJ339" s="346"/>
      <c r="NK339" s="346"/>
      <c r="NL339" s="346"/>
      <c r="NM339" s="346"/>
      <c r="NN339" s="346"/>
      <c r="NO339" s="346"/>
      <c r="NP339" s="346"/>
      <c r="NQ339" s="346"/>
      <c r="NR339" s="346"/>
      <c r="NS339" s="346"/>
      <c r="NT339" s="346"/>
      <c r="NU339" s="346"/>
      <c r="NV339" s="346"/>
      <c r="NW339" s="346"/>
      <c r="NX339" s="346"/>
      <c r="NY339" s="346"/>
      <c r="NZ339" s="346"/>
      <c r="OA339" s="346"/>
      <c r="OB339" s="346"/>
      <c r="OC339" s="346"/>
      <c r="OD339" s="346"/>
      <c r="OE339" s="346"/>
      <c r="OF339" s="346"/>
      <c r="OG339" s="346"/>
      <c r="OH339" s="346"/>
      <c r="OI339" s="346"/>
      <c r="OJ339" s="346"/>
      <c r="OK339" s="346"/>
      <c r="OL339" s="346"/>
      <c r="OM339" s="346"/>
      <c r="ON339" s="346"/>
      <c r="OO339" s="346"/>
      <c r="OP339" s="346"/>
      <c r="OQ339" s="346"/>
      <c r="OR339" s="346"/>
      <c r="OS339" s="346"/>
      <c r="OT339" s="346"/>
      <c r="OU339" s="346"/>
      <c r="OV339" s="346"/>
      <c r="OW339" s="346"/>
      <c r="OX339" s="346"/>
      <c r="OY339" s="346"/>
      <c r="OZ339" s="346"/>
      <c r="PA339" s="346"/>
      <c r="PB339" s="346"/>
      <c r="PC339" s="346"/>
      <c r="PD339" s="346"/>
      <c r="PE339" s="346"/>
      <c r="PF339" s="346"/>
      <c r="PG339" s="346"/>
      <c r="PH339" s="346"/>
      <c r="PI339" s="346"/>
      <c r="PJ339" s="346"/>
      <c r="PK339" s="346"/>
      <c r="PL339" s="346"/>
      <c r="PM339" s="346"/>
      <c r="PN339" s="346"/>
      <c r="PO339" s="346"/>
      <c r="PP339" s="346"/>
      <c r="PQ339" s="346"/>
      <c r="PR339" s="346"/>
      <c r="PS339" s="346"/>
      <c r="PT339" s="346"/>
      <c r="PU339" s="346"/>
      <c r="PV339" s="346"/>
      <c r="PW339" s="346"/>
      <c r="PX339" s="346"/>
      <c r="PY339" s="346"/>
      <c r="PZ339" s="346"/>
      <c r="QA339" s="346"/>
      <c r="QB339" s="346"/>
      <c r="QC339" s="346"/>
      <c r="QD339" s="346"/>
      <c r="QE339" s="346"/>
      <c r="QF339" s="346"/>
      <c r="QG339" s="346"/>
      <c r="QH339" s="346"/>
      <c r="QI339" s="346"/>
      <c r="QJ339" s="346"/>
      <c r="QK339" s="346"/>
      <c r="QL339" s="346"/>
      <c r="QM339" s="346"/>
      <c r="QN339" s="346"/>
      <c r="QO339" s="346"/>
      <c r="QP339" s="346"/>
      <c r="QQ339" s="346"/>
      <c r="QR339" s="346"/>
      <c r="QS339" s="346"/>
      <c r="QT339" s="346"/>
      <c r="QU339" s="346"/>
      <c r="QV339" s="346"/>
      <c r="QW339" s="346"/>
      <c r="QX339" s="346"/>
      <c r="QY339" s="346"/>
      <c r="QZ339" s="346"/>
      <c r="RA339" s="346"/>
      <c r="RB339" s="346"/>
      <c r="RC339" s="346"/>
      <c r="RD339" s="346"/>
      <c r="RE339" s="346"/>
      <c r="RF339" s="346"/>
      <c r="RG339" s="346"/>
      <c r="RH339" s="346"/>
      <c r="RI339" s="346"/>
      <c r="RJ339" s="346"/>
      <c r="RK339" s="346"/>
      <c r="RL339" s="346"/>
      <c r="RM339" s="346"/>
      <c r="RN339" s="346"/>
      <c r="RO339" s="346"/>
      <c r="RP339" s="346"/>
      <c r="RQ339" s="346"/>
      <c r="RR339" s="346"/>
      <c r="RS339" s="346"/>
      <c r="RT339" s="346"/>
      <c r="RU339" s="346"/>
      <c r="RV339" s="346"/>
      <c r="RW339" s="346"/>
      <c r="RX339" s="346"/>
      <c r="RY339" s="346"/>
      <c r="RZ339" s="346"/>
      <c r="SA339" s="346"/>
      <c r="SB339" s="346"/>
      <c r="SC339" s="346"/>
      <c r="SD339" s="346"/>
      <c r="SE339" s="346"/>
      <c r="SF339" s="346"/>
      <c r="SG339" s="346"/>
      <c r="SH339" s="346"/>
      <c r="SI339" s="346"/>
      <c r="SJ339" s="346"/>
      <c r="SK339" s="346"/>
      <c r="SL339" s="346"/>
      <c r="SM339" s="346"/>
      <c r="SN339" s="346"/>
      <c r="SO339" s="346"/>
      <c r="SP339" s="346"/>
      <c r="SQ339" s="346"/>
      <c r="SR339" s="346"/>
      <c r="SS339" s="346"/>
      <c r="ST339" s="346"/>
      <c r="SU339" s="346"/>
      <c r="SV339" s="346"/>
      <c r="SW339" s="346"/>
      <c r="SX339" s="346"/>
      <c r="SY339" s="346"/>
      <c r="SZ339" s="346"/>
      <c r="TA339" s="346"/>
      <c r="TB339" s="346"/>
      <c r="TC339" s="346"/>
      <c r="TD339" s="346"/>
      <c r="TE339" s="346"/>
      <c r="TF339" s="346"/>
      <c r="TG339" s="346"/>
      <c r="TH339" s="346"/>
      <c r="TI339" s="346"/>
      <c r="TJ339" s="346"/>
      <c r="TK339" s="346"/>
      <c r="TL339" s="346"/>
      <c r="TM339" s="346"/>
      <c r="TN339" s="346"/>
      <c r="TO339" s="346"/>
      <c r="TP339" s="346"/>
      <c r="TQ339" s="346"/>
      <c r="TR339" s="346"/>
      <c r="TS339" s="346"/>
      <c r="TT339" s="346"/>
      <c r="TU339" s="346"/>
      <c r="TV339" s="346"/>
      <c r="TW339" s="346"/>
      <c r="TX339" s="346"/>
      <c r="TY339" s="346"/>
      <c r="TZ339" s="346"/>
      <c r="UA339" s="346"/>
      <c r="UB339" s="346"/>
      <c r="UC339" s="346"/>
      <c r="UD339" s="346"/>
      <c r="UE339" s="346"/>
      <c r="UF339" s="346"/>
      <c r="UG339" s="346"/>
      <c r="UH339" s="346"/>
      <c r="UI339" s="346"/>
      <c r="UJ339" s="346"/>
      <c r="UK339" s="346"/>
      <c r="UL339" s="346"/>
      <c r="UM339" s="346"/>
      <c r="UN339" s="346"/>
      <c r="UO339" s="346"/>
      <c r="UP339" s="346"/>
      <c r="UQ339" s="346"/>
      <c r="UR339" s="346"/>
      <c r="US339" s="346"/>
      <c r="UT339" s="346"/>
      <c r="UU339" s="346"/>
      <c r="UV339" s="346"/>
      <c r="UW339" s="346"/>
      <c r="UX339" s="346"/>
      <c r="UY339" s="346"/>
      <c r="UZ339" s="346"/>
      <c r="VA339" s="346"/>
      <c r="VB339" s="346"/>
      <c r="VC339" s="346"/>
      <c r="VD339" s="346"/>
      <c r="VE339" s="346"/>
      <c r="VF339" s="346"/>
      <c r="VG339" s="346"/>
      <c r="VH339" s="346"/>
      <c r="VI339" s="346"/>
      <c r="VJ339" s="346"/>
      <c r="VK339" s="346"/>
      <c r="VL339" s="346"/>
      <c r="VM339" s="346"/>
      <c r="VN339" s="346"/>
      <c r="VO339" s="346"/>
      <c r="VP339" s="346"/>
      <c r="VQ339" s="346"/>
      <c r="VR339" s="346"/>
      <c r="VS339" s="346"/>
      <c r="VT339" s="346"/>
      <c r="VU339" s="346"/>
      <c r="VV339" s="346"/>
      <c r="VW339" s="346"/>
      <c r="VX339" s="346"/>
      <c r="VY339" s="346"/>
      <c r="VZ339" s="346"/>
      <c r="WA339" s="346"/>
      <c r="WB339" s="346"/>
      <c r="WC339" s="346"/>
      <c r="WD339" s="346"/>
      <c r="WE339" s="346"/>
      <c r="WF339" s="346"/>
      <c r="WG339" s="346"/>
      <c r="WH339" s="346"/>
      <c r="WI339" s="346"/>
      <c r="WJ339" s="346"/>
      <c r="WK339" s="346"/>
      <c r="WL339" s="346"/>
      <c r="WM339" s="346"/>
      <c r="WN339" s="346"/>
      <c r="WO339" s="346"/>
      <c r="WP339" s="346"/>
      <c r="WQ339" s="346"/>
      <c r="WR339" s="346"/>
      <c r="WS339" s="346"/>
      <c r="WT339" s="346"/>
      <c r="WU339" s="346"/>
      <c r="WV339" s="346"/>
      <c r="WW339" s="346"/>
      <c r="WX339" s="346"/>
      <c r="WY339" s="346"/>
      <c r="WZ339" s="346"/>
      <c r="XA339" s="346"/>
      <c r="XB339" s="346"/>
      <c r="XC339" s="346"/>
      <c r="XD339" s="346"/>
      <c r="XE339" s="346"/>
      <c r="XF339" s="346"/>
      <c r="XG339" s="346"/>
      <c r="XH339" s="346"/>
      <c r="XI339" s="346"/>
      <c r="XJ339" s="346"/>
      <c r="XK339" s="346"/>
      <c r="XL339" s="346"/>
      <c r="XM339" s="346"/>
      <c r="XN339" s="346"/>
      <c r="XO339" s="346"/>
      <c r="XP339" s="346"/>
      <c r="XQ339" s="346"/>
      <c r="XR339" s="346"/>
      <c r="XS339" s="346"/>
      <c r="XT339" s="346"/>
      <c r="XU339" s="346"/>
      <c r="XV339" s="346"/>
      <c r="XW339" s="346"/>
      <c r="XX339" s="346"/>
      <c r="XY339" s="346"/>
      <c r="XZ339" s="346"/>
      <c r="YA339" s="346"/>
      <c r="YB339" s="346"/>
      <c r="YC339" s="346"/>
      <c r="YD339" s="346"/>
      <c r="YE339" s="346"/>
      <c r="YF339" s="346"/>
      <c r="YG339" s="346"/>
      <c r="YH339" s="346"/>
      <c r="YI339" s="346"/>
      <c r="YJ339" s="346"/>
      <c r="YK339" s="346"/>
      <c r="YL339" s="346"/>
      <c r="YM339" s="346"/>
      <c r="YN339" s="346"/>
      <c r="YO339" s="346"/>
      <c r="YP339" s="346"/>
      <c r="YQ339" s="346"/>
      <c r="YR339" s="346"/>
      <c r="YS339" s="346"/>
      <c r="YT339" s="346"/>
      <c r="YU339" s="346"/>
      <c r="YV339" s="346"/>
      <c r="YW339" s="346"/>
      <c r="YX339" s="346"/>
      <c r="YY339" s="346"/>
      <c r="YZ339" s="346"/>
      <c r="ZA339" s="346"/>
      <c r="ZB339" s="346"/>
      <c r="ZC339" s="346"/>
      <c r="ZD339" s="346"/>
      <c r="ZE339" s="346"/>
      <c r="ZF339" s="346"/>
      <c r="ZG339" s="346"/>
      <c r="ZH339" s="346"/>
      <c r="ZI339" s="346"/>
      <c r="ZJ339" s="346"/>
      <c r="ZK339" s="346"/>
      <c r="ZL339" s="346"/>
      <c r="ZM339" s="346"/>
      <c r="ZN339" s="346"/>
      <c r="ZO339" s="346"/>
      <c r="ZP339" s="346"/>
      <c r="ZQ339" s="346"/>
      <c r="ZR339" s="346"/>
      <c r="ZS339" s="346"/>
      <c r="ZT339" s="346"/>
      <c r="ZU339" s="346"/>
      <c r="ZV339" s="346"/>
      <c r="ZW339" s="346"/>
      <c r="ZX339" s="346"/>
      <c r="ZY339" s="346"/>
      <c r="ZZ339" s="346"/>
      <c r="AAA339" s="346"/>
      <c r="AAB339" s="346"/>
      <c r="AAC339" s="346"/>
      <c r="AAD339" s="346"/>
      <c r="AAE339" s="346"/>
      <c r="AAF339" s="346"/>
      <c r="AAG339" s="346"/>
      <c r="AAH339" s="346"/>
      <c r="AAI339" s="346"/>
      <c r="AAJ339" s="346"/>
      <c r="AAK339" s="346"/>
      <c r="AAL339" s="346"/>
      <c r="AAM339" s="346"/>
      <c r="AAN339" s="346"/>
      <c r="AAO339" s="346"/>
      <c r="AAP339" s="346"/>
      <c r="AAQ339" s="346"/>
      <c r="AAR339" s="346"/>
      <c r="AAS339" s="346"/>
      <c r="AAT339" s="346"/>
      <c r="AAU339" s="346"/>
      <c r="AAV339" s="346"/>
      <c r="AAW339" s="346"/>
      <c r="AAX339" s="346"/>
      <c r="AAY339" s="346"/>
      <c r="AAZ339" s="346"/>
      <c r="ABA339" s="346"/>
      <c r="ABB339" s="346"/>
      <c r="ABC339" s="346"/>
      <c r="ABD339" s="346"/>
      <c r="ABE339" s="346"/>
      <c r="ABF339" s="346"/>
      <c r="ABG339" s="346"/>
      <c r="ABH339" s="346"/>
      <c r="ABI339" s="346"/>
      <c r="ABJ339" s="346"/>
      <c r="ABK339" s="346"/>
      <c r="ABL339" s="346"/>
      <c r="ABM339" s="346"/>
      <c r="ABN339" s="346"/>
      <c r="ABO339" s="346"/>
      <c r="ABP339" s="346"/>
      <c r="ABQ339" s="346"/>
      <c r="ABR339" s="346"/>
      <c r="ABS339" s="346"/>
      <c r="ABT339" s="346"/>
      <c r="ABU339" s="346"/>
      <c r="ABV339" s="346"/>
      <c r="ABW339" s="346"/>
      <c r="ABX339" s="346"/>
      <c r="ABY339" s="346"/>
      <c r="ABZ339" s="346"/>
      <c r="ACA339" s="346"/>
      <c r="ACB339" s="346"/>
      <c r="ACC339" s="346"/>
      <c r="ACD339" s="346"/>
      <c r="ACE339" s="346"/>
      <c r="ACF339" s="346"/>
      <c r="ACG339" s="346"/>
      <c r="ACH339" s="346"/>
      <c r="ACI339" s="346"/>
      <c r="ACJ339" s="346"/>
      <c r="ACK339" s="346"/>
      <c r="ACL339" s="346"/>
      <c r="ACM339" s="346"/>
      <c r="ACN339" s="346"/>
      <c r="ACO339" s="346"/>
      <c r="ACP339" s="346"/>
      <c r="ACQ339" s="346"/>
      <c r="ACR339" s="346"/>
      <c r="ACS339" s="346"/>
      <c r="ACT339" s="346"/>
      <c r="ACU339" s="346"/>
      <c r="ACV339" s="346"/>
      <c r="ACW339" s="346"/>
      <c r="ACX339" s="346"/>
      <c r="ACY339" s="346"/>
      <c r="ACZ339" s="346"/>
      <c r="ADA339" s="346"/>
      <c r="ADB339" s="346"/>
      <c r="ADC339" s="346"/>
      <c r="ADD339" s="346"/>
      <c r="ADE339" s="346"/>
      <c r="ADF339" s="346"/>
      <c r="ADG339" s="346"/>
      <c r="ADH339" s="346"/>
      <c r="ADI339" s="346"/>
      <c r="ADJ339" s="346"/>
      <c r="ADK339" s="346"/>
      <c r="ADL339" s="346"/>
      <c r="ADM339" s="346"/>
      <c r="ADN339" s="346"/>
      <c r="ADO339" s="346"/>
      <c r="ADP339" s="346"/>
      <c r="ADQ339" s="346"/>
      <c r="ADR339" s="346"/>
      <c r="ADS339" s="346"/>
      <c r="ADT339" s="346"/>
      <c r="ADU339" s="346"/>
      <c r="ADV339" s="346"/>
      <c r="ADW339" s="346"/>
      <c r="ADX339" s="346"/>
      <c r="ADY339" s="346"/>
      <c r="ADZ339" s="346"/>
      <c r="AEA339" s="346"/>
      <c r="AEB339" s="346"/>
      <c r="AEC339" s="346"/>
      <c r="AED339" s="346"/>
      <c r="AEE339" s="346"/>
      <c r="AEF339" s="346"/>
      <c r="AEG339" s="346"/>
      <c r="AEH339" s="346"/>
      <c r="AEI339" s="346"/>
      <c r="AEJ339" s="346"/>
      <c r="AEK339" s="346"/>
      <c r="AEL339" s="346"/>
      <c r="AEM339" s="346"/>
      <c r="AEN339" s="346"/>
      <c r="AEO339" s="346"/>
      <c r="AEP339" s="346"/>
      <c r="AEQ339" s="346"/>
      <c r="AER339" s="346"/>
      <c r="AES339" s="346"/>
      <c r="AET339" s="346"/>
      <c r="AEU339" s="346"/>
      <c r="AEV339" s="346"/>
      <c r="AEW339" s="346"/>
      <c r="AEX339" s="346"/>
      <c r="AEY339" s="346"/>
      <c r="AEZ339" s="346"/>
      <c r="AFA339" s="346"/>
      <c r="AFB339" s="346"/>
      <c r="AFC339" s="346"/>
      <c r="AFD339" s="346"/>
      <c r="AFE339" s="346"/>
      <c r="AFF339" s="346"/>
      <c r="AFG339" s="346"/>
      <c r="AFH339" s="346"/>
      <c r="AFI339" s="346"/>
      <c r="AFJ339" s="346"/>
      <c r="AFK339" s="346"/>
      <c r="AFL339" s="346"/>
      <c r="AFM339" s="346"/>
      <c r="AFN339" s="346"/>
      <c r="AFO339" s="346"/>
      <c r="AFP339" s="346"/>
      <c r="AFQ339" s="346"/>
      <c r="AFR339" s="346"/>
      <c r="AFS339" s="346"/>
      <c r="AFT339" s="346"/>
      <c r="AFU339" s="346"/>
      <c r="AFV339" s="346"/>
      <c r="AFW339" s="346"/>
      <c r="AFX339" s="346"/>
      <c r="AFY339" s="346"/>
      <c r="AFZ339" s="346"/>
      <c r="AGA339" s="346"/>
      <c r="AGB339" s="346"/>
      <c r="AGC339" s="346"/>
      <c r="AGD339" s="346"/>
      <c r="AGE339" s="346"/>
      <c r="AGF339" s="346"/>
      <c r="AGG339" s="346"/>
      <c r="AGH339" s="346"/>
      <c r="AGI339" s="346"/>
      <c r="AGJ339" s="346"/>
      <c r="AGK339" s="346"/>
      <c r="AGL339" s="346"/>
      <c r="AGM339" s="346"/>
      <c r="AGN339" s="346"/>
      <c r="AGO339" s="346"/>
      <c r="AGP339" s="346"/>
      <c r="AGQ339" s="346"/>
      <c r="AGR339" s="346"/>
      <c r="AGS339" s="346"/>
      <c r="AGT339" s="346"/>
      <c r="AGU339" s="346"/>
      <c r="AGV339" s="346"/>
      <c r="AGW339" s="346"/>
      <c r="AGX339" s="346"/>
      <c r="AGY339" s="346"/>
      <c r="AGZ339" s="346"/>
      <c r="AHA339" s="346"/>
      <c r="AHB339" s="346"/>
      <c r="AHC339" s="346"/>
      <c r="AHD339" s="346"/>
      <c r="AHE339" s="346"/>
      <c r="AHF339" s="346"/>
      <c r="AHG339" s="346"/>
      <c r="AHH339" s="346"/>
      <c r="AHI339" s="346"/>
      <c r="AHJ339" s="346"/>
      <c r="AHK339" s="346"/>
      <c r="AHL339" s="346"/>
      <c r="AHM339" s="346"/>
      <c r="AHN339" s="346"/>
      <c r="AHO339" s="346"/>
      <c r="AHP339" s="346"/>
      <c r="AHQ339" s="346"/>
      <c r="AHR339" s="346"/>
      <c r="AHS339" s="346"/>
      <c r="AHT339" s="346"/>
      <c r="AHU339" s="346"/>
      <c r="AHV339" s="346"/>
      <c r="AHW339" s="346"/>
      <c r="AHX339" s="346"/>
      <c r="AHY339" s="346"/>
      <c r="AHZ339" s="346"/>
      <c r="AIA339" s="346"/>
      <c r="AIB339" s="346"/>
      <c r="AIC339" s="346"/>
      <c r="AID339" s="346"/>
      <c r="AIE339" s="346"/>
      <c r="AIF339" s="346"/>
      <c r="AIG339" s="346"/>
      <c r="AIH339" s="346"/>
      <c r="AII339" s="346"/>
      <c r="AIJ339" s="346"/>
      <c r="AIK339" s="346"/>
      <c r="AIL339" s="346"/>
      <c r="AIM339" s="346"/>
      <c r="AIN339" s="346"/>
      <c r="AIO339" s="346"/>
      <c r="AIP339" s="346"/>
      <c r="AIQ339" s="346"/>
      <c r="AIR339" s="346"/>
      <c r="AIS339" s="346"/>
      <c r="AIT339" s="346"/>
      <c r="AIU339" s="346"/>
      <c r="AIV339" s="346"/>
      <c r="AIW339" s="346"/>
      <c r="AIX339" s="346"/>
      <c r="AIY339" s="346"/>
      <c r="AIZ339" s="346"/>
      <c r="AJA339" s="346"/>
      <c r="AJB339" s="346"/>
      <c r="AJC339" s="346"/>
      <c r="AJD339" s="346"/>
      <c r="AJE339" s="346"/>
      <c r="AJF339" s="346"/>
      <c r="AJG339" s="346"/>
      <c r="AJH339" s="346"/>
      <c r="AJI339" s="346"/>
      <c r="AJJ339" s="346"/>
      <c r="AJK339" s="346"/>
      <c r="AJL339" s="346"/>
      <c r="AJM339" s="346"/>
      <c r="AJN339" s="346"/>
      <c r="AJO339" s="346"/>
      <c r="AJP339" s="346"/>
      <c r="AJQ339" s="346"/>
      <c r="AJR339" s="346"/>
      <c r="AJS339" s="346"/>
      <c r="AJT339" s="346"/>
      <c r="AJU339" s="346"/>
      <c r="AJV339" s="346"/>
      <c r="AJW339" s="346"/>
      <c r="AJX339" s="346"/>
      <c r="AJY339" s="346"/>
      <c r="AJZ339" s="346"/>
      <c r="AKA339" s="346"/>
      <c r="AKB339" s="346"/>
      <c r="AKC339" s="346"/>
      <c r="AKD339" s="346"/>
      <c r="AKE339" s="346"/>
      <c r="AKF339" s="346"/>
      <c r="AKG339" s="346"/>
      <c r="AKH339" s="346"/>
      <c r="AKI339" s="346"/>
      <c r="AKJ339" s="346"/>
      <c r="AKK339" s="346"/>
      <c r="AKL339" s="346"/>
      <c r="AKM339" s="346"/>
      <c r="AKN339" s="346"/>
      <c r="AKO339" s="346"/>
      <c r="AKP339" s="346"/>
      <c r="AKQ339" s="346"/>
      <c r="AKR339" s="346"/>
      <c r="AKS339" s="346"/>
      <c r="AKT339" s="346"/>
      <c r="AKU339" s="346"/>
      <c r="AKV339" s="346"/>
      <c r="AKW339" s="346"/>
      <c r="AKX339" s="346"/>
      <c r="AKY339" s="346"/>
      <c r="AKZ339" s="346"/>
      <c r="ALA339" s="346"/>
      <c r="ALB339" s="346"/>
      <c r="ALC339" s="346"/>
      <c r="ALD339" s="346"/>
      <c r="ALE339" s="346"/>
      <c r="ALF339" s="346"/>
      <c r="ALG339" s="346"/>
      <c r="ALH339" s="346"/>
      <c r="ALI339" s="346"/>
      <c r="ALJ339" s="346"/>
      <c r="ALK339" s="346"/>
      <c r="ALL339" s="346"/>
      <c r="ALM339" s="346"/>
      <c r="ALN339" s="346"/>
      <c r="ALO339" s="346"/>
      <c r="ALP339" s="346"/>
      <c r="ALQ339" s="346"/>
      <c r="ALR339" s="346"/>
      <c r="ALS339" s="346"/>
      <c r="ALT339" s="346"/>
      <c r="ALU339" s="346"/>
      <c r="ALV339" s="346"/>
      <c r="ALW339" s="346"/>
      <c r="ALX339" s="346"/>
      <c r="ALY339" s="346"/>
      <c r="ALZ339" s="346"/>
      <c r="AMA339" s="346"/>
      <c r="AMB339" s="346"/>
      <c r="AMC339" s="346"/>
      <c r="AMD339" s="346"/>
    </row>
    <row r="340" spans="1:1018" customFormat="1" ht="17.25" customHeight="1">
      <c r="A340" s="368" t="s">
        <v>32788</v>
      </c>
      <c r="B340" s="369" t="s">
        <v>32449</v>
      </c>
      <c r="C340" s="469" t="s">
        <v>17</v>
      </c>
      <c r="D340" s="469"/>
      <c r="E340" s="469"/>
      <c r="F340" s="469"/>
      <c r="G340" s="182">
        <f>SUM(G335:G339)</f>
        <v>64.645898322999997</v>
      </c>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c r="AS340" s="346"/>
      <c r="AT340" s="346"/>
      <c r="AU340" s="346"/>
      <c r="AV340" s="346"/>
      <c r="AW340" s="346"/>
      <c r="AX340" s="346"/>
      <c r="AY340" s="346"/>
      <c r="AZ340" s="346"/>
      <c r="BA340" s="346"/>
      <c r="BB340" s="346"/>
      <c r="BC340" s="346"/>
      <c r="BD340" s="346"/>
      <c r="BE340" s="346"/>
      <c r="BF340" s="346"/>
      <c r="BG340" s="346"/>
      <c r="BH340" s="346"/>
      <c r="BI340" s="346"/>
      <c r="BJ340" s="346"/>
      <c r="BK340" s="346"/>
      <c r="BL340" s="346"/>
      <c r="BM340" s="346"/>
      <c r="BN340" s="346"/>
      <c r="BO340" s="346"/>
      <c r="BP340" s="346"/>
      <c r="BQ340" s="346"/>
      <c r="BR340" s="346"/>
      <c r="BS340" s="346"/>
      <c r="BT340" s="346"/>
      <c r="BU340" s="346"/>
      <c r="BV340" s="346"/>
      <c r="BW340" s="346"/>
      <c r="BX340" s="346"/>
      <c r="BY340" s="346"/>
      <c r="BZ340" s="346"/>
      <c r="CA340" s="346"/>
      <c r="CB340" s="346"/>
      <c r="CC340" s="346"/>
      <c r="CD340" s="346"/>
      <c r="CE340" s="346"/>
      <c r="CF340" s="346"/>
      <c r="CG340" s="346"/>
      <c r="CH340" s="346"/>
      <c r="CI340" s="346"/>
      <c r="CJ340" s="346"/>
      <c r="CK340" s="346"/>
      <c r="CL340" s="346"/>
      <c r="CM340" s="346"/>
      <c r="CN340" s="346"/>
      <c r="CO340" s="346"/>
      <c r="CP340" s="346"/>
      <c r="CQ340" s="346"/>
      <c r="CR340" s="346"/>
      <c r="CS340" s="346"/>
      <c r="CT340" s="346"/>
      <c r="CU340" s="346"/>
      <c r="CV340" s="346"/>
      <c r="CW340" s="346"/>
      <c r="CX340" s="346"/>
      <c r="CY340" s="346"/>
      <c r="CZ340" s="346"/>
      <c r="DA340" s="346"/>
      <c r="DB340" s="346"/>
      <c r="DC340" s="346"/>
      <c r="DD340" s="346"/>
      <c r="DE340" s="346"/>
      <c r="DF340" s="346"/>
      <c r="DG340" s="346"/>
      <c r="DH340" s="346"/>
      <c r="DI340" s="346"/>
      <c r="DJ340" s="346"/>
      <c r="DK340" s="346"/>
      <c r="DL340" s="346"/>
      <c r="DM340" s="346"/>
      <c r="DN340" s="346"/>
      <c r="DO340" s="346"/>
      <c r="DP340" s="346"/>
      <c r="DQ340" s="346"/>
      <c r="DR340" s="346"/>
      <c r="DS340" s="346"/>
      <c r="DT340" s="346"/>
      <c r="DU340" s="346"/>
      <c r="DV340" s="346"/>
      <c r="DW340" s="346"/>
      <c r="DX340" s="346"/>
      <c r="DY340" s="346"/>
      <c r="DZ340" s="346"/>
      <c r="EA340" s="346"/>
      <c r="EB340" s="346"/>
      <c r="EC340" s="346"/>
      <c r="ED340" s="346"/>
      <c r="EE340" s="346"/>
      <c r="EF340" s="346"/>
      <c r="EG340" s="346"/>
      <c r="EH340" s="346"/>
      <c r="EI340" s="346"/>
      <c r="EJ340" s="346"/>
      <c r="EK340" s="346"/>
      <c r="EL340" s="346"/>
      <c r="EM340" s="346"/>
      <c r="EN340" s="346"/>
      <c r="EO340" s="346"/>
      <c r="EP340" s="346"/>
      <c r="EQ340" s="346"/>
      <c r="ER340" s="346"/>
      <c r="ES340" s="346"/>
      <c r="ET340" s="346"/>
      <c r="EU340" s="346"/>
      <c r="EV340" s="346"/>
      <c r="EW340" s="346"/>
      <c r="EX340" s="346"/>
      <c r="EY340" s="346"/>
      <c r="EZ340" s="346"/>
      <c r="FA340" s="346"/>
      <c r="FB340" s="346"/>
      <c r="FC340" s="346"/>
      <c r="FD340" s="346"/>
      <c r="FE340" s="346"/>
      <c r="FF340" s="346"/>
      <c r="FG340" s="346"/>
      <c r="FH340" s="346"/>
      <c r="FI340" s="346"/>
      <c r="FJ340" s="346"/>
      <c r="FK340" s="346"/>
      <c r="FL340" s="346"/>
      <c r="FM340" s="346"/>
      <c r="FN340" s="346"/>
      <c r="FO340" s="346"/>
      <c r="FP340" s="346"/>
      <c r="FQ340" s="346"/>
      <c r="FR340" s="346"/>
      <c r="FS340" s="346"/>
      <c r="FT340" s="346"/>
      <c r="FU340" s="346"/>
      <c r="FV340" s="346"/>
      <c r="FW340" s="346"/>
      <c r="FX340" s="346"/>
      <c r="FY340" s="346"/>
      <c r="FZ340" s="346"/>
      <c r="GA340" s="346"/>
      <c r="GB340" s="346"/>
      <c r="GC340" s="346"/>
      <c r="GD340" s="346"/>
      <c r="GE340" s="346"/>
      <c r="GF340" s="346"/>
      <c r="GG340" s="346"/>
      <c r="GH340" s="346"/>
      <c r="GI340" s="346"/>
      <c r="GJ340" s="346"/>
      <c r="GK340" s="346"/>
      <c r="GL340" s="346"/>
      <c r="GM340" s="346"/>
      <c r="GN340" s="346"/>
      <c r="GO340" s="346"/>
      <c r="GP340" s="346"/>
      <c r="GQ340" s="346"/>
      <c r="GR340" s="346"/>
      <c r="GS340" s="346"/>
      <c r="GT340" s="346"/>
      <c r="GU340" s="346"/>
      <c r="GV340" s="346"/>
      <c r="GW340" s="346"/>
      <c r="GX340" s="346"/>
      <c r="GY340" s="346"/>
      <c r="GZ340" s="346"/>
      <c r="HA340" s="346"/>
      <c r="HB340" s="346"/>
      <c r="HC340" s="346"/>
      <c r="HD340" s="346"/>
      <c r="HE340" s="346"/>
      <c r="HF340" s="346"/>
      <c r="HG340" s="346"/>
      <c r="HH340" s="346"/>
      <c r="HI340" s="346"/>
      <c r="HJ340" s="346"/>
      <c r="HK340" s="346"/>
      <c r="HL340" s="346"/>
      <c r="HM340" s="346"/>
      <c r="HN340" s="346"/>
      <c r="HO340" s="346"/>
      <c r="HP340" s="346"/>
      <c r="HQ340" s="346"/>
      <c r="HR340" s="346"/>
      <c r="HS340" s="346"/>
      <c r="HT340" s="346"/>
      <c r="HU340" s="346"/>
      <c r="HV340" s="346"/>
      <c r="HW340" s="346"/>
      <c r="HX340" s="346"/>
      <c r="HY340" s="346"/>
      <c r="HZ340" s="346"/>
      <c r="IA340" s="346"/>
      <c r="IB340" s="346"/>
      <c r="IC340" s="346"/>
      <c r="ID340" s="346"/>
      <c r="IE340" s="346"/>
      <c r="IF340" s="346"/>
      <c r="IG340" s="346"/>
      <c r="IH340" s="346"/>
      <c r="II340" s="346"/>
      <c r="IJ340" s="346"/>
      <c r="IK340" s="346"/>
      <c r="IL340" s="346"/>
      <c r="IM340" s="346"/>
      <c r="IN340" s="346"/>
      <c r="IO340" s="346"/>
      <c r="IP340" s="346"/>
      <c r="IQ340" s="346"/>
      <c r="IR340" s="346"/>
      <c r="IS340" s="346"/>
      <c r="IT340" s="346"/>
      <c r="IU340" s="346"/>
      <c r="IV340" s="346"/>
      <c r="IW340" s="346"/>
      <c r="IX340" s="346"/>
      <c r="IY340" s="346"/>
      <c r="IZ340" s="346"/>
      <c r="JA340" s="346"/>
      <c r="JB340" s="346"/>
      <c r="JC340" s="346"/>
      <c r="JD340" s="346"/>
      <c r="JE340" s="346"/>
      <c r="JF340" s="346"/>
      <c r="JG340" s="346"/>
      <c r="JH340" s="346"/>
      <c r="JI340" s="346"/>
      <c r="JJ340" s="346"/>
      <c r="JK340" s="346"/>
      <c r="JL340" s="346"/>
      <c r="JM340" s="346"/>
      <c r="JN340" s="346"/>
      <c r="JO340" s="346"/>
      <c r="JP340" s="346"/>
      <c r="JQ340" s="346"/>
      <c r="JR340" s="346"/>
      <c r="JS340" s="346"/>
      <c r="JT340" s="346"/>
      <c r="JU340" s="346"/>
      <c r="JV340" s="346"/>
      <c r="JW340" s="346"/>
      <c r="JX340" s="346"/>
      <c r="JY340" s="346"/>
      <c r="JZ340" s="346"/>
      <c r="KA340" s="346"/>
      <c r="KB340" s="346"/>
      <c r="KC340" s="346"/>
      <c r="KD340" s="346"/>
      <c r="KE340" s="346"/>
      <c r="KF340" s="346"/>
      <c r="KG340" s="346"/>
      <c r="KH340" s="346"/>
      <c r="KI340" s="346"/>
      <c r="KJ340" s="346"/>
      <c r="KK340" s="346"/>
      <c r="KL340" s="346"/>
      <c r="KM340" s="346"/>
      <c r="KN340" s="346"/>
      <c r="KO340" s="346"/>
      <c r="KP340" s="346"/>
      <c r="KQ340" s="346"/>
      <c r="KR340" s="346"/>
      <c r="KS340" s="346"/>
      <c r="KT340" s="346"/>
      <c r="KU340" s="346"/>
      <c r="KV340" s="346"/>
      <c r="KW340" s="346"/>
      <c r="KX340" s="346"/>
      <c r="KY340" s="346"/>
      <c r="KZ340" s="346"/>
      <c r="LA340" s="346"/>
      <c r="LB340" s="346"/>
      <c r="LC340" s="346"/>
      <c r="LD340" s="346"/>
      <c r="LE340" s="346"/>
      <c r="LF340" s="346"/>
      <c r="LG340" s="346"/>
      <c r="LH340" s="346"/>
      <c r="LI340" s="346"/>
      <c r="LJ340" s="346"/>
      <c r="LK340" s="346"/>
      <c r="LL340" s="346"/>
      <c r="LM340" s="346"/>
      <c r="LN340" s="346"/>
      <c r="LO340" s="346"/>
      <c r="LP340" s="346"/>
      <c r="LQ340" s="346"/>
      <c r="LR340" s="346"/>
      <c r="LS340" s="346"/>
      <c r="LT340" s="346"/>
      <c r="LU340" s="346"/>
      <c r="LV340" s="346"/>
      <c r="LW340" s="346"/>
      <c r="LX340" s="346"/>
      <c r="LY340" s="346"/>
      <c r="LZ340" s="346"/>
      <c r="MA340" s="346"/>
      <c r="MB340" s="346"/>
      <c r="MC340" s="346"/>
      <c r="MD340" s="346"/>
      <c r="ME340" s="346"/>
      <c r="MF340" s="346"/>
      <c r="MG340" s="346"/>
      <c r="MH340" s="346"/>
      <c r="MI340" s="346"/>
      <c r="MJ340" s="346"/>
      <c r="MK340" s="346"/>
      <c r="ML340" s="346"/>
      <c r="MM340" s="346"/>
      <c r="MN340" s="346"/>
      <c r="MO340" s="346"/>
      <c r="MP340" s="346"/>
      <c r="MQ340" s="346"/>
      <c r="MR340" s="346"/>
      <c r="MS340" s="346"/>
      <c r="MT340" s="346"/>
      <c r="MU340" s="346"/>
      <c r="MV340" s="346"/>
      <c r="MW340" s="346"/>
      <c r="MX340" s="346"/>
      <c r="MY340" s="346"/>
      <c r="MZ340" s="346"/>
      <c r="NA340" s="346"/>
      <c r="NB340" s="346"/>
      <c r="NC340" s="346"/>
      <c r="ND340" s="346"/>
      <c r="NE340" s="346"/>
      <c r="NF340" s="346"/>
      <c r="NG340" s="346"/>
      <c r="NH340" s="346"/>
      <c r="NI340" s="346"/>
      <c r="NJ340" s="346"/>
      <c r="NK340" s="346"/>
      <c r="NL340" s="346"/>
      <c r="NM340" s="346"/>
      <c r="NN340" s="346"/>
      <c r="NO340" s="346"/>
      <c r="NP340" s="346"/>
      <c r="NQ340" s="346"/>
      <c r="NR340" s="346"/>
      <c r="NS340" s="346"/>
      <c r="NT340" s="346"/>
      <c r="NU340" s="346"/>
      <c r="NV340" s="346"/>
      <c r="NW340" s="346"/>
      <c r="NX340" s="346"/>
      <c r="NY340" s="346"/>
      <c r="NZ340" s="346"/>
      <c r="OA340" s="346"/>
      <c r="OB340" s="346"/>
      <c r="OC340" s="346"/>
      <c r="OD340" s="346"/>
      <c r="OE340" s="346"/>
      <c r="OF340" s="346"/>
      <c r="OG340" s="346"/>
      <c r="OH340" s="346"/>
      <c r="OI340" s="346"/>
      <c r="OJ340" s="346"/>
      <c r="OK340" s="346"/>
      <c r="OL340" s="346"/>
      <c r="OM340" s="346"/>
      <c r="ON340" s="346"/>
      <c r="OO340" s="346"/>
      <c r="OP340" s="346"/>
      <c r="OQ340" s="346"/>
      <c r="OR340" s="346"/>
      <c r="OS340" s="346"/>
      <c r="OT340" s="346"/>
      <c r="OU340" s="346"/>
      <c r="OV340" s="346"/>
      <c r="OW340" s="346"/>
      <c r="OX340" s="346"/>
      <c r="OY340" s="346"/>
      <c r="OZ340" s="346"/>
      <c r="PA340" s="346"/>
      <c r="PB340" s="346"/>
      <c r="PC340" s="346"/>
      <c r="PD340" s="346"/>
      <c r="PE340" s="346"/>
      <c r="PF340" s="346"/>
      <c r="PG340" s="346"/>
      <c r="PH340" s="346"/>
      <c r="PI340" s="346"/>
      <c r="PJ340" s="346"/>
      <c r="PK340" s="346"/>
      <c r="PL340" s="346"/>
      <c r="PM340" s="346"/>
      <c r="PN340" s="346"/>
      <c r="PO340" s="346"/>
      <c r="PP340" s="346"/>
      <c r="PQ340" s="346"/>
      <c r="PR340" s="346"/>
      <c r="PS340" s="346"/>
      <c r="PT340" s="346"/>
      <c r="PU340" s="346"/>
      <c r="PV340" s="346"/>
      <c r="PW340" s="346"/>
      <c r="PX340" s="346"/>
      <c r="PY340" s="346"/>
      <c r="PZ340" s="346"/>
      <c r="QA340" s="346"/>
      <c r="QB340" s="346"/>
      <c r="QC340" s="346"/>
      <c r="QD340" s="346"/>
      <c r="QE340" s="346"/>
      <c r="QF340" s="346"/>
      <c r="QG340" s="346"/>
      <c r="QH340" s="346"/>
      <c r="QI340" s="346"/>
      <c r="QJ340" s="346"/>
      <c r="QK340" s="346"/>
      <c r="QL340" s="346"/>
      <c r="QM340" s="346"/>
      <c r="QN340" s="346"/>
      <c r="QO340" s="346"/>
      <c r="QP340" s="346"/>
      <c r="QQ340" s="346"/>
      <c r="QR340" s="346"/>
      <c r="QS340" s="346"/>
      <c r="QT340" s="346"/>
      <c r="QU340" s="346"/>
      <c r="QV340" s="346"/>
      <c r="QW340" s="346"/>
      <c r="QX340" s="346"/>
      <c r="QY340" s="346"/>
      <c r="QZ340" s="346"/>
      <c r="RA340" s="346"/>
      <c r="RB340" s="346"/>
      <c r="RC340" s="346"/>
      <c r="RD340" s="346"/>
      <c r="RE340" s="346"/>
      <c r="RF340" s="346"/>
      <c r="RG340" s="346"/>
      <c r="RH340" s="346"/>
      <c r="RI340" s="346"/>
      <c r="RJ340" s="346"/>
      <c r="RK340" s="346"/>
      <c r="RL340" s="346"/>
      <c r="RM340" s="346"/>
      <c r="RN340" s="346"/>
      <c r="RO340" s="346"/>
      <c r="RP340" s="346"/>
      <c r="RQ340" s="346"/>
      <c r="RR340" s="346"/>
      <c r="RS340" s="346"/>
      <c r="RT340" s="346"/>
      <c r="RU340" s="346"/>
      <c r="RV340" s="346"/>
      <c r="RW340" s="346"/>
      <c r="RX340" s="346"/>
      <c r="RY340" s="346"/>
      <c r="RZ340" s="346"/>
      <c r="SA340" s="346"/>
      <c r="SB340" s="346"/>
      <c r="SC340" s="346"/>
      <c r="SD340" s="346"/>
      <c r="SE340" s="346"/>
      <c r="SF340" s="346"/>
      <c r="SG340" s="346"/>
      <c r="SH340" s="346"/>
      <c r="SI340" s="346"/>
      <c r="SJ340" s="346"/>
      <c r="SK340" s="346"/>
      <c r="SL340" s="346"/>
      <c r="SM340" s="346"/>
      <c r="SN340" s="346"/>
      <c r="SO340" s="346"/>
      <c r="SP340" s="346"/>
      <c r="SQ340" s="346"/>
      <c r="SR340" s="346"/>
      <c r="SS340" s="346"/>
      <c r="ST340" s="346"/>
      <c r="SU340" s="346"/>
      <c r="SV340" s="346"/>
      <c r="SW340" s="346"/>
      <c r="SX340" s="346"/>
      <c r="SY340" s="346"/>
      <c r="SZ340" s="346"/>
      <c r="TA340" s="346"/>
      <c r="TB340" s="346"/>
      <c r="TC340" s="346"/>
      <c r="TD340" s="346"/>
      <c r="TE340" s="346"/>
      <c r="TF340" s="346"/>
      <c r="TG340" s="346"/>
      <c r="TH340" s="346"/>
      <c r="TI340" s="346"/>
      <c r="TJ340" s="346"/>
      <c r="TK340" s="346"/>
      <c r="TL340" s="346"/>
      <c r="TM340" s="346"/>
      <c r="TN340" s="346"/>
      <c r="TO340" s="346"/>
      <c r="TP340" s="346"/>
      <c r="TQ340" s="346"/>
      <c r="TR340" s="346"/>
      <c r="TS340" s="346"/>
      <c r="TT340" s="346"/>
      <c r="TU340" s="346"/>
      <c r="TV340" s="346"/>
      <c r="TW340" s="346"/>
      <c r="TX340" s="346"/>
      <c r="TY340" s="346"/>
      <c r="TZ340" s="346"/>
      <c r="UA340" s="346"/>
      <c r="UB340" s="346"/>
      <c r="UC340" s="346"/>
      <c r="UD340" s="346"/>
      <c r="UE340" s="346"/>
      <c r="UF340" s="346"/>
      <c r="UG340" s="346"/>
      <c r="UH340" s="346"/>
      <c r="UI340" s="346"/>
      <c r="UJ340" s="346"/>
      <c r="UK340" s="346"/>
      <c r="UL340" s="346"/>
      <c r="UM340" s="346"/>
      <c r="UN340" s="346"/>
      <c r="UO340" s="346"/>
      <c r="UP340" s="346"/>
      <c r="UQ340" s="346"/>
      <c r="UR340" s="346"/>
      <c r="US340" s="346"/>
      <c r="UT340" s="346"/>
      <c r="UU340" s="346"/>
      <c r="UV340" s="346"/>
      <c r="UW340" s="346"/>
      <c r="UX340" s="346"/>
      <c r="UY340" s="346"/>
      <c r="UZ340" s="346"/>
      <c r="VA340" s="346"/>
      <c r="VB340" s="346"/>
      <c r="VC340" s="346"/>
      <c r="VD340" s="346"/>
      <c r="VE340" s="346"/>
      <c r="VF340" s="346"/>
      <c r="VG340" s="346"/>
      <c r="VH340" s="346"/>
      <c r="VI340" s="346"/>
      <c r="VJ340" s="346"/>
      <c r="VK340" s="346"/>
      <c r="VL340" s="346"/>
      <c r="VM340" s="346"/>
      <c r="VN340" s="346"/>
      <c r="VO340" s="346"/>
      <c r="VP340" s="346"/>
      <c r="VQ340" s="346"/>
      <c r="VR340" s="346"/>
      <c r="VS340" s="346"/>
      <c r="VT340" s="346"/>
      <c r="VU340" s="346"/>
      <c r="VV340" s="346"/>
      <c r="VW340" s="346"/>
      <c r="VX340" s="346"/>
      <c r="VY340" s="346"/>
      <c r="VZ340" s="346"/>
      <c r="WA340" s="346"/>
      <c r="WB340" s="346"/>
      <c r="WC340" s="346"/>
      <c r="WD340" s="346"/>
      <c r="WE340" s="346"/>
      <c r="WF340" s="346"/>
      <c r="WG340" s="346"/>
      <c r="WH340" s="346"/>
      <c r="WI340" s="346"/>
      <c r="WJ340" s="346"/>
      <c r="WK340" s="346"/>
      <c r="WL340" s="346"/>
      <c r="WM340" s="346"/>
      <c r="WN340" s="346"/>
      <c r="WO340" s="346"/>
      <c r="WP340" s="346"/>
      <c r="WQ340" s="346"/>
      <c r="WR340" s="346"/>
      <c r="WS340" s="346"/>
      <c r="WT340" s="346"/>
      <c r="WU340" s="346"/>
      <c r="WV340" s="346"/>
      <c r="WW340" s="346"/>
      <c r="WX340" s="346"/>
      <c r="WY340" s="346"/>
      <c r="WZ340" s="346"/>
      <c r="XA340" s="346"/>
      <c r="XB340" s="346"/>
      <c r="XC340" s="346"/>
      <c r="XD340" s="346"/>
      <c r="XE340" s="346"/>
      <c r="XF340" s="346"/>
      <c r="XG340" s="346"/>
      <c r="XH340" s="346"/>
      <c r="XI340" s="346"/>
      <c r="XJ340" s="346"/>
      <c r="XK340" s="346"/>
      <c r="XL340" s="346"/>
      <c r="XM340" s="346"/>
      <c r="XN340" s="346"/>
      <c r="XO340" s="346"/>
      <c r="XP340" s="346"/>
      <c r="XQ340" s="346"/>
      <c r="XR340" s="346"/>
      <c r="XS340" s="346"/>
      <c r="XT340" s="346"/>
      <c r="XU340" s="346"/>
      <c r="XV340" s="346"/>
      <c r="XW340" s="346"/>
      <c r="XX340" s="346"/>
      <c r="XY340" s="346"/>
      <c r="XZ340" s="346"/>
      <c r="YA340" s="346"/>
      <c r="YB340" s="346"/>
      <c r="YC340" s="346"/>
      <c r="YD340" s="346"/>
      <c r="YE340" s="346"/>
      <c r="YF340" s="346"/>
      <c r="YG340" s="346"/>
      <c r="YH340" s="346"/>
      <c r="YI340" s="346"/>
      <c r="YJ340" s="346"/>
      <c r="YK340" s="346"/>
      <c r="YL340" s="346"/>
      <c r="YM340" s="346"/>
      <c r="YN340" s="346"/>
      <c r="YO340" s="346"/>
      <c r="YP340" s="346"/>
      <c r="YQ340" s="346"/>
      <c r="YR340" s="346"/>
      <c r="YS340" s="346"/>
      <c r="YT340" s="346"/>
      <c r="YU340" s="346"/>
      <c r="YV340" s="346"/>
      <c r="YW340" s="346"/>
      <c r="YX340" s="346"/>
      <c r="YY340" s="346"/>
      <c r="YZ340" s="346"/>
      <c r="ZA340" s="346"/>
      <c r="ZB340" s="346"/>
      <c r="ZC340" s="346"/>
      <c r="ZD340" s="346"/>
      <c r="ZE340" s="346"/>
      <c r="ZF340" s="346"/>
      <c r="ZG340" s="346"/>
      <c r="ZH340" s="346"/>
      <c r="ZI340" s="346"/>
      <c r="ZJ340" s="346"/>
      <c r="ZK340" s="346"/>
      <c r="ZL340" s="346"/>
      <c r="ZM340" s="346"/>
      <c r="ZN340" s="346"/>
      <c r="ZO340" s="346"/>
      <c r="ZP340" s="346"/>
      <c r="ZQ340" s="346"/>
      <c r="ZR340" s="346"/>
      <c r="ZS340" s="346"/>
      <c r="ZT340" s="346"/>
      <c r="ZU340" s="346"/>
      <c r="ZV340" s="346"/>
      <c r="ZW340" s="346"/>
      <c r="ZX340" s="346"/>
      <c r="ZY340" s="346"/>
      <c r="ZZ340" s="346"/>
      <c r="AAA340" s="346"/>
      <c r="AAB340" s="346"/>
      <c r="AAC340" s="346"/>
      <c r="AAD340" s="346"/>
      <c r="AAE340" s="346"/>
      <c r="AAF340" s="346"/>
      <c r="AAG340" s="346"/>
      <c r="AAH340" s="346"/>
      <c r="AAI340" s="346"/>
      <c r="AAJ340" s="346"/>
      <c r="AAK340" s="346"/>
      <c r="AAL340" s="346"/>
      <c r="AAM340" s="346"/>
      <c r="AAN340" s="346"/>
      <c r="AAO340" s="346"/>
      <c r="AAP340" s="346"/>
      <c r="AAQ340" s="346"/>
      <c r="AAR340" s="346"/>
      <c r="AAS340" s="346"/>
      <c r="AAT340" s="346"/>
      <c r="AAU340" s="346"/>
      <c r="AAV340" s="346"/>
      <c r="AAW340" s="346"/>
      <c r="AAX340" s="346"/>
      <c r="AAY340" s="346"/>
      <c r="AAZ340" s="346"/>
      <c r="ABA340" s="346"/>
      <c r="ABB340" s="346"/>
      <c r="ABC340" s="346"/>
      <c r="ABD340" s="346"/>
      <c r="ABE340" s="346"/>
      <c r="ABF340" s="346"/>
      <c r="ABG340" s="346"/>
      <c r="ABH340" s="346"/>
      <c r="ABI340" s="346"/>
      <c r="ABJ340" s="346"/>
      <c r="ABK340" s="346"/>
      <c r="ABL340" s="346"/>
      <c r="ABM340" s="346"/>
      <c r="ABN340" s="346"/>
      <c r="ABO340" s="346"/>
      <c r="ABP340" s="346"/>
      <c r="ABQ340" s="346"/>
      <c r="ABR340" s="346"/>
      <c r="ABS340" s="346"/>
      <c r="ABT340" s="346"/>
      <c r="ABU340" s="346"/>
      <c r="ABV340" s="346"/>
      <c r="ABW340" s="346"/>
      <c r="ABX340" s="346"/>
      <c r="ABY340" s="346"/>
      <c r="ABZ340" s="346"/>
      <c r="ACA340" s="346"/>
      <c r="ACB340" s="346"/>
      <c r="ACC340" s="346"/>
      <c r="ACD340" s="346"/>
      <c r="ACE340" s="346"/>
      <c r="ACF340" s="346"/>
      <c r="ACG340" s="346"/>
      <c r="ACH340" s="346"/>
      <c r="ACI340" s="346"/>
      <c r="ACJ340" s="346"/>
      <c r="ACK340" s="346"/>
      <c r="ACL340" s="346"/>
      <c r="ACM340" s="346"/>
      <c r="ACN340" s="346"/>
      <c r="ACO340" s="346"/>
      <c r="ACP340" s="346"/>
      <c r="ACQ340" s="346"/>
      <c r="ACR340" s="346"/>
      <c r="ACS340" s="346"/>
      <c r="ACT340" s="346"/>
      <c r="ACU340" s="346"/>
      <c r="ACV340" s="346"/>
      <c r="ACW340" s="346"/>
      <c r="ACX340" s="346"/>
      <c r="ACY340" s="346"/>
      <c r="ACZ340" s="346"/>
      <c r="ADA340" s="346"/>
      <c r="ADB340" s="346"/>
      <c r="ADC340" s="346"/>
      <c r="ADD340" s="346"/>
      <c r="ADE340" s="346"/>
      <c r="ADF340" s="346"/>
      <c r="ADG340" s="346"/>
      <c r="ADH340" s="346"/>
      <c r="ADI340" s="346"/>
      <c r="ADJ340" s="346"/>
      <c r="ADK340" s="346"/>
      <c r="ADL340" s="346"/>
      <c r="ADM340" s="346"/>
      <c r="ADN340" s="346"/>
      <c r="ADO340" s="346"/>
      <c r="ADP340" s="346"/>
      <c r="ADQ340" s="346"/>
      <c r="ADR340" s="346"/>
      <c r="ADS340" s="346"/>
      <c r="ADT340" s="346"/>
      <c r="ADU340" s="346"/>
      <c r="ADV340" s="346"/>
      <c r="ADW340" s="346"/>
      <c r="ADX340" s="346"/>
      <c r="ADY340" s="346"/>
      <c r="ADZ340" s="346"/>
      <c r="AEA340" s="346"/>
      <c r="AEB340" s="346"/>
      <c r="AEC340" s="346"/>
      <c r="AED340" s="346"/>
      <c r="AEE340" s="346"/>
      <c r="AEF340" s="346"/>
      <c r="AEG340" s="346"/>
      <c r="AEH340" s="346"/>
      <c r="AEI340" s="346"/>
      <c r="AEJ340" s="346"/>
      <c r="AEK340" s="346"/>
      <c r="AEL340" s="346"/>
      <c r="AEM340" s="346"/>
      <c r="AEN340" s="346"/>
      <c r="AEO340" s="346"/>
      <c r="AEP340" s="346"/>
      <c r="AEQ340" s="346"/>
      <c r="AER340" s="346"/>
      <c r="AES340" s="346"/>
      <c r="AET340" s="346"/>
      <c r="AEU340" s="346"/>
      <c r="AEV340" s="346"/>
      <c r="AEW340" s="346"/>
      <c r="AEX340" s="346"/>
      <c r="AEY340" s="346"/>
      <c r="AEZ340" s="346"/>
      <c r="AFA340" s="346"/>
      <c r="AFB340" s="346"/>
      <c r="AFC340" s="346"/>
      <c r="AFD340" s="346"/>
      <c r="AFE340" s="346"/>
      <c r="AFF340" s="346"/>
      <c r="AFG340" s="346"/>
      <c r="AFH340" s="346"/>
      <c r="AFI340" s="346"/>
      <c r="AFJ340" s="346"/>
      <c r="AFK340" s="346"/>
      <c r="AFL340" s="346"/>
      <c r="AFM340" s="346"/>
      <c r="AFN340" s="346"/>
      <c r="AFO340" s="346"/>
      <c r="AFP340" s="346"/>
      <c r="AFQ340" s="346"/>
      <c r="AFR340" s="346"/>
      <c r="AFS340" s="346"/>
      <c r="AFT340" s="346"/>
      <c r="AFU340" s="346"/>
      <c r="AFV340" s="346"/>
      <c r="AFW340" s="346"/>
      <c r="AFX340" s="346"/>
      <c r="AFY340" s="346"/>
      <c r="AFZ340" s="346"/>
      <c r="AGA340" s="346"/>
      <c r="AGB340" s="346"/>
      <c r="AGC340" s="346"/>
      <c r="AGD340" s="346"/>
      <c r="AGE340" s="346"/>
      <c r="AGF340" s="346"/>
      <c r="AGG340" s="346"/>
      <c r="AGH340" s="346"/>
      <c r="AGI340" s="346"/>
      <c r="AGJ340" s="346"/>
      <c r="AGK340" s="346"/>
      <c r="AGL340" s="346"/>
      <c r="AGM340" s="346"/>
      <c r="AGN340" s="346"/>
      <c r="AGO340" s="346"/>
      <c r="AGP340" s="346"/>
      <c r="AGQ340" s="346"/>
      <c r="AGR340" s="346"/>
      <c r="AGS340" s="346"/>
      <c r="AGT340" s="346"/>
      <c r="AGU340" s="346"/>
      <c r="AGV340" s="346"/>
      <c r="AGW340" s="346"/>
      <c r="AGX340" s="346"/>
      <c r="AGY340" s="346"/>
      <c r="AGZ340" s="346"/>
      <c r="AHA340" s="346"/>
      <c r="AHB340" s="346"/>
      <c r="AHC340" s="346"/>
      <c r="AHD340" s="346"/>
      <c r="AHE340" s="346"/>
      <c r="AHF340" s="346"/>
      <c r="AHG340" s="346"/>
      <c r="AHH340" s="346"/>
      <c r="AHI340" s="346"/>
      <c r="AHJ340" s="346"/>
      <c r="AHK340" s="346"/>
      <c r="AHL340" s="346"/>
      <c r="AHM340" s="346"/>
      <c r="AHN340" s="346"/>
      <c r="AHO340" s="346"/>
      <c r="AHP340" s="346"/>
      <c r="AHQ340" s="346"/>
      <c r="AHR340" s="346"/>
      <c r="AHS340" s="346"/>
      <c r="AHT340" s="346"/>
      <c r="AHU340" s="346"/>
      <c r="AHV340" s="346"/>
      <c r="AHW340" s="346"/>
      <c r="AHX340" s="346"/>
      <c r="AHY340" s="346"/>
      <c r="AHZ340" s="346"/>
      <c r="AIA340" s="346"/>
      <c r="AIB340" s="346"/>
      <c r="AIC340" s="346"/>
      <c r="AID340" s="346"/>
      <c r="AIE340" s="346"/>
      <c r="AIF340" s="346"/>
      <c r="AIG340" s="346"/>
      <c r="AIH340" s="346"/>
      <c r="AII340" s="346"/>
      <c r="AIJ340" s="346"/>
      <c r="AIK340" s="346"/>
      <c r="AIL340" s="346"/>
      <c r="AIM340" s="346"/>
      <c r="AIN340" s="346"/>
      <c r="AIO340" s="346"/>
      <c r="AIP340" s="346"/>
      <c r="AIQ340" s="346"/>
      <c r="AIR340" s="346"/>
      <c r="AIS340" s="346"/>
      <c r="AIT340" s="346"/>
      <c r="AIU340" s="346"/>
      <c r="AIV340" s="346"/>
      <c r="AIW340" s="346"/>
      <c r="AIX340" s="346"/>
      <c r="AIY340" s="346"/>
      <c r="AIZ340" s="346"/>
      <c r="AJA340" s="346"/>
      <c r="AJB340" s="346"/>
      <c r="AJC340" s="346"/>
      <c r="AJD340" s="346"/>
      <c r="AJE340" s="346"/>
      <c r="AJF340" s="346"/>
      <c r="AJG340" s="346"/>
      <c r="AJH340" s="346"/>
      <c r="AJI340" s="346"/>
      <c r="AJJ340" s="346"/>
      <c r="AJK340" s="346"/>
      <c r="AJL340" s="346"/>
      <c r="AJM340" s="346"/>
      <c r="AJN340" s="346"/>
      <c r="AJO340" s="346"/>
      <c r="AJP340" s="346"/>
      <c r="AJQ340" s="346"/>
      <c r="AJR340" s="346"/>
      <c r="AJS340" s="346"/>
      <c r="AJT340" s="346"/>
      <c r="AJU340" s="346"/>
      <c r="AJV340" s="346"/>
      <c r="AJW340" s="346"/>
      <c r="AJX340" s="346"/>
      <c r="AJY340" s="346"/>
      <c r="AJZ340" s="346"/>
      <c r="AKA340" s="346"/>
      <c r="AKB340" s="346"/>
      <c r="AKC340" s="346"/>
      <c r="AKD340" s="346"/>
      <c r="AKE340" s="346"/>
      <c r="AKF340" s="346"/>
      <c r="AKG340" s="346"/>
      <c r="AKH340" s="346"/>
      <c r="AKI340" s="346"/>
      <c r="AKJ340" s="346"/>
      <c r="AKK340" s="346"/>
      <c r="AKL340" s="346"/>
      <c r="AKM340" s="346"/>
      <c r="AKN340" s="346"/>
      <c r="AKO340" s="346"/>
      <c r="AKP340" s="346"/>
      <c r="AKQ340" s="346"/>
      <c r="AKR340" s="346"/>
      <c r="AKS340" s="346"/>
      <c r="AKT340" s="346"/>
      <c r="AKU340" s="346"/>
      <c r="AKV340" s="346"/>
      <c r="AKW340" s="346"/>
      <c r="AKX340" s="346"/>
      <c r="AKY340" s="346"/>
      <c r="AKZ340" s="346"/>
      <c r="ALA340" s="346"/>
      <c r="ALB340" s="346"/>
      <c r="ALC340" s="346"/>
      <c r="ALD340" s="346"/>
      <c r="ALE340" s="346"/>
      <c r="ALF340" s="346"/>
      <c r="ALG340" s="346"/>
      <c r="ALH340" s="346"/>
      <c r="ALI340" s="346"/>
      <c r="ALJ340" s="346"/>
      <c r="ALK340" s="346"/>
      <c r="ALL340" s="346"/>
      <c r="ALM340" s="346"/>
      <c r="ALN340" s="346"/>
      <c r="ALO340" s="346"/>
      <c r="ALP340" s="346"/>
      <c r="ALQ340" s="346"/>
      <c r="ALR340" s="346"/>
      <c r="ALS340" s="346"/>
      <c r="ALT340" s="346"/>
      <c r="ALU340" s="346"/>
      <c r="ALV340" s="346"/>
      <c r="ALW340" s="346"/>
      <c r="ALX340" s="346"/>
      <c r="ALY340" s="346"/>
      <c r="ALZ340" s="346"/>
      <c r="AMA340" s="346"/>
      <c r="AMB340" s="346"/>
      <c r="AMC340" s="346"/>
      <c r="AMD340" s="346"/>
    </row>
    <row r="341" spans="1:1018" customFormat="1">
      <c r="A341" s="200"/>
      <c r="B341" s="201"/>
      <c r="C341" s="184"/>
      <c r="D341" s="184"/>
      <c r="E341" s="184"/>
      <c r="F341" s="184"/>
      <c r="G341" s="174"/>
    </row>
    <row r="342" spans="1:1018" s="185" customFormat="1" ht="37.5" customHeight="1">
      <c r="A342" s="98" t="s">
        <v>32795</v>
      </c>
      <c r="B342" s="203"/>
      <c r="C342" s="466" t="s">
        <v>32800</v>
      </c>
      <c r="D342" s="467"/>
      <c r="E342" s="467"/>
      <c r="F342" s="468"/>
      <c r="G342" s="204" t="s">
        <v>32342</v>
      </c>
    </row>
    <row r="343" spans="1:1018" s="185" customFormat="1" ht="15">
      <c r="A343" s="175" t="s">
        <v>10</v>
      </c>
      <c r="B343" s="176" t="s">
        <v>8</v>
      </c>
      <c r="C343" s="176" t="s">
        <v>11</v>
      </c>
      <c r="D343" s="177" t="s">
        <v>12</v>
      </c>
      <c r="E343" s="178" t="s">
        <v>13</v>
      </c>
      <c r="F343" s="176" t="s">
        <v>14</v>
      </c>
      <c r="G343" s="179" t="s">
        <v>15</v>
      </c>
    </row>
    <row r="344" spans="1:1018" s="185" customFormat="1" ht="36">
      <c r="A344" s="186" t="s">
        <v>21534</v>
      </c>
      <c r="B344" s="187">
        <v>88248</v>
      </c>
      <c r="C344" s="188" t="s">
        <v>154</v>
      </c>
      <c r="D344" s="187" t="s">
        <v>56</v>
      </c>
      <c r="E344" s="189">
        <v>0.36666670000000001</v>
      </c>
      <c r="F344" s="379">
        <v>19.36</v>
      </c>
      <c r="G344" s="180">
        <f>E344*F344</f>
        <v>7.0986673119999999</v>
      </c>
    </row>
    <row r="345" spans="1:1018" s="185" customFormat="1" ht="24">
      <c r="A345" s="186" t="s">
        <v>21534</v>
      </c>
      <c r="B345" s="187">
        <v>88267</v>
      </c>
      <c r="C345" s="188" t="s">
        <v>97</v>
      </c>
      <c r="D345" s="187" t="s">
        <v>56</v>
      </c>
      <c r="E345" s="189">
        <v>0.36666670000000001</v>
      </c>
      <c r="F345" s="379">
        <v>23.61</v>
      </c>
      <c r="G345" s="180">
        <f>E345*F345</f>
        <v>8.6570007869999994</v>
      </c>
    </row>
    <row r="346" spans="1:1018" s="185" customFormat="1" ht="15">
      <c r="A346" s="190" t="s">
        <v>32339</v>
      </c>
      <c r="B346" s="208" t="s">
        <v>32798</v>
      </c>
      <c r="C346" s="206" t="s">
        <v>163</v>
      </c>
      <c r="D346" s="205" t="s">
        <v>32343</v>
      </c>
      <c r="E346" s="207">
        <v>3.3333E-3</v>
      </c>
      <c r="F346" s="195">
        <v>21.09</v>
      </c>
      <c r="G346" s="181">
        <f>E346*F346</f>
        <v>7.0299296999999997E-2</v>
      </c>
    </row>
    <row r="347" spans="1:1018" s="185" customFormat="1" ht="48">
      <c r="A347" s="190" t="s">
        <v>32339</v>
      </c>
      <c r="B347" s="208" t="s">
        <v>32797</v>
      </c>
      <c r="C347" s="206" t="s">
        <v>32796</v>
      </c>
      <c r="D347" s="205" t="s">
        <v>32686</v>
      </c>
      <c r="E347" s="207">
        <v>3.2499999999999994E-2</v>
      </c>
      <c r="F347" s="195">
        <v>23.81</v>
      </c>
      <c r="G347" s="181">
        <f>E347*F347</f>
        <v>0.77382499999999987</v>
      </c>
    </row>
    <row r="348" spans="1:1018" s="185" customFormat="1" ht="15">
      <c r="A348" s="190" t="s">
        <v>32339</v>
      </c>
      <c r="B348" s="205" t="s">
        <v>32355</v>
      </c>
      <c r="C348" s="206" t="s">
        <v>160</v>
      </c>
      <c r="D348" s="205" t="s">
        <v>243</v>
      </c>
      <c r="E348" s="207" t="s">
        <v>32387</v>
      </c>
      <c r="F348" s="195">
        <v>2.27</v>
      </c>
      <c r="G348" s="181">
        <f>E348*F348</f>
        <v>0.16571</v>
      </c>
    </row>
    <row r="349" spans="1:1018" s="185" customFormat="1" ht="24">
      <c r="A349" s="190" t="s">
        <v>32339</v>
      </c>
      <c r="B349" s="205">
        <v>20083</v>
      </c>
      <c r="C349" s="206" t="s">
        <v>159</v>
      </c>
      <c r="D349" s="205" t="s">
        <v>243</v>
      </c>
      <c r="E349" s="207" t="s">
        <v>32388</v>
      </c>
      <c r="F349" s="195">
        <v>65.38</v>
      </c>
      <c r="G349" s="181">
        <f t="shared" ref="G349:G351" si="24">E349*F349</f>
        <v>0.66687600000000002</v>
      </c>
    </row>
    <row r="350" spans="1:1018" s="185" customFormat="1" ht="24">
      <c r="A350" s="190" t="s">
        <v>32339</v>
      </c>
      <c r="B350" s="205" t="s">
        <v>32357</v>
      </c>
      <c r="C350" s="206" t="s">
        <v>156</v>
      </c>
      <c r="D350" s="205" t="s">
        <v>243</v>
      </c>
      <c r="E350" s="207" t="s">
        <v>32389</v>
      </c>
      <c r="F350" s="195">
        <v>57.7</v>
      </c>
      <c r="G350" s="181">
        <f t="shared" si="24"/>
        <v>0.35774</v>
      </c>
    </row>
    <row r="351" spans="1:1018" s="185" customFormat="1" ht="24">
      <c r="A351" s="190" t="s">
        <v>32799</v>
      </c>
      <c r="B351" s="208" t="s">
        <v>198</v>
      </c>
      <c r="C351" s="206" t="s">
        <v>32824</v>
      </c>
      <c r="D351" s="205" t="s">
        <v>32825</v>
      </c>
      <c r="E351" s="209">
        <v>0.19999999999999998</v>
      </c>
      <c r="F351" s="195">
        <v>506.8</v>
      </c>
      <c r="G351" s="181">
        <f t="shared" si="24"/>
        <v>101.36</v>
      </c>
    </row>
    <row r="352" spans="1:1018" s="185" customFormat="1" ht="15">
      <c r="A352" s="200"/>
      <c r="B352" s="201"/>
      <c r="C352" s="184"/>
      <c r="D352" s="184"/>
      <c r="E352" s="207"/>
      <c r="F352" s="195"/>
      <c r="G352" s="174"/>
    </row>
    <row r="353" spans="1:7" s="185" customFormat="1" ht="15">
      <c r="A353" s="461" t="s">
        <v>16</v>
      </c>
      <c r="B353" s="462"/>
      <c r="C353" s="184"/>
      <c r="D353" s="184"/>
      <c r="E353" s="184"/>
      <c r="F353" s="196"/>
      <c r="G353" s="174"/>
    </row>
    <row r="354" spans="1:7" s="185" customFormat="1" ht="15">
      <c r="A354" s="197" t="s">
        <v>32783</v>
      </c>
      <c r="B354" s="198" t="s">
        <v>32688</v>
      </c>
      <c r="C354" s="463" t="s">
        <v>17</v>
      </c>
      <c r="D354" s="464"/>
      <c r="E354" s="464"/>
      <c r="F354" s="465"/>
      <c r="G354" s="182">
        <f>SUM(G344:G353)</f>
        <v>119.150118396</v>
      </c>
    </row>
    <row r="355" spans="1:7" customFormat="1">
      <c r="A355" s="200"/>
      <c r="B355" s="201"/>
      <c r="C355" s="184"/>
      <c r="D355" s="184"/>
      <c r="E355" s="184"/>
      <c r="F355" s="184"/>
      <c r="G355" s="174"/>
    </row>
    <row r="356" spans="1:7" s="185" customFormat="1" ht="26.45" customHeight="1">
      <c r="A356" s="202" t="s">
        <v>32801</v>
      </c>
      <c r="B356" s="203"/>
      <c r="C356" s="466" t="s">
        <v>32438</v>
      </c>
      <c r="D356" s="467"/>
      <c r="E356" s="467"/>
      <c r="F356" s="468"/>
      <c r="G356" s="204" t="s">
        <v>32336</v>
      </c>
    </row>
    <row r="357" spans="1:7" s="185" customFormat="1" ht="15">
      <c r="A357" s="175" t="s">
        <v>10</v>
      </c>
      <c r="B357" s="176" t="s">
        <v>8</v>
      </c>
      <c r="C357" s="176" t="s">
        <v>11</v>
      </c>
      <c r="D357" s="177" t="s">
        <v>12</v>
      </c>
      <c r="E357" s="178" t="s">
        <v>13</v>
      </c>
      <c r="F357" s="176" t="s">
        <v>14</v>
      </c>
      <c r="G357" s="179" t="s">
        <v>15</v>
      </c>
    </row>
    <row r="358" spans="1:7" s="185" customFormat="1" ht="36">
      <c r="A358" s="186" t="s">
        <v>21534</v>
      </c>
      <c r="B358" s="187">
        <v>88377</v>
      </c>
      <c r="C358" s="188" t="s">
        <v>4889</v>
      </c>
      <c r="D358" s="187" t="s">
        <v>56</v>
      </c>
      <c r="E358" s="189">
        <v>1.4666667</v>
      </c>
      <c r="F358" s="379">
        <v>22.32</v>
      </c>
      <c r="G358" s="180">
        <f>E358*F358</f>
        <v>32.736000744000002</v>
      </c>
    </row>
    <row r="359" spans="1:7" s="185" customFormat="1" ht="168">
      <c r="A359" s="190" t="s">
        <v>32804</v>
      </c>
      <c r="B359" s="339" t="s">
        <v>32802</v>
      </c>
      <c r="C359" s="206" t="s">
        <v>32803</v>
      </c>
      <c r="D359" s="205" t="s">
        <v>32343</v>
      </c>
      <c r="E359" s="370">
        <v>2100</v>
      </c>
      <c r="F359" s="195">
        <v>1.61</v>
      </c>
      <c r="G359" s="181">
        <f>E359*F359</f>
        <v>3381</v>
      </c>
    </row>
    <row r="360" spans="1:7" s="185" customFormat="1" ht="48">
      <c r="A360" s="190" t="s">
        <v>21534</v>
      </c>
      <c r="B360" s="339">
        <v>88830</v>
      </c>
      <c r="C360" s="206" t="s">
        <v>32811</v>
      </c>
      <c r="D360" s="205" t="s">
        <v>32810</v>
      </c>
      <c r="E360" s="207">
        <v>0.68179999999999996</v>
      </c>
      <c r="F360" s="195">
        <v>2</v>
      </c>
      <c r="G360" s="181">
        <f>E360*F360</f>
        <v>1.3635999999999999</v>
      </c>
    </row>
    <row r="361" spans="1:7" s="185" customFormat="1" ht="36">
      <c r="A361" s="190" t="s">
        <v>32781</v>
      </c>
      <c r="B361" s="339" t="str">
        <f>A367</f>
        <v>CPU-CIVIL-43</v>
      </c>
      <c r="C361" s="206" t="s">
        <v>32806</v>
      </c>
      <c r="D361" s="205" t="s">
        <v>29</v>
      </c>
      <c r="E361" s="207">
        <v>1</v>
      </c>
      <c r="F361" s="195">
        <v>80.799997980000001</v>
      </c>
      <c r="G361" s="181">
        <f t="shared" ref="G361:G362" si="25">E361*F361</f>
        <v>80.799997980000001</v>
      </c>
    </row>
    <row r="362" spans="1:7" s="185" customFormat="1" ht="36">
      <c r="A362" s="190" t="s">
        <v>32781</v>
      </c>
      <c r="B362" s="339" t="str">
        <f>A375</f>
        <v>CPU-CIVIL-044</v>
      </c>
      <c r="C362" s="206" t="s">
        <v>32808</v>
      </c>
      <c r="D362" s="205" t="s">
        <v>32336</v>
      </c>
      <c r="E362" s="207">
        <v>1</v>
      </c>
      <c r="F362" s="195">
        <v>106.316108744</v>
      </c>
      <c r="G362" s="181">
        <f t="shared" si="25"/>
        <v>106.316108744</v>
      </c>
    </row>
    <row r="363" spans="1:7" s="185" customFormat="1" ht="15">
      <c r="A363" s="200"/>
      <c r="B363" s="201"/>
      <c r="C363" s="184"/>
      <c r="D363" s="184"/>
      <c r="E363" s="207"/>
      <c r="F363" s="195"/>
      <c r="G363" s="174"/>
    </row>
    <row r="364" spans="1:7" s="185" customFormat="1" ht="15">
      <c r="A364" s="461" t="s">
        <v>16</v>
      </c>
      <c r="B364" s="462"/>
      <c r="C364" s="184"/>
      <c r="D364" s="184"/>
      <c r="E364" s="184"/>
      <c r="F364" s="196"/>
      <c r="G364" s="174"/>
    </row>
    <row r="365" spans="1:7" s="185" customFormat="1" ht="24">
      <c r="A365" s="197" t="s">
        <v>32807</v>
      </c>
      <c r="B365" s="198" t="s">
        <v>32437</v>
      </c>
      <c r="C365" s="463" t="s">
        <v>17</v>
      </c>
      <c r="D365" s="464"/>
      <c r="E365" s="464"/>
      <c r="F365" s="465"/>
      <c r="G365" s="182">
        <f>SUM(G359:G364)</f>
        <v>3569.4797067240002</v>
      </c>
    </row>
    <row r="366" spans="1:7" customFormat="1">
      <c r="A366" s="200"/>
      <c r="B366" s="201"/>
      <c r="C366" s="184"/>
      <c r="D366" s="184"/>
      <c r="E366" s="184"/>
      <c r="F366" s="184"/>
      <c r="G366" s="174"/>
    </row>
    <row r="367" spans="1:7" s="185" customFormat="1" ht="33.950000000000003" customHeight="1">
      <c r="A367" s="202" t="s">
        <v>32812</v>
      </c>
      <c r="B367" s="203"/>
      <c r="C367" s="466" t="s">
        <v>32806</v>
      </c>
      <c r="D367" s="467"/>
      <c r="E367" s="467"/>
      <c r="F367" s="468"/>
      <c r="G367" s="204" t="s">
        <v>29</v>
      </c>
    </row>
    <row r="368" spans="1:7" s="185" customFormat="1" ht="15">
      <c r="A368" s="175" t="s">
        <v>10</v>
      </c>
      <c r="B368" s="176" t="s">
        <v>8</v>
      </c>
      <c r="C368" s="176" t="s">
        <v>11</v>
      </c>
      <c r="D368" s="177" t="s">
        <v>12</v>
      </c>
      <c r="E368" s="178" t="s">
        <v>13</v>
      </c>
      <c r="F368" s="176" t="s">
        <v>14</v>
      </c>
      <c r="G368" s="179" t="s">
        <v>15</v>
      </c>
    </row>
    <row r="369" spans="1:1018" s="185" customFormat="1" ht="24">
      <c r="A369" s="186" t="s">
        <v>21534</v>
      </c>
      <c r="B369" s="187">
        <v>88316</v>
      </c>
      <c r="C369" s="188" t="s">
        <v>57</v>
      </c>
      <c r="D369" s="187" t="s">
        <v>56</v>
      </c>
      <c r="E369" s="189">
        <v>2.6666666000000001</v>
      </c>
      <c r="F369" s="379">
        <v>18.12</v>
      </c>
      <c r="G369" s="180">
        <f>E369*F369</f>
        <v>48.319998792000007</v>
      </c>
    </row>
    <row r="370" spans="1:1018" customFormat="1" ht="24">
      <c r="A370" s="352" t="s">
        <v>21534</v>
      </c>
      <c r="B370" s="353">
        <v>88309</v>
      </c>
      <c r="C370" s="354" t="s">
        <v>81</v>
      </c>
      <c r="D370" s="353" t="s">
        <v>56</v>
      </c>
      <c r="E370" s="355">
        <v>1.3333333000000001</v>
      </c>
      <c r="F370" s="382">
        <v>24.36</v>
      </c>
      <c r="G370" s="356">
        <f>E370*F370</f>
        <v>32.479999188000001</v>
      </c>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c r="AS370" s="346"/>
      <c r="AT370" s="346"/>
      <c r="AU370" s="346"/>
      <c r="AV370" s="346"/>
      <c r="AW370" s="346"/>
      <c r="AX370" s="346"/>
      <c r="AY370" s="346"/>
      <c r="AZ370" s="346"/>
      <c r="BA370" s="346"/>
      <c r="BB370" s="346"/>
      <c r="BC370" s="346"/>
      <c r="BD370" s="346"/>
      <c r="BE370" s="346"/>
      <c r="BF370" s="346"/>
      <c r="BG370" s="346"/>
      <c r="BH370" s="346"/>
      <c r="BI370" s="346"/>
      <c r="BJ370" s="346"/>
      <c r="BK370" s="346"/>
      <c r="BL370" s="346"/>
      <c r="BM370" s="346"/>
      <c r="BN370" s="346"/>
      <c r="BO370" s="346"/>
      <c r="BP370" s="346"/>
      <c r="BQ370" s="346"/>
      <c r="BR370" s="346"/>
      <c r="BS370" s="346"/>
      <c r="BT370" s="346"/>
      <c r="BU370" s="346"/>
      <c r="BV370" s="346"/>
      <c r="BW370" s="346"/>
      <c r="BX370" s="346"/>
      <c r="BY370" s="346"/>
      <c r="BZ370" s="346"/>
      <c r="CA370" s="346"/>
      <c r="CB370" s="346"/>
      <c r="CC370" s="346"/>
      <c r="CD370" s="346"/>
      <c r="CE370" s="346"/>
      <c r="CF370" s="346"/>
      <c r="CG370" s="346"/>
      <c r="CH370" s="346"/>
      <c r="CI370" s="346"/>
      <c r="CJ370" s="346"/>
      <c r="CK370" s="346"/>
      <c r="CL370" s="346"/>
      <c r="CM370" s="346"/>
      <c r="CN370" s="346"/>
      <c r="CO370" s="346"/>
      <c r="CP370" s="346"/>
      <c r="CQ370" s="346"/>
      <c r="CR370" s="346"/>
      <c r="CS370" s="346"/>
      <c r="CT370" s="346"/>
      <c r="CU370" s="346"/>
      <c r="CV370" s="346"/>
      <c r="CW370" s="346"/>
      <c r="CX370" s="346"/>
      <c r="CY370" s="346"/>
      <c r="CZ370" s="346"/>
      <c r="DA370" s="346"/>
      <c r="DB370" s="346"/>
      <c r="DC370" s="346"/>
      <c r="DD370" s="346"/>
      <c r="DE370" s="346"/>
      <c r="DF370" s="346"/>
      <c r="DG370" s="346"/>
      <c r="DH370" s="346"/>
      <c r="DI370" s="346"/>
      <c r="DJ370" s="346"/>
      <c r="DK370" s="346"/>
      <c r="DL370" s="346"/>
      <c r="DM370" s="346"/>
      <c r="DN370" s="346"/>
      <c r="DO370" s="346"/>
      <c r="DP370" s="346"/>
      <c r="DQ370" s="346"/>
      <c r="DR370" s="346"/>
      <c r="DS370" s="346"/>
      <c r="DT370" s="346"/>
      <c r="DU370" s="346"/>
      <c r="DV370" s="346"/>
      <c r="DW370" s="346"/>
      <c r="DX370" s="346"/>
      <c r="DY370" s="346"/>
      <c r="DZ370" s="346"/>
      <c r="EA370" s="346"/>
      <c r="EB370" s="346"/>
      <c r="EC370" s="346"/>
      <c r="ED370" s="346"/>
      <c r="EE370" s="346"/>
      <c r="EF370" s="346"/>
      <c r="EG370" s="346"/>
      <c r="EH370" s="346"/>
      <c r="EI370" s="346"/>
      <c r="EJ370" s="346"/>
      <c r="EK370" s="346"/>
      <c r="EL370" s="346"/>
      <c r="EM370" s="346"/>
      <c r="EN370" s="346"/>
      <c r="EO370" s="346"/>
      <c r="EP370" s="346"/>
      <c r="EQ370" s="346"/>
      <c r="ER370" s="346"/>
      <c r="ES370" s="346"/>
      <c r="ET370" s="346"/>
      <c r="EU370" s="346"/>
      <c r="EV370" s="346"/>
      <c r="EW370" s="346"/>
      <c r="EX370" s="346"/>
      <c r="EY370" s="346"/>
      <c r="EZ370" s="346"/>
      <c r="FA370" s="346"/>
      <c r="FB370" s="346"/>
      <c r="FC370" s="346"/>
      <c r="FD370" s="346"/>
      <c r="FE370" s="346"/>
      <c r="FF370" s="346"/>
      <c r="FG370" s="346"/>
      <c r="FH370" s="346"/>
      <c r="FI370" s="346"/>
      <c r="FJ370" s="346"/>
      <c r="FK370" s="346"/>
      <c r="FL370" s="346"/>
      <c r="FM370" s="346"/>
      <c r="FN370" s="346"/>
      <c r="FO370" s="346"/>
      <c r="FP370" s="346"/>
      <c r="FQ370" s="346"/>
      <c r="FR370" s="346"/>
      <c r="FS370" s="346"/>
      <c r="FT370" s="346"/>
      <c r="FU370" s="346"/>
      <c r="FV370" s="346"/>
      <c r="FW370" s="346"/>
      <c r="FX370" s="346"/>
      <c r="FY370" s="346"/>
      <c r="FZ370" s="346"/>
      <c r="GA370" s="346"/>
      <c r="GB370" s="346"/>
      <c r="GC370" s="346"/>
      <c r="GD370" s="346"/>
      <c r="GE370" s="346"/>
      <c r="GF370" s="346"/>
      <c r="GG370" s="346"/>
      <c r="GH370" s="346"/>
      <c r="GI370" s="346"/>
      <c r="GJ370" s="346"/>
      <c r="GK370" s="346"/>
      <c r="GL370" s="346"/>
      <c r="GM370" s="346"/>
      <c r="GN370" s="346"/>
      <c r="GO370" s="346"/>
      <c r="GP370" s="346"/>
      <c r="GQ370" s="346"/>
      <c r="GR370" s="346"/>
      <c r="GS370" s="346"/>
      <c r="GT370" s="346"/>
      <c r="GU370" s="346"/>
      <c r="GV370" s="346"/>
      <c r="GW370" s="346"/>
      <c r="GX370" s="346"/>
      <c r="GY370" s="346"/>
      <c r="GZ370" s="346"/>
      <c r="HA370" s="346"/>
      <c r="HB370" s="346"/>
      <c r="HC370" s="346"/>
      <c r="HD370" s="346"/>
      <c r="HE370" s="346"/>
      <c r="HF370" s="346"/>
      <c r="HG370" s="346"/>
      <c r="HH370" s="346"/>
      <c r="HI370" s="346"/>
      <c r="HJ370" s="346"/>
      <c r="HK370" s="346"/>
      <c r="HL370" s="346"/>
      <c r="HM370" s="346"/>
      <c r="HN370" s="346"/>
      <c r="HO370" s="346"/>
      <c r="HP370" s="346"/>
      <c r="HQ370" s="346"/>
      <c r="HR370" s="346"/>
      <c r="HS370" s="346"/>
      <c r="HT370" s="346"/>
      <c r="HU370" s="346"/>
      <c r="HV370" s="346"/>
      <c r="HW370" s="346"/>
      <c r="HX370" s="346"/>
      <c r="HY370" s="346"/>
      <c r="HZ370" s="346"/>
      <c r="IA370" s="346"/>
      <c r="IB370" s="346"/>
      <c r="IC370" s="346"/>
      <c r="ID370" s="346"/>
      <c r="IE370" s="346"/>
      <c r="IF370" s="346"/>
      <c r="IG370" s="346"/>
      <c r="IH370" s="346"/>
      <c r="II370" s="346"/>
      <c r="IJ370" s="346"/>
      <c r="IK370" s="346"/>
      <c r="IL370" s="346"/>
      <c r="IM370" s="346"/>
      <c r="IN370" s="346"/>
      <c r="IO370" s="346"/>
      <c r="IP370" s="346"/>
      <c r="IQ370" s="346"/>
      <c r="IR370" s="346"/>
      <c r="IS370" s="346"/>
      <c r="IT370" s="346"/>
      <c r="IU370" s="346"/>
      <c r="IV370" s="346"/>
      <c r="IW370" s="346"/>
      <c r="IX370" s="346"/>
      <c r="IY370" s="346"/>
      <c r="IZ370" s="346"/>
      <c r="JA370" s="346"/>
      <c r="JB370" s="346"/>
      <c r="JC370" s="346"/>
      <c r="JD370" s="346"/>
      <c r="JE370" s="346"/>
      <c r="JF370" s="346"/>
      <c r="JG370" s="346"/>
      <c r="JH370" s="346"/>
      <c r="JI370" s="346"/>
      <c r="JJ370" s="346"/>
      <c r="JK370" s="346"/>
      <c r="JL370" s="346"/>
      <c r="JM370" s="346"/>
      <c r="JN370" s="346"/>
      <c r="JO370" s="346"/>
      <c r="JP370" s="346"/>
      <c r="JQ370" s="346"/>
      <c r="JR370" s="346"/>
      <c r="JS370" s="346"/>
      <c r="JT370" s="346"/>
      <c r="JU370" s="346"/>
      <c r="JV370" s="346"/>
      <c r="JW370" s="346"/>
      <c r="JX370" s="346"/>
      <c r="JY370" s="346"/>
      <c r="JZ370" s="346"/>
      <c r="KA370" s="346"/>
      <c r="KB370" s="346"/>
      <c r="KC370" s="346"/>
      <c r="KD370" s="346"/>
      <c r="KE370" s="346"/>
      <c r="KF370" s="346"/>
      <c r="KG370" s="346"/>
      <c r="KH370" s="346"/>
      <c r="KI370" s="346"/>
      <c r="KJ370" s="346"/>
      <c r="KK370" s="346"/>
      <c r="KL370" s="346"/>
      <c r="KM370" s="346"/>
      <c r="KN370" s="346"/>
      <c r="KO370" s="346"/>
      <c r="KP370" s="346"/>
      <c r="KQ370" s="346"/>
      <c r="KR370" s="346"/>
      <c r="KS370" s="346"/>
      <c r="KT370" s="346"/>
      <c r="KU370" s="346"/>
      <c r="KV370" s="346"/>
      <c r="KW370" s="346"/>
      <c r="KX370" s="346"/>
      <c r="KY370" s="346"/>
      <c r="KZ370" s="346"/>
      <c r="LA370" s="346"/>
      <c r="LB370" s="346"/>
      <c r="LC370" s="346"/>
      <c r="LD370" s="346"/>
      <c r="LE370" s="346"/>
      <c r="LF370" s="346"/>
      <c r="LG370" s="346"/>
      <c r="LH370" s="346"/>
      <c r="LI370" s="346"/>
      <c r="LJ370" s="346"/>
      <c r="LK370" s="346"/>
      <c r="LL370" s="346"/>
      <c r="LM370" s="346"/>
      <c r="LN370" s="346"/>
      <c r="LO370" s="346"/>
      <c r="LP370" s="346"/>
      <c r="LQ370" s="346"/>
      <c r="LR370" s="346"/>
      <c r="LS370" s="346"/>
      <c r="LT370" s="346"/>
      <c r="LU370" s="346"/>
      <c r="LV370" s="346"/>
      <c r="LW370" s="346"/>
      <c r="LX370" s="346"/>
      <c r="LY370" s="346"/>
      <c r="LZ370" s="346"/>
      <c r="MA370" s="346"/>
      <c r="MB370" s="346"/>
      <c r="MC370" s="346"/>
      <c r="MD370" s="346"/>
      <c r="ME370" s="346"/>
      <c r="MF370" s="346"/>
      <c r="MG370" s="346"/>
      <c r="MH370" s="346"/>
      <c r="MI370" s="346"/>
      <c r="MJ370" s="346"/>
      <c r="MK370" s="346"/>
      <c r="ML370" s="346"/>
      <c r="MM370" s="346"/>
      <c r="MN370" s="346"/>
      <c r="MO370" s="346"/>
      <c r="MP370" s="346"/>
      <c r="MQ370" s="346"/>
      <c r="MR370" s="346"/>
      <c r="MS370" s="346"/>
      <c r="MT370" s="346"/>
      <c r="MU370" s="346"/>
      <c r="MV370" s="346"/>
      <c r="MW370" s="346"/>
      <c r="MX370" s="346"/>
      <c r="MY370" s="346"/>
      <c r="MZ370" s="346"/>
      <c r="NA370" s="346"/>
      <c r="NB370" s="346"/>
      <c r="NC370" s="346"/>
      <c r="ND370" s="346"/>
      <c r="NE370" s="346"/>
      <c r="NF370" s="346"/>
      <c r="NG370" s="346"/>
      <c r="NH370" s="346"/>
      <c r="NI370" s="346"/>
      <c r="NJ370" s="346"/>
      <c r="NK370" s="346"/>
      <c r="NL370" s="346"/>
      <c r="NM370" s="346"/>
      <c r="NN370" s="346"/>
      <c r="NO370" s="346"/>
      <c r="NP370" s="346"/>
      <c r="NQ370" s="346"/>
      <c r="NR370" s="346"/>
      <c r="NS370" s="346"/>
      <c r="NT370" s="346"/>
      <c r="NU370" s="346"/>
      <c r="NV370" s="346"/>
      <c r="NW370" s="346"/>
      <c r="NX370" s="346"/>
      <c r="NY370" s="346"/>
      <c r="NZ370" s="346"/>
      <c r="OA370" s="346"/>
      <c r="OB370" s="346"/>
      <c r="OC370" s="346"/>
      <c r="OD370" s="346"/>
      <c r="OE370" s="346"/>
      <c r="OF370" s="346"/>
      <c r="OG370" s="346"/>
      <c r="OH370" s="346"/>
      <c r="OI370" s="346"/>
      <c r="OJ370" s="346"/>
      <c r="OK370" s="346"/>
      <c r="OL370" s="346"/>
      <c r="OM370" s="346"/>
      <c r="ON370" s="346"/>
      <c r="OO370" s="346"/>
      <c r="OP370" s="346"/>
      <c r="OQ370" s="346"/>
      <c r="OR370" s="346"/>
      <c r="OS370" s="346"/>
      <c r="OT370" s="346"/>
      <c r="OU370" s="346"/>
      <c r="OV370" s="346"/>
      <c r="OW370" s="346"/>
      <c r="OX370" s="346"/>
      <c r="OY370" s="346"/>
      <c r="OZ370" s="346"/>
      <c r="PA370" s="346"/>
      <c r="PB370" s="346"/>
      <c r="PC370" s="346"/>
      <c r="PD370" s="346"/>
      <c r="PE370" s="346"/>
      <c r="PF370" s="346"/>
      <c r="PG370" s="346"/>
      <c r="PH370" s="346"/>
      <c r="PI370" s="346"/>
      <c r="PJ370" s="346"/>
      <c r="PK370" s="346"/>
      <c r="PL370" s="346"/>
      <c r="PM370" s="346"/>
      <c r="PN370" s="346"/>
      <c r="PO370" s="346"/>
      <c r="PP370" s="346"/>
      <c r="PQ370" s="346"/>
      <c r="PR370" s="346"/>
      <c r="PS370" s="346"/>
      <c r="PT370" s="346"/>
      <c r="PU370" s="346"/>
      <c r="PV370" s="346"/>
      <c r="PW370" s="346"/>
      <c r="PX370" s="346"/>
      <c r="PY370" s="346"/>
      <c r="PZ370" s="346"/>
      <c r="QA370" s="346"/>
      <c r="QB370" s="346"/>
      <c r="QC370" s="346"/>
      <c r="QD370" s="346"/>
      <c r="QE370" s="346"/>
      <c r="QF370" s="346"/>
      <c r="QG370" s="346"/>
      <c r="QH370" s="346"/>
      <c r="QI370" s="346"/>
      <c r="QJ370" s="346"/>
      <c r="QK370" s="346"/>
      <c r="QL370" s="346"/>
      <c r="QM370" s="346"/>
      <c r="QN370" s="346"/>
      <c r="QO370" s="346"/>
      <c r="QP370" s="346"/>
      <c r="QQ370" s="346"/>
      <c r="QR370" s="346"/>
      <c r="QS370" s="346"/>
      <c r="QT370" s="346"/>
      <c r="QU370" s="346"/>
      <c r="QV370" s="346"/>
      <c r="QW370" s="346"/>
      <c r="QX370" s="346"/>
      <c r="QY370" s="346"/>
      <c r="QZ370" s="346"/>
      <c r="RA370" s="346"/>
      <c r="RB370" s="346"/>
      <c r="RC370" s="346"/>
      <c r="RD370" s="346"/>
      <c r="RE370" s="346"/>
      <c r="RF370" s="346"/>
      <c r="RG370" s="346"/>
      <c r="RH370" s="346"/>
      <c r="RI370" s="346"/>
      <c r="RJ370" s="346"/>
      <c r="RK370" s="346"/>
      <c r="RL370" s="346"/>
      <c r="RM370" s="346"/>
      <c r="RN370" s="346"/>
      <c r="RO370" s="346"/>
      <c r="RP370" s="346"/>
      <c r="RQ370" s="346"/>
      <c r="RR370" s="346"/>
      <c r="RS370" s="346"/>
      <c r="RT370" s="346"/>
      <c r="RU370" s="346"/>
      <c r="RV370" s="346"/>
      <c r="RW370" s="346"/>
      <c r="RX370" s="346"/>
      <c r="RY370" s="346"/>
      <c r="RZ370" s="346"/>
      <c r="SA370" s="346"/>
      <c r="SB370" s="346"/>
      <c r="SC370" s="346"/>
      <c r="SD370" s="346"/>
      <c r="SE370" s="346"/>
      <c r="SF370" s="346"/>
      <c r="SG370" s="346"/>
      <c r="SH370" s="346"/>
      <c r="SI370" s="346"/>
      <c r="SJ370" s="346"/>
      <c r="SK370" s="346"/>
      <c r="SL370" s="346"/>
      <c r="SM370" s="346"/>
      <c r="SN370" s="346"/>
      <c r="SO370" s="346"/>
      <c r="SP370" s="346"/>
      <c r="SQ370" s="346"/>
      <c r="SR370" s="346"/>
      <c r="SS370" s="346"/>
      <c r="ST370" s="346"/>
      <c r="SU370" s="346"/>
      <c r="SV370" s="346"/>
      <c r="SW370" s="346"/>
      <c r="SX370" s="346"/>
      <c r="SY370" s="346"/>
      <c r="SZ370" s="346"/>
      <c r="TA370" s="346"/>
      <c r="TB370" s="346"/>
      <c r="TC370" s="346"/>
      <c r="TD370" s="346"/>
      <c r="TE370" s="346"/>
      <c r="TF370" s="346"/>
      <c r="TG370" s="346"/>
      <c r="TH370" s="346"/>
      <c r="TI370" s="346"/>
      <c r="TJ370" s="346"/>
      <c r="TK370" s="346"/>
      <c r="TL370" s="346"/>
      <c r="TM370" s="346"/>
      <c r="TN370" s="346"/>
      <c r="TO370" s="346"/>
      <c r="TP370" s="346"/>
      <c r="TQ370" s="346"/>
      <c r="TR370" s="346"/>
      <c r="TS370" s="346"/>
      <c r="TT370" s="346"/>
      <c r="TU370" s="346"/>
      <c r="TV370" s="346"/>
      <c r="TW370" s="346"/>
      <c r="TX370" s="346"/>
      <c r="TY370" s="346"/>
      <c r="TZ370" s="346"/>
      <c r="UA370" s="346"/>
      <c r="UB370" s="346"/>
      <c r="UC370" s="346"/>
      <c r="UD370" s="346"/>
      <c r="UE370" s="346"/>
      <c r="UF370" s="346"/>
      <c r="UG370" s="346"/>
      <c r="UH370" s="346"/>
      <c r="UI370" s="346"/>
      <c r="UJ370" s="346"/>
      <c r="UK370" s="346"/>
      <c r="UL370" s="346"/>
      <c r="UM370" s="346"/>
      <c r="UN370" s="346"/>
      <c r="UO370" s="346"/>
      <c r="UP370" s="346"/>
      <c r="UQ370" s="346"/>
      <c r="UR370" s="346"/>
      <c r="US370" s="346"/>
      <c r="UT370" s="346"/>
      <c r="UU370" s="346"/>
      <c r="UV370" s="346"/>
      <c r="UW370" s="346"/>
      <c r="UX370" s="346"/>
      <c r="UY370" s="346"/>
      <c r="UZ370" s="346"/>
      <c r="VA370" s="346"/>
      <c r="VB370" s="346"/>
      <c r="VC370" s="346"/>
      <c r="VD370" s="346"/>
      <c r="VE370" s="346"/>
      <c r="VF370" s="346"/>
      <c r="VG370" s="346"/>
      <c r="VH370" s="346"/>
      <c r="VI370" s="346"/>
      <c r="VJ370" s="346"/>
      <c r="VK370" s="346"/>
      <c r="VL370" s="346"/>
      <c r="VM370" s="346"/>
      <c r="VN370" s="346"/>
      <c r="VO370" s="346"/>
      <c r="VP370" s="346"/>
      <c r="VQ370" s="346"/>
      <c r="VR370" s="346"/>
      <c r="VS370" s="346"/>
      <c r="VT370" s="346"/>
      <c r="VU370" s="346"/>
      <c r="VV370" s="346"/>
      <c r="VW370" s="346"/>
      <c r="VX370" s="346"/>
      <c r="VY370" s="346"/>
      <c r="VZ370" s="346"/>
      <c r="WA370" s="346"/>
      <c r="WB370" s="346"/>
      <c r="WC370" s="346"/>
      <c r="WD370" s="346"/>
      <c r="WE370" s="346"/>
      <c r="WF370" s="346"/>
      <c r="WG370" s="346"/>
      <c r="WH370" s="346"/>
      <c r="WI370" s="346"/>
      <c r="WJ370" s="346"/>
      <c r="WK370" s="346"/>
      <c r="WL370" s="346"/>
      <c r="WM370" s="346"/>
      <c r="WN370" s="346"/>
      <c r="WO370" s="346"/>
      <c r="WP370" s="346"/>
      <c r="WQ370" s="346"/>
      <c r="WR370" s="346"/>
      <c r="WS370" s="346"/>
      <c r="WT370" s="346"/>
      <c r="WU370" s="346"/>
      <c r="WV370" s="346"/>
      <c r="WW370" s="346"/>
      <c r="WX370" s="346"/>
      <c r="WY370" s="346"/>
      <c r="WZ370" s="346"/>
      <c r="XA370" s="346"/>
      <c r="XB370" s="346"/>
      <c r="XC370" s="346"/>
      <c r="XD370" s="346"/>
      <c r="XE370" s="346"/>
      <c r="XF370" s="346"/>
      <c r="XG370" s="346"/>
      <c r="XH370" s="346"/>
      <c r="XI370" s="346"/>
      <c r="XJ370" s="346"/>
      <c r="XK370" s="346"/>
      <c r="XL370" s="346"/>
      <c r="XM370" s="346"/>
      <c r="XN370" s="346"/>
      <c r="XO370" s="346"/>
      <c r="XP370" s="346"/>
      <c r="XQ370" s="346"/>
      <c r="XR370" s="346"/>
      <c r="XS370" s="346"/>
      <c r="XT370" s="346"/>
      <c r="XU370" s="346"/>
      <c r="XV370" s="346"/>
      <c r="XW370" s="346"/>
      <c r="XX370" s="346"/>
      <c r="XY370" s="346"/>
      <c r="XZ370" s="346"/>
      <c r="YA370" s="346"/>
      <c r="YB370" s="346"/>
      <c r="YC370" s="346"/>
      <c r="YD370" s="346"/>
      <c r="YE370" s="346"/>
      <c r="YF370" s="346"/>
      <c r="YG370" s="346"/>
      <c r="YH370" s="346"/>
      <c r="YI370" s="346"/>
      <c r="YJ370" s="346"/>
      <c r="YK370" s="346"/>
      <c r="YL370" s="346"/>
      <c r="YM370" s="346"/>
      <c r="YN370" s="346"/>
      <c r="YO370" s="346"/>
      <c r="YP370" s="346"/>
      <c r="YQ370" s="346"/>
      <c r="YR370" s="346"/>
      <c r="YS370" s="346"/>
      <c r="YT370" s="346"/>
      <c r="YU370" s="346"/>
      <c r="YV370" s="346"/>
      <c r="YW370" s="346"/>
      <c r="YX370" s="346"/>
      <c r="YY370" s="346"/>
      <c r="YZ370" s="346"/>
      <c r="ZA370" s="346"/>
      <c r="ZB370" s="346"/>
      <c r="ZC370" s="346"/>
      <c r="ZD370" s="346"/>
      <c r="ZE370" s="346"/>
      <c r="ZF370" s="346"/>
      <c r="ZG370" s="346"/>
      <c r="ZH370" s="346"/>
      <c r="ZI370" s="346"/>
      <c r="ZJ370" s="346"/>
      <c r="ZK370" s="346"/>
      <c r="ZL370" s="346"/>
      <c r="ZM370" s="346"/>
      <c r="ZN370" s="346"/>
      <c r="ZO370" s="346"/>
      <c r="ZP370" s="346"/>
      <c r="ZQ370" s="346"/>
      <c r="ZR370" s="346"/>
      <c r="ZS370" s="346"/>
      <c r="ZT370" s="346"/>
      <c r="ZU370" s="346"/>
      <c r="ZV370" s="346"/>
      <c r="ZW370" s="346"/>
      <c r="ZX370" s="346"/>
      <c r="ZY370" s="346"/>
      <c r="ZZ370" s="346"/>
      <c r="AAA370" s="346"/>
      <c r="AAB370" s="346"/>
      <c r="AAC370" s="346"/>
      <c r="AAD370" s="346"/>
      <c r="AAE370" s="346"/>
      <c r="AAF370" s="346"/>
      <c r="AAG370" s="346"/>
      <c r="AAH370" s="346"/>
      <c r="AAI370" s="346"/>
      <c r="AAJ370" s="346"/>
      <c r="AAK370" s="346"/>
      <c r="AAL370" s="346"/>
      <c r="AAM370" s="346"/>
      <c r="AAN370" s="346"/>
      <c r="AAO370" s="346"/>
      <c r="AAP370" s="346"/>
      <c r="AAQ370" s="346"/>
      <c r="AAR370" s="346"/>
      <c r="AAS370" s="346"/>
      <c r="AAT370" s="346"/>
      <c r="AAU370" s="346"/>
      <c r="AAV370" s="346"/>
      <c r="AAW370" s="346"/>
      <c r="AAX370" s="346"/>
      <c r="AAY370" s="346"/>
      <c r="AAZ370" s="346"/>
      <c r="ABA370" s="346"/>
      <c r="ABB370" s="346"/>
      <c r="ABC370" s="346"/>
      <c r="ABD370" s="346"/>
      <c r="ABE370" s="346"/>
      <c r="ABF370" s="346"/>
      <c r="ABG370" s="346"/>
      <c r="ABH370" s="346"/>
      <c r="ABI370" s="346"/>
      <c r="ABJ370" s="346"/>
      <c r="ABK370" s="346"/>
      <c r="ABL370" s="346"/>
      <c r="ABM370" s="346"/>
      <c r="ABN370" s="346"/>
      <c r="ABO370" s="346"/>
      <c r="ABP370" s="346"/>
      <c r="ABQ370" s="346"/>
      <c r="ABR370" s="346"/>
      <c r="ABS370" s="346"/>
      <c r="ABT370" s="346"/>
      <c r="ABU370" s="346"/>
      <c r="ABV370" s="346"/>
      <c r="ABW370" s="346"/>
      <c r="ABX370" s="346"/>
      <c r="ABY370" s="346"/>
      <c r="ABZ370" s="346"/>
      <c r="ACA370" s="346"/>
      <c r="ACB370" s="346"/>
      <c r="ACC370" s="346"/>
      <c r="ACD370" s="346"/>
      <c r="ACE370" s="346"/>
      <c r="ACF370" s="346"/>
      <c r="ACG370" s="346"/>
      <c r="ACH370" s="346"/>
      <c r="ACI370" s="346"/>
      <c r="ACJ370" s="346"/>
      <c r="ACK370" s="346"/>
      <c r="ACL370" s="346"/>
      <c r="ACM370" s="346"/>
      <c r="ACN370" s="346"/>
      <c r="ACO370" s="346"/>
      <c r="ACP370" s="346"/>
      <c r="ACQ370" s="346"/>
      <c r="ACR370" s="346"/>
      <c r="ACS370" s="346"/>
      <c r="ACT370" s="346"/>
      <c r="ACU370" s="346"/>
      <c r="ACV370" s="346"/>
      <c r="ACW370" s="346"/>
      <c r="ACX370" s="346"/>
      <c r="ACY370" s="346"/>
      <c r="ACZ370" s="346"/>
      <c r="ADA370" s="346"/>
      <c r="ADB370" s="346"/>
      <c r="ADC370" s="346"/>
      <c r="ADD370" s="346"/>
      <c r="ADE370" s="346"/>
      <c r="ADF370" s="346"/>
      <c r="ADG370" s="346"/>
      <c r="ADH370" s="346"/>
      <c r="ADI370" s="346"/>
      <c r="ADJ370" s="346"/>
      <c r="ADK370" s="346"/>
      <c r="ADL370" s="346"/>
      <c r="ADM370" s="346"/>
      <c r="ADN370" s="346"/>
      <c r="ADO370" s="346"/>
      <c r="ADP370" s="346"/>
      <c r="ADQ370" s="346"/>
      <c r="ADR370" s="346"/>
      <c r="ADS370" s="346"/>
      <c r="ADT370" s="346"/>
      <c r="ADU370" s="346"/>
      <c r="ADV370" s="346"/>
      <c r="ADW370" s="346"/>
      <c r="ADX370" s="346"/>
      <c r="ADY370" s="346"/>
      <c r="ADZ370" s="346"/>
      <c r="AEA370" s="346"/>
      <c r="AEB370" s="346"/>
      <c r="AEC370" s="346"/>
      <c r="AED370" s="346"/>
      <c r="AEE370" s="346"/>
      <c r="AEF370" s="346"/>
      <c r="AEG370" s="346"/>
      <c r="AEH370" s="346"/>
      <c r="AEI370" s="346"/>
      <c r="AEJ370" s="346"/>
      <c r="AEK370" s="346"/>
      <c r="AEL370" s="346"/>
      <c r="AEM370" s="346"/>
      <c r="AEN370" s="346"/>
      <c r="AEO370" s="346"/>
      <c r="AEP370" s="346"/>
      <c r="AEQ370" s="346"/>
      <c r="AER370" s="346"/>
      <c r="AES370" s="346"/>
      <c r="AET370" s="346"/>
      <c r="AEU370" s="346"/>
      <c r="AEV370" s="346"/>
      <c r="AEW370" s="346"/>
      <c r="AEX370" s="346"/>
      <c r="AEY370" s="346"/>
      <c r="AEZ370" s="346"/>
      <c r="AFA370" s="346"/>
      <c r="AFB370" s="346"/>
      <c r="AFC370" s="346"/>
      <c r="AFD370" s="346"/>
      <c r="AFE370" s="346"/>
      <c r="AFF370" s="346"/>
      <c r="AFG370" s="346"/>
      <c r="AFH370" s="346"/>
      <c r="AFI370" s="346"/>
      <c r="AFJ370" s="346"/>
      <c r="AFK370" s="346"/>
      <c r="AFL370" s="346"/>
      <c r="AFM370" s="346"/>
      <c r="AFN370" s="346"/>
      <c r="AFO370" s="346"/>
      <c r="AFP370" s="346"/>
      <c r="AFQ370" s="346"/>
      <c r="AFR370" s="346"/>
      <c r="AFS370" s="346"/>
      <c r="AFT370" s="346"/>
      <c r="AFU370" s="346"/>
      <c r="AFV370" s="346"/>
      <c r="AFW370" s="346"/>
      <c r="AFX370" s="346"/>
      <c r="AFY370" s="346"/>
      <c r="AFZ370" s="346"/>
      <c r="AGA370" s="346"/>
      <c r="AGB370" s="346"/>
      <c r="AGC370" s="346"/>
      <c r="AGD370" s="346"/>
      <c r="AGE370" s="346"/>
      <c r="AGF370" s="346"/>
      <c r="AGG370" s="346"/>
      <c r="AGH370" s="346"/>
      <c r="AGI370" s="346"/>
      <c r="AGJ370" s="346"/>
      <c r="AGK370" s="346"/>
      <c r="AGL370" s="346"/>
      <c r="AGM370" s="346"/>
      <c r="AGN370" s="346"/>
      <c r="AGO370" s="346"/>
      <c r="AGP370" s="346"/>
      <c r="AGQ370" s="346"/>
      <c r="AGR370" s="346"/>
      <c r="AGS370" s="346"/>
      <c r="AGT370" s="346"/>
      <c r="AGU370" s="346"/>
      <c r="AGV370" s="346"/>
      <c r="AGW370" s="346"/>
      <c r="AGX370" s="346"/>
      <c r="AGY370" s="346"/>
      <c r="AGZ370" s="346"/>
      <c r="AHA370" s="346"/>
      <c r="AHB370" s="346"/>
      <c r="AHC370" s="346"/>
      <c r="AHD370" s="346"/>
      <c r="AHE370" s="346"/>
      <c r="AHF370" s="346"/>
      <c r="AHG370" s="346"/>
      <c r="AHH370" s="346"/>
      <c r="AHI370" s="346"/>
      <c r="AHJ370" s="346"/>
      <c r="AHK370" s="346"/>
      <c r="AHL370" s="346"/>
      <c r="AHM370" s="346"/>
      <c r="AHN370" s="346"/>
      <c r="AHO370" s="346"/>
      <c r="AHP370" s="346"/>
      <c r="AHQ370" s="346"/>
      <c r="AHR370" s="346"/>
      <c r="AHS370" s="346"/>
      <c r="AHT370" s="346"/>
      <c r="AHU370" s="346"/>
      <c r="AHV370" s="346"/>
      <c r="AHW370" s="346"/>
      <c r="AHX370" s="346"/>
      <c r="AHY370" s="346"/>
      <c r="AHZ370" s="346"/>
      <c r="AIA370" s="346"/>
      <c r="AIB370" s="346"/>
      <c r="AIC370" s="346"/>
      <c r="AID370" s="346"/>
      <c r="AIE370" s="346"/>
      <c r="AIF370" s="346"/>
      <c r="AIG370" s="346"/>
      <c r="AIH370" s="346"/>
      <c r="AII370" s="346"/>
      <c r="AIJ370" s="346"/>
      <c r="AIK370" s="346"/>
      <c r="AIL370" s="346"/>
      <c r="AIM370" s="346"/>
      <c r="AIN370" s="346"/>
      <c r="AIO370" s="346"/>
      <c r="AIP370" s="346"/>
      <c r="AIQ370" s="346"/>
      <c r="AIR370" s="346"/>
      <c r="AIS370" s="346"/>
      <c r="AIT370" s="346"/>
      <c r="AIU370" s="346"/>
      <c r="AIV370" s="346"/>
      <c r="AIW370" s="346"/>
      <c r="AIX370" s="346"/>
      <c r="AIY370" s="346"/>
      <c r="AIZ370" s="346"/>
      <c r="AJA370" s="346"/>
      <c r="AJB370" s="346"/>
      <c r="AJC370" s="346"/>
      <c r="AJD370" s="346"/>
      <c r="AJE370" s="346"/>
      <c r="AJF370" s="346"/>
      <c r="AJG370" s="346"/>
      <c r="AJH370" s="346"/>
      <c r="AJI370" s="346"/>
      <c r="AJJ370" s="346"/>
      <c r="AJK370" s="346"/>
      <c r="AJL370" s="346"/>
      <c r="AJM370" s="346"/>
      <c r="AJN370" s="346"/>
      <c r="AJO370" s="346"/>
      <c r="AJP370" s="346"/>
      <c r="AJQ370" s="346"/>
      <c r="AJR370" s="346"/>
      <c r="AJS370" s="346"/>
      <c r="AJT370" s="346"/>
      <c r="AJU370" s="346"/>
      <c r="AJV370" s="346"/>
      <c r="AJW370" s="346"/>
      <c r="AJX370" s="346"/>
      <c r="AJY370" s="346"/>
      <c r="AJZ370" s="346"/>
      <c r="AKA370" s="346"/>
      <c r="AKB370" s="346"/>
      <c r="AKC370" s="346"/>
      <c r="AKD370" s="346"/>
      <c r="AKE370" s="346"/>
      <c r="AKF370" s="346"/>
      <c r="AKG370" s="346"/>
      <c r="AKH370" s="346"/>
      <c r="AKI370" s="346"/>
      <c r="AKJ370" s="346"/>
      <c r="AKK370" s="346"/>
      <c r="AKL370" s="346"/>
      <c r="AKM370" s="346"/>
      <c r="AKN370" s="346"/>
      <c r="AKO370" s="346"/>
      <c r="AKP370" s="346"/>
      <c r="AKQ370" s="346"/>
      <c r="AKR370" s="346"/>
      <c r="AKS370" s="346"/>
      <c r="AKT370" s="346"/>
      <c r="AKU370" s="346"/>
      <c r="AKV370" s="346"/>
      <c r="AKW370" s="346"/>
      <c r="AKX370" s="346"/>
      <c r="AKY370" s="346"/>
      <c r="AKZ370" s="346"/>
      <c r="ALA370" s="346"/>
      <c r="ALB370" s="346"/>
      <c r="ALC370" s="346"/>
      <c r="ALD370" s="346"/>
      <c r="ALE370" s="346"/>
      <c r="ALF370" s="346"/>
      <c r="ALG370" s="346"/>
      <c r="ALH370" s="346"/>
      <c r="ALI370" s="346"/>
      <c r="ALJ370" s="346"/>
      <c r="ALK370" s="346"/>
      <c r="ALL370" s="346"/>
      <c r="ALM370" s="346"/>
      <c r="ALN370" s="346"/>
      <c r="ALO370" s="346"/>
      <c r="ALP370" s="346"/>
      <c r="ALQ370" s="346"/>
      <c r="ALR370" s="346"/>
      <c r="ALS370" s="346"/>
      <c r="ALT370" s="346"/>
      <c r="ALU370" s="346"/>
      <c r="ALV370" s="346"/>
      <c r="ALW370" s="346"/>
      <c r="ALX370" s="346"/>
      <c r="ALY370" s="346"/>
      <c r="ALZ370" s="346"/>
      <c r="AMA370" s="346"/>
      <c r="AMB370" s="346"/>
      <c r="AMC370" s="346"/>
      <c r="AMD370" s="346"/>
    </row>
    <row r="371" spans="1:1018" s="185" customFormat="1" ht="15">
      <c r="A371" s="200"/>
      <c r="B371" s="201"/>
      <c r="C371" s="184"/>
      <c r="D371" s="184"/>
      <c r="E371" s="207"/>
      <c r="F371" s="195"/>
      <c r="G371" s="174"/>
    </row>
    <row r="372" spans="1:1018" s="185" customFormat="1" ht="15">
      <c r="A372" s="461" t="s">
        <v>16</v>
      </c>
      <c r="B372" s="462"/>
      <c r="C372" s="184"/>
      <c r="D372" s="184"/>
      <c r="E372" s="184"/>
      <c r="F372" s="196"/>
      <c r="G372" s="174"/>
    </row>
    <row r="373" spans="1:1018" s="185" customFormat="1" ht="24">
      <c r="A373" s="197" t="s">
        <v>32807</v>
      </c>
      <c r="B373" s="216" t="s">
        <v>32805</v>
      </c>
      <c r="C373" s="463" t="s">
        <v>17</v>
      </c>
      <c r="D373" s="464"/>
      <c r="E373" s="464"/>
      <c r="F373" s="465"/>
      <c r="G373" s="182">
        <f>SUM(G369:G372)</f>
        <v>80.799997980000001</v>
      </c>
    </row>
    <row r="374" spans="1:1018" customFormat="1">
      <c r="A374" s="200"/>
      <c r="B374" s="201"/>
      <c r="C374" s="184"/>
      <c r="D374" s="184"/>
      <c r="E374" s="184"/>
      <c r="F374" s="184"/>
      <c r="G374" s="174"/>
    </row>
    <row r="375" spans="1:1018" s="185" customFormat="1" ht="27.6" customHeight="1">
      <c r="A375" s="202" t="s">
        <v>32813</v>
      </c>
      <c r="B375" s="203"/>
      <c r="C375" s="466" t="s">
        <v>32808</v>
      </c>
      <c r="D375" s="467"/>
      <c r="E375" s="467"/>
      <c r="F375" s="468"/>
      <c r="G375" s="204" t="s">
        <v>29</v>
      </c>
    </row>
    <row r="376" spans="1:1018" s="185" customFormat="1" ht="15">
      <c r="A376" s="175" t="s">
        <v>10</v>
      </c>
      <c r="B376" s="176" t="s">
        <v>8</v>
      </c>
      <c r="C376" s="176" t="s">
        <v>11</v>
      </c>
      <c r="D376" s="177" t="s">
        <v>12</v>
      </c>
      <c r="E376" s="178" t="s">
        <v>13</v>
      </c>
      <c r="F376" s="176" t="s">
        <v>14</v>
      </c>
      <c r="G376" s="179" t="s">
        <v>15</v>
      </c>
    </row>
    <row r="377" spans="1:1018" s="185" customFormat="1" ht="24">
      <c r="A377" s="186" t="s">
        <v>21534</v>
      </c>
      <c r="B377" s="187">
        <v>88316</v>
      </c>
      <c r="C377" s="188" t="s">
        <v>57</v>
      </c>
      <c r="D377" s="187" t="s">
        <v>56</v>
      </c>
      <c r="E377" s="189">
        <v>3</v>
      </c>
      <c r="F377" s="379">
        <v>18.12</v>
      </c>
      <c r="G377" s="180">
        <f>E377*F377</f>
        <v>54.36</v>
      </c>
    </row>
    <row r="378" spans="1:1018" customFormat="1" ht="24">
      <c r="A378" s="352" t="s">
        <v>21534</v>
      </c>
      <c r="B378" s="353">
        <v>88309</v>
      </c>
      <c r="C378" s="354" t="s">
        <v>81</v>
      </c>
      <c r="D378" s="353" t="s">
        <v>56</v>
      </c>
      <c r="E378" s="355">
        <v>1.3333333000000001</v>
      </c>
      <c r="F378" s="382">
        <v>24.36</v>
      </c>
      <c r="G378" s="356">
        <f>E378*F378</f>
        <v>32.479999188000001</v>
      </c>
      <c r="H378" s="346"/>
      <c r="I378" s="346"/>
      <c r="J378" s="346"/>
      <c r="K378" s="346"/>
      <c r="L378" s="346"/>
      <c r="M378" s="346"/>
      <c r="N378" s="346"/>
      <c r="O378" s="346"/>
      <c r="P378" s="346"/>
      <c r="Q378" s="346"/>
      <c r="R378" s="346"/>
      <c r="S378" s="346"/>
      <c r="T378" s="346"/>
      <c r="U378" s="346"/>
      <c r="V378" s="346"/>
      <c r="W378" s="34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c r="AS378" s="346"/>
      <c r="AT378" s="346"/>
      <c r="AU378" s="346"/>
      <c r="AV378" s="346"/>
      <c r="AW378" s="346"/>
      <c r="AX378" s="346"/>
      <c r="AY378" s="346"/>
      <c r="AZ378" s="346"/>
      <c r="BA378" s="346"/>
      <c r="BB378" s="346"/>
      <c r="BC378" s="346"/>
      <c r="BD378" s="346"/>
      <c r="BE378" s="346"/>
      <c r="BF378" s="346"/>
      <c r="BG378" s="346"/>
      <c r="BH378" s="346"/>
      <c r="BI378" s="346"/>
      <c r="BJ378" s="346"/>
      <c r="BK378" s="346"/>
      <c r="BL378" s="346"/>
      <c r="BM378" s="346"/>
      <c r="BN378" s="346"/>
      <c r="BO378" s="346"/>
      <c r="BP378" s="346"/>
      <c r="BQ378" s="346"/>
      <c r="BR378" s="346"/>
      <c r="BS378" s="346"/>
      <c r="BT378" s="346"/>
      <c r="BU378" s="346"/>
      <c r="BV378" s="346"/>
      <c r="BW378" s="346"/>
      <c r="BX378" s="346"/>
      <c r="BY378" s="346"/>
      <c r="BZ378" s="346"/>
      <c r="CA378" s="346"/>
      <c r="CB378" s="346"/>
      <c r="CC378" s="346"/>
      <c r="CD378" s="346"/>
      <c r="CE378" s="346"/>
      <c r="CF378" s="346"/>
      <c r="CG378" s="346"/>
      <c r="CH378" s="346"/>
      <c r="CI378" s="346"/>
      <c r="CJ378" s="346"/>
      <c r="CK378" s="346"/>
      <c r="CL378" s="346"/>
      <c r="CM378" s="346"/>
      <c r="CN378" s="346"/>
      <c r="CO378" s="346"/>
      <c r="CP378" s="346"/>
      <c r="CQ378" s="346"/>
      <c r="CR378" s="346"/>
      <c r="CS378" s="346"/>
      <c r="CT378" s="346"/>
      <c r="CU378" s="346"/>
      <c r="CV378" s="346"/>
      <c r="CW378" s="346"/>
      <c r="CX378" s="346"/>
      <c r="CY378" s="346"/>
      <c r="CZ378" s="346"/>
      <c r="DA378" s="346"/>
      <c r="DB378" s="346"/>
      <c r="DC378" s="346"/>
      <c r="DD378" s="346"/>
      <c r="DE378" s="346"/>
      <c r="DF378" s="346"/>
      <c r="DG378" s="346"/>
      <c r="DH378" s="346"/>
      <c r="DI378" s="346"/>
      <c r="DJ378" s="346"/>
      <c r="DK378" s="346"/>
      <c r="DL378" s="346"/>
      <c r="DM378" s="346"/>
      <c r="DN378" s="346"/>
      <c r="DO378" s="346"/>
      <c r="DP378" s="346"/>
      <c r="DQ378" s="346"/>
      <c r="DR378" s="346"/>
      <c r="DS378" s="346"/>
      <c r="DT378" s="346"/>
      <c r="DU378" s="346"/>
      <c r="DV378" s="346"/>
      <c r="DW378" s="346"/>
      <c r="DX378" s="346"/>
      <c r="DY378" s="346"/>
      <c r="DZ378" s="346"/>
      <c r="EA378" s="346"/>
      <c r="EB378" s="346"/>
      <c r="EC378" s="346"/>
      <c r="ED378" s="346"/>
      <c r="EE378" s="346"/>
      <c r="EF378" s="346"/>
      <c r="EG378" s="346"/>
      <c r="EH378" s="346"/>
      <c r="EI378" s="346"/>
      <c r="EJ378" s="346"/>
      <c r="EK378" s="346"/>
      <c r="EL378" s="346"/>
      <c r="EM378" s="346"/>
      <c r="EN378" s="346"/>
      <c r="EO378" s="346"/>
      <c r="EP378" s="346"/>
      <c r="EQ378" s="346"/>
      <c r="ER378" s="346"/>
      <c r="ES378" s="346"/>
      <c r="ET378" s="346"/>
      <c r="EU378" s="346"/>
      <c r="EV378" s="346"/>
      <c r="EW378" s="346"/>
      <c r="EX378" s="346"/>
      <c r="EY378" s="346"/>
      <c r="EZ378" s="346"/>
      <c r="FA378" s="346"/>
      <c r="FB378" s="346"/>
      <c r="FC378" s="346"/>
      <c r="FD378" s="346"/>
      <c r="FE378" s="346"/>
      <c r="FF378" s="346"/>
      <c r="FG378" s="346"/>
      <c r="FH378" s="346"/>
      <c r="FI378" s="346"/>
      <c r="FJ378" s="346"/>
      <c r="FK378" s="346"/>
      <c r="FL378" s="346"/>
      <c r="FM378" s="346"/>
      <c r="FN378" s="346"/>
      <c r="FO378" s="346"/>
      <c r="FP378" s="346"/>
      <c r="FQ378" s="346"/>
      <c r="FR378" s="346"/>
      <c r="FS378" s="346"/>
      <c r="FT378" s="346"/>
      <c r="FU378" s="346"/>
      <c r="FV378" s="346"/>
      <c r="FW378" s="346"/>
      <c r="FX378" s="346"/>
      <c r="FY378" s="346"/>
      <c r="FZ378" s="346"/>
      <c r="GA378" s="346"/>
      <c r="GB378" s="346"/>
      <c r="GC378" s="346"/>
      <c r="GD378" s="346"/>
      <c r="GE378" s="346"/>
      <c r="GF378" s="346"/>
      <c r="GG378" s="346"/>
      <c r="GH378" s="346"/>
      <c r="GI378" s="346"/>
      <c r="GJ378" s="346"/>
      <c r="GK378" s="346"/>
      <c r="GL378" s="346"/>
      <c r="GM378" s="346"/>
      <c r="GN378" s="346"/>
      <c r="GO378" s="346"/>
      <c r="GP378" s="346"/>
      <c r="GQ378" s="346"/>
      <c r="GR378" s="346"/>
      <c r="GS378" s="346"/>
      <c r="GT378" s="346"/>
      <c r="GU378" s="346"/>
      <c r="GV378" s="346"/>
      <c r="GW378" s="346"/>
      <c r="GX378" s="346"/>
      <c r="GY378" s="346"/>
      <c r="GZ378" s="346"/>
      <c r="HA378" s="346"/>
      <c r="HB378" s="346"/>
      <c r="HC378" s="346"/>
      <c r="HD378" s="346"/>
      <c r="HE378" s="346"/>
      <c r="HF378" s="346"/>
      <c r="HG378" s="346"/>
      <c r="HH378" s="346"/>
      <c r="HI378" s="346"/>
      <c r="HJ378" s="346"/>
      <c r="HK378" s="346"/>
      <c r="HL378" s="346"/>
      <c r="HM378" s="346"/>
      <c r="HN378" s="346"/>
      <c r="HO378" s="346"/>
      <c r="HP378" s="346"/>
      <c r="HQ378" s="346"/>
      <c r="HR378" s="346"/>
      <c r="HS378" s="346"/>
      <c r="HT378" s="346"/>
      <c r="HU378" s="346"/>
      <c r="HV378" s="346"/>
      <c r="HW378" s="346"/>
      <c r="HX378" s="346"/>
      <c r="HY378" s="346"/>
      <c r="HZ378" s="346"/>
      <c r="IA378" s="346"/>
      <c r="IB378" s="346"/>
      <c r="IC378" s="346"/>
      <c r="ID378" s="346"/>
      <c r="IE378" s="346"/>
      <c r="IF378" s="346"/>
      <c r="IG378" s="346"/>
      <c r="IH378" s="346"/>
      <c r="II378" s="346"/>
      <c r="IJ378" s="346"/>
      <c r="IK378" s="346"/>
      <c r="IL378" s="346"/>
      <c r="IM378" s="346"/>
      <c r="IN378" s="346"/>
      <c r="IO378" s="346"/>
      <c r="IP378" s="346"/>
      <c r="IQ378" s="346"/>
      <c r="IR378" s="346"/>
      <c r="IS378" s="346"/>
      <c r="IT378" s="346"/>
      <c r="IU378" s="346"/>
      <c r="IV378" s="346"/>
      <c r="IW378" s="346"/>
      <c r="IX378" s="346"/>
      <c r="IY378" s="346"/>
      <c r="IZ378" s="346"/>
      <c r="JA378" s="346"/>
      <c r="JB378" s="346"/>
      <c r="JC378" s="346"/>
      <c r="JD378" s="346"/>
      <c r="JE378" s="346"/>
      <c r="JF378" s="346"/>
      <c r="JG378" s="346"/>
      <c r="JH378" s="346"/>
      <c r="JI378" s="346"/>
      <c r="JJ378" s="346"/>
      <c r="JK378" s="346"/>
      <c r="JL378" s="346"/>
      <c r="JM378" s="346"/>
      <c r="JN378" s="346"/>
      <c r="JO378" s="346"/>
      <c r="JP378" s="346"/>
      <c r="JQ378" s="346"/>
      <c r="JR378" s="346"/>
      <c r="JS378" s="346"/>
      <c r="JT378" s="346"/>
      <c r="JU378" s="346"/>
      <c r="JV378" s="346"/>
      <c r="JW378" s="346"/>
      <c r="JX378" s="346"/>
      <c r="JY378" s="346"/>
      <c r="JZ378" s="346"/>
      <c r="KA378" s="346"/>
      <c r="KB378" s="346"/>
      <c r="KC378" s="346"/>
      <c r="KD378" s="346"/>
      <c r="KE378" s="346"/>
      <c r="KF378" s="346"/>
      <c r="KG378" s="346"/>
      <c r="KH378" s="346"/>
      <c r="KI378" s="346"/>
      <c r="KJ378" s="346"/>
      <c r="KK378" s="346"/>
      <c r="KL378" s="346"/>
      <c r="KM378" s="346"/>
      <c r="KN378" s="346"/>
      <c r="KO378" s="346"/>
      <c r="KP378" s="346"/>
      <c r="KQ378" s="346"/>
      <c r="KR378" s="346"/>
      <c r="KS378" s="346"/>
      <c r="KT378" s="346"/>
      <c r="KU378" s="346"/>
      <c r="KV378" s="346"/>
      <c r="KW378" s="346"/>
      <c r="KX378" s="346"/>
      <c r="KY378" s="346"/>
      <c r="KZ378" s="346"/>
      <c r="LA378" s="346"/>
      <c r="LB378" s="346"/>
      <c r="LC378" s="346"/>
      <c r="LD378" s="346"/>
      <c r="LE378" s="346"/>
      <c r="LF378" s="346"/>
      <c r="LG378" s="346"/>
      <c r="LH378" s="346"/>
      <c r="LI378" s="346"/>
      <c r="LJ378" s="346"/>
      <c r="LK378" s="346"/>
      <c r="LL378" s="346"/>
      <c r="LM378" s="346"/>
      <c r="LN378" s="346"/>
      <c r="LO378" s="346"/>
      <c r="LP378" s="346"/>
      <c r="LQ378" s="346"/>
      <c r="LR378" s="346"/>
      <c r="LS378" s="346"/>
      <c r="LT378" s="346"/>
      <c r="LU378" s="346"/>
      <c r="LV378" s="346"/>
      <c r="LW378" s="346"/>
      <c r="LX378" s="346"/>
      <c r="LY378" s="346"/>
      <c r="LZ378" s="346"/>
      <c r="MA378" s="346"/>
      <c r="MB378" s="346"/>
      <c r="MC378" s="346"/>
      <c r="MD378" s="346"/>
      <c r="ME378" s="346"/>
      <c r="MF378" s="346"/>
      <c r="MG378" s="346"/>
      <c r="MH378" s="346"/>
      <c r="MI378" s="346"/>
      <c r="MJ378" s="346"/>
      <c r="MK378" s="346"/>
      <c r="ML378" s="346"/>
      <c r="MM378" s="346"/>
      <c r="MN378" s="346"/>
      <c r="MO378" s="346"/>
      <c r="MP378" s="346"/>
      <c r="MQ378" s="346"/>
      <c r="MR378" s="346"/>
      <c r="MS378" s="346"/>
      <c r="MT378" s="346"/>
      <c r="MU378" s="346"/>
      <c r="MV378" s="346"/>
      <c r="MW378" s="346"/>
      <c r="MX378" s="346"/>
      <c r="MY378" s="346"/>
      <c r="MZ378" s="346"/>
      <c r="NA378" s="346"/>
      <c r="NB378" s="346"/>
      <c r="NC378" s="346"/>
      <c r="ND378" s="346"/>
      <c r="NE378" s="346"/>
      <c r="NF378" s="346"/>
      <c r="NG378" s="346"/>
      <c r="NH378" s="346"/>
      <c r="NI378" s="346"/>
      <c r="NJ378" s="346"/>
      <c r="NK378" s="346"/>
      <c r="NL378" s="346"/>
      <c r="NM378" s="346"/>
      <c r="NN378" s="346"/>
      <c r="NO378" s="346"/>
      <c r="NP378" s="346"/>
      <c r="NQ378" s="346"/>
      <c r="NR378" s="346"/>
      <c r="NS378" s="346"/>
      <c r="NT378" s="346"/>
      <c r="NU378" s="346"/>
      <c r="NV378" s="346"/>
      <c r="NW378" s="346"/>
      <c r="NX378" s="346"/>
      <c r="NY378" s="346"/>
      <c r="NZ378" s="346"/>
      <c r="OA378" s="346"/>
      <c r="OB378" s="346"/>
      <c r="OC378" s="346"/>
      <c r="OD378" s="346"/>
      <c r="OE378" s="346"/>
      <c r="OF378" s="346"/>
      <c r="OG378" s="346"/>
      <c r="OH378" s="346"/>
      <c r="OI378" s="346"/>
      <c r="OJ378" s="346"/>
      <c r="OK378" s="346"/>
      <c r="OL378" s="346"/>
      <c r="OM378" s="346"/>
      <c r="ON378" s="346"/>
      <c r="OO378" s="346"/>
      <c r="OP378" s="346"/>
      <c r="OQ378" s="346"/>
      <c r="OR378" s="346"/>
      <c r="OS378" s="346"/>
      <c r="OT378" s="346"/>
      <c r="OU378" s="346"/>
      <c r="OV378" s="346"/>
      <c r="OW378" s="346"/>
      <c r="OX378" s="346"/>
      <c r="OY378" s="346"/>
      <c r="OZ378" s="346"/>
      <c r="PA378" s="346"/>
      <c r="PB378" s="346"/>
      <c r="PC378" s="346"/>
      <c r="PD378" s="346"/>
      <c r="PE378" s="346"/>
      <c r="PF378" s="346"/>
      <c r="PG378" s="346"/>
      <c r="PH378" s="346"/>
      <c r="PI378" s="346"/>
      <c r="PJ378" s="346"/>
      <c r="PK378" s="346"/>
      <c r="PL378" s="346"/>
      <c r="PM378" s="346"/>
      <c r="PN378" s="346"/>
      <c r="PO378" s="346"/>
      <c r="PP378" s="346"/>
      <c r="PQ378" s="346"/>
      <c r="PR378" s="346"/>
      <c r="PS378" s="346"/>
      <c r="PT378" s="346"/>
      <c r="PU378" s="346"/>
      <c r="PV378" s="346"/>
      <c r="PW378" s="346"/>
      <c r="PX378" s="346"/>
      <c r="PY378" s="346"/>
      <c r="PZ378" s="346"/>
      <c r="QA378" s="346"/>
      <c r="QB378" s="346"/>
      <c r="QC378" s="346"/>
      <c r="QD378" s="346"/>
      <c r="QE378" s="346"/>
      <c r="QF378" s="346"/>
      <c r="QG378" s="346"/>
      <c r="QH378" s="346"/>
      <c r="QI378" s="346"/>
      <c r="QJ378" s="346"/>
      <c r="QK378" s="346"/>
      <c r="QL378" s="346"/>
      <c r="QM378" s="346"/>
      <c r="QN378" s="346"/>
      <c r="QO378" s="346"/>
      <c r="QP378" s="346"/>
      <c r="QQ378" s="346"/>
      <c r="QR378" s="346"/>
      <c r="QS378" s="346"/>
      <c r="QT378" s="346"/>
      <c r="QU378" s="346"/>
      <c r="QV378" s="346"/>
      <c r="QW378" s="346"/>
      <c r="QX378" s="346"/>
      <c r="QY378" s="346"/>
      <c r="QZ378" s="346"/>
      <c r="RA378" s="346"/>
      <c r="RB378" s="346"/>
      <c r="RC378" s="346"/>
      <c r="RD378" s="346"/>
      <c r="RE378" s="346"/>
      <c r="RF378" s="346"/>
      <c r="RG378" s="346"/>
      <c r="RH378" s="346"/>
      <c r="RI378" s="346"/>
      <c r="RJ378" s="346"/>
      <c r="RK378" s="346"/>
      <c r="RL378" s="346"/>
      <c r="RM378" s="346"/>
      <c r="RN378" s="346"/>
      <c r="RO378" s="346"/>
      <c r="RP378" s="346"/>
      <c r="RQ378" s="346"/>
      <c r="RR378" s="346"/>
      <c r="RS378" s="346"/>
      <c r="RT378" s="346"/>
      <c r="RU378" s="346"/>
      <c r="RV378" s="346"/>
      <c r="RW378" s="346"/>
      <c r="RX378" s="346"/>
      <c r="RY378" s="346"/>
      <c r="RZ378" s="346"/>
      <c r="SA378" s="346"/>
      <c r="SB378" s="346"/>
      <c r="SC378" s="346"/>
      <c r="SD378" s="346"/>
      <c r="SE378" s="346"/>
      <c r="SF378" s="346"/>
      <c r="SG378" s="346"/>
      <c r="SH378" s="346"/>
      <c r="SI378" s="346"/>
      <c r="SJ378" s="346"/>
      <c r="SK378" s="346"/>
      <c r="SL378" s="346"/>
      <c r="SM378" s="346"/>
      <c r="SN378" s="346"/>
      <c r="SO378" s="346"/>
      <c r="SP378" s="346"/>
      <c r="SQ378" s="346"/>
      <c r="SR378" s="346"/>
      <c r="SS378" s="346"/>
      <c r="ST378" s="346"/>
      <c r="SU378" s="346"/>
      <c r="SV378" s="346"/>
      <c r="SW378" s="346"/>
      <c r="SX378" s="346"/>
      <c r="SY378" s="346"/>
      <c r="SZ378" s="346"/>
      <c r="TA378" s="346"/>
      <c r="TB378" s="346"/>
      <c r="TC378" s="346"/>
      <c r="TD378" s="346"/>
      <c r="TE378" s="346"/>
      <c r="TF378" s="346"/>
      <c r="TG378" s="346"/>
      <c r="TH378" s="346"/>
      <c r="TI378" s="346"/>
      <c r="TJ378" s="346"/>
      <c r="TK378" s="346"/>
      <c r="TL378" s="346"/>
      <c r="TM378" s="346"/>
      <c r="TN378" s="346"/>
      <c r="TO378" s="346"/>
      <c r="TP378" s="346"/>
      <c r="TQ378" s="346"/>
      <c r="TR378" s="346"/>
      <c r="TS378" s="346"/>
      <c r="TT378" s="346"/>
      <c r="TU378" s="346"/>
      <c r="TV378" s="346"/>
      <c r="TW378" s="346"/>
      <c r="TX378" s="346"/>
      <c r="TY378" s="346"/>
      <c r="TZ378" s="346"/>
      <c r="UA378" s="346"/>
      <c r="UB378" s="346"/>
      <c r="UC378" s="346"/>
      <c r="UD378" s="346"/>
      <c r="UE378" s="346"/>
      <c r="UF378" s="346"/>
      <c r="UG378" s="346"/>
      <c r="UH378" s="346"/>
      <c r="UI378" s="346"/>
      <c r="UJ378" s="346"/>
      <c r="UK378" s="346"/>
      <c r="UL378" s="346"/>
      <c r="UM378" s="346"/>
      <c r="UN378" s="346"/>
      <c r="UO378" s="346"/>
      <c r="UP378" s="346"/>
      <c r="UQ378" s="346"/>
      <c r="UR378" s="346"/>
      <c r="US378" s="346"/>
      <c r="UT378" s="346"/>
      <c r="UU378" s="346"/>
      <c r="UV378" s="346"/>
      <c r="UW378" s="346"/>
      <c r="UX378" s="346"/>
      <c r="UY378" s="346"/>
      <c r="UZ378" s="346"/>
      <c r="VA378" s="346"/>
      <c r="VB378" s="346"/>
      <c r="VC378" s="346"/>
      <c r="VD378" s="346"/>
      <c r="VE378" s="346"/>
      <c r="VF378" s="346"/>
      <c r="VG378" s="346"/>
      <c r="VH378" s="346"/>
      <c r="VI378" s="346"/>
      <c r="VJ378" s="346"/>
      <c r="VK378" s="346"/>
      <c r="VL378" s="346"/>
      <c r="VM378" s="346"/>
      <c r="VN378" s="346"/>
      <c r="VO378" s="346"/>
      <c r="VP378" s="346"/>
      <c r="VQ378" s="346"/>
      <c r="VR378" s="346"/>
      <c r="VS378" s="346"/>
      <c r="VT378" s="346"/>
      <c r="VU378" s="346"/>
      <c r="VV378" s="346"/>
      <c r="VW378" s="346"/>
      <c r="VX378" s="346"/>
      <c r="VY378" s="346"/>
      <c r="VZ378" s="346"/>
      <c r="WA378" s="346"/>
      <c r="WB378" s="346"/>
      <c r="WC378" s="346"/>
      <c r="WD378" s="346"/>
      <c r="WE378" s="346"/>
      <c r="WF378" s="346"/>
      <c r="WG378" s="346"/>
      <c r="WH378" s="346"/>
      <c r="WI378" s="346"/>
      <c r="WJ378" s="346"/>
      <c r="WK378" s="346"/>
      <c r="WL378" s="346"/>
      <c r="WM378" s="346"/>
      <c r="WN378" s="346"/>
      <c r="WO378" s="346"/>
      <c r="WP378" s="346"/>
      <c r="WQ378" s="346"/>
      <c r="WR378" s="346"/>
      <c r="WS378" s="346"/>
      <c r="WT378" s="346"/>
      <c r="WU378" s="346"/>
      <c r="WV378" s="346"/>
      <c r="WW378" s="346"/>
      <c r="WX378" s="346"/>
      <c r="WY378" s="346"/>
      <c r="WZ378" s="346"/>
      <c r="XA378" s="346"/>
      <c r="XB378" s="346"/>
      <c r="XC378" s="346"/>
      <c r="XD378" s="346"/>
      <c r="XE378" s="346"/>
      <c r="XF378" s="346"/>
      <c r="XG378" s="346"/>
      <c r="XH378" s="346"/>
      <c r="XI378" s="346"/>
      <c r="XJ378" s="346"/>
      <c r="XK378" s="346"/>
      <c r="XL378" s="346"/>
      <c r="XM378" s="346"/>
      <c r="XN378" s="346"/>
      <c r="XO378" s="346"/>
      <c r="XP378" s="346"/>
      <c r="XQ378" s="346"/>
      <c r="XR378" s="346"/>
      <c r="XS378" s="346"/>
      <c r="XT378" s="346"/>
      <c r="XU378" s="346"/>
      <c r="XV378" s="346"/>
      <c r="XW378" s="346"/>
      <c r="XX378" s="346"/>
      <c r="XY378" s="346"/>
      <c r="XZ378" s="346"/>
      <c r="YA378" s="346"/>
      <c r="YB378" s="346"/>
      <c r="YC378" s="346"/>
      <c r="YD378" s="346"/>
      <c r="YE378" s="346"/>
      <c r="YF378" s="346"/>
      <c r="YG378" s="346"/>
      <c r="YH378" s="346"/>
      <c r="YI378" s="346"/>
      <c r="YJ378" s="346"/>
      <c r="YK378" s="346"/>
      <c r="YL378" s="346"/>
      <c r="YM378" s="346"/>
      <c r="YN378" s="346"/>
      <c r="YO378" s="346"/>
      <c r="YP378" s="346"/>
      <c r="YQ378" s="346"/>
      <c r="YR378" s="346"/>
      <c r="YS378" s="346"/>
      <c r="YT378" s="346"/>
      <c r="YU378" s="346"/>
      <c r="YV378" s="346"/>
      <c r="YW378" s="346"/>
      <c r="YX378" s="346"/>
      <c r="YY378" s="346"/>
      <c r="YZ378" s="346"/>
      <c r="ZA378" s="346"/>
      <c r="ZB378" s="346"/>
      <c r="ZC378" s="346"/>
      <c r="ZD378" s="346"/>
      <c r="ZE378" s="346"/>
      <c r="ZF378" s="346"/>
      <c r="ZG378" s="346"/>
      <c r="ZH378" s="346"/>
      <c r="ZI378" s="346"/>
      <c r="ZJ378" s="346"/>
      <c r="ZK378" s="346"/>
      <c r="ZL378" s="346"/>
      <c r="ZM378" s="346"/>
      <c r="ZN378" s="346"/>
      <c r="ZO378" s="346"/>
      <c r="ZP378" s="346"/>
      <c r="ZQ378" s="346"/>
      <c r="ZR378" s="346"/>
      <c r="ZS378" s="346"/>
      <c r="ZT378" s="346"/>
      <c r="ZU378" s="346"/>
      <c r="ZV378" s="346"/>
      <c r="ZW378" s="346"/>
      <c r="ZX378" s="346"/>
      <c r="ZY378" s="346"/>
      <c r="ZZ378" s="346"/>
      <c r="AAA378" s="346"/>
      <c r="AAB378" s="346"/>
      <c r="AAC378" s="346"/>
      <c r="AAD378" s="346"/>
      <c r="AAE378" s="346"/>
      <c r="AAF378" s="346"/>
      <c r="AAG378" s="346"/>
      <c r="AAH378" s="346"/>
      <c r="AAI378" s="346"/>
      <c r="AAJ378" s="346"/>
      <c r="AAK378" s="346"/>
      <c r="AAL378" s="346"/>
      <c r="AAM378" s="346"/>
      <c r="AAN378" s="346"/>
      <c r="AAO378" s="346"/>
      <c r="AAP378" s="346"/>
      <c r="AAQ378" s="346"/>
      <c r="AAR378" s="346"/>
      <c r="AAS378" s="346"/>
      <c r="AAT378" s="346"/>
      <c r="AAU378" s="346"/>
      <c r="AAV378" s="346"/>
      <c r="AAW378" s="346"/>
      <c r="AAX378" s="346"/>
      <c r="AAY378" s="346"/>
      <c r="AAZ378" s="346"/>
      <c r="ABA378" s="346"/>
      <c r="ABB378" s="346"/>
      <c r="ABC378" s="346"/>
      <c r="ABD378" s="346"/>
      <c r="ABE378" s="346"/>
      <c r="ABF378" s="346"/>
      <c r="ABG378" s="346"/>
      <c r="ABH378" s="346"/>
      <c r="ABI378" s="346"/>
      <c r="ABJ378" s="346"/>
      <c r="ABK378" s="346"/>
      <c r="ABL378" s="346"/>
      <c r="ABM378" s="346"/>
      <c r="ABN378" s="346"/>
      <c r="ABO378" s="346"/>
      <c r="ABP378" s="346"/>
      <c r="ABQ378" s="346"/>
      <c r="ABR378" s="346"/>
      <c r="ABS378" s="346"/>
      <c r="ABT378" s="346"/>
      <c r="ABU378" s="346"/>
      <c r="ABV378" s="346"/>
      <c r="ABW378" s="346"/>
      <c r="ABX378" s="346"/>
      <c r="ABY378" s="346"/>
      <c r="ABZ378" s="346"/>
      <c r="ACA378" s="346"/>
      <c r="ACB378" s="346"/>
      <c r="ACC378" s="346"/>
      <c r="ACD378" s="346"/>
      <c r="ACE378" s="346"/>
      <c r="ACF378" s="346"/>
      <c r="ACG378" s="346"/>
      <c r="ACH378" s="346"/>
      <c r="ACI378" s="346"/>
      <c r="ACJ378" s="346"/>
      <c r="ACK378" s="346"/>
      <c r="ACL378" s="346"/>
      <c r="ACM378" s="346"/>
      <c r="ACN378" s="346"/>
      <c r="ACO378" s="346"/>
      <c r="ACP378" s="346"/>
      <c r="ACQ378" s="346"/>
      <c r="ACR378" s="346"/>
      <c r="ACS378" s="346"/>
      <c r="ACT378" s="346"/>
      <c r="ACU378" s="346"/>
      <c r="ACV378" s="346"/>
      <c r="ACW378" s="346"/>
      <c r="ACX378" s="346"/>
      <c r="ACY378" s="346"/>
      <c r="ACZ378" s="346"/>
      <c r="ADA378" s="346"/>
      <c r="ADB378" s="346"/>
      <c r="ADC378" s="346"/>
      <c r="ADD378" s="346"/>
      <c r="ADE378" s="346"/>
      <c r="ADF378" s="346"/>
      <c r="ADG378" s="346"/>
      <c r="ADH378" s="346"/>
      <c r="ADI378" s="346"/>
      <c r="ADJ378" s="346"/>
      <c r="ADK378" s="346"/>
      <c r="ADL378" s="346"/>
      <c r="ADM378" s="346"/>
      <c r="ADN378" s="346"/>
      <c r="ADO378" s="346"/>
      <c r="ADP378" s="346"/>
      <c r="ADQ378" s="346"/>
      <c r="ADR378" s="346"/>
      <c r="ADS378" s="346"/>
      <c r="ADT378" s="346"/>
      <c r="ADU378" s="346"/>
      <c r="ADV378" s="346"/>
      <c r="ADW378" s="346"/>
      <c r="ADX378" s="346"/>
      <c r="ADY378" s="346"/>
      <c r="ADZ378" s="346"/>
      <c r="AEA378" s="346"/>
      <c r="AEB378" s="346"/>
      <c r="AEC378" s="346"/>
      <c r="AED378" s="346"/>
      <c r="AEE378" s="346"/>
      <c r="AEF378" s="346"/>
      <c r="AEG378" s="346"/>
      <c r="AEH378" s="346"/>
      <c r="AEI378" s="346"/>
      <c r="AEJ378" s="346"/>
      <c r="AEK378" s="346"/>
      <c r="AEL378" s="346"/>
      <c r="AEM378" s="346"/>
      <c r="AEN378" s="346"/>
      <c r="AEO378" s="346"/>
      <c r="AEP378" s="346"/>
      <c r="AEQ378" s="346"/>
      <c r="AER378" s="346"/>
      <c r="AES378" s="346"/>
      <c r="AET378" s="346"/>
      <c r="AEU378" s="346"/>
      <c r="AEV378" s="346"/>
      <c r="AEW378" s="346"/>
      <c r="AEX378" s="346"/>
      <c r="AEY378" s="346"/>
      <c r="AEZ378" s="346"/>
      <c r="AFA378" s="346"/>
      <c r="AFB378" s="346"/>
      <c r="AFC378" s="346"/>
      <c r="AFD378" s="346"/>
      <c r="AFE378" s="346"/>
      <c r="AFF378" s="346"/>
      <c r="AFG378" s="346"/>
      <c r="AFH378" s="346"/>
      <c r="AFI378" s="346"/>
      <c r="AFJ378" s="346"/>
      <c r="AFK378" s="346"/>
      <c r="AFL378" s="346"/>
      <c r="AFM378" s="346"/>
      <c r="AFN378" s="346"/>
      <c r="AFO378" s="346"/>
      <c r="AFP378" s="346"/>
      <c r="AFQ378" s="346"/>
      <c r="AFR378" s="346"/>
      <c r="AFS378" s="346"/>
      <c r="AFT378" s="346"/>
      <c r="AFU378" s="346"/>
      <c r="AFV378" s="346"/>
      <c r="AFW378" s="346"/>
      <c r="AFX378" s="346"/>
      <c r="AFY378" s="346"/>
      <c r="AFZ378" s="346"/>
      <c r="AGA378" s="346"/>
      <c r="AGB378" s="346"/>
      <c r="AGC378" s="346"/>
      <c r="AGD378" s="346"/>
      <c r="AGE378" s="346"/>
      <c r="AGF378" s="346"/>
      <c r="AGG378" s="346"/>
      <c r="AGH378" s="346"/>
      <c r="AGI378" s="346"/>
      <c r="AGJ378" s="346"/>
      <c r="AGK378" s="346"/>
      <c r="AGL378" s="346"/>
      <c r="AGM378" s="346"/>
      <c r="AGN378" s="346"/>
      <c r="AGO378" s="346"/>
      <c r="AGP378" s="346"/>
      <c r="AGQ378" s="346"/>
      <c r="AGR378" s="346"/>
      <c r="AGS378" s="346"/>
      <c r="AGT378" s="346"/>
      <c r="AGU378" s="346"/>
      <c r="AGV378" s="346"/>
      <c r="AGW378" s="346"/>
      <c r="AGX378" s="346"/>
      <c r="AGY378" s="346"/>
      <c r="AGZ378" s="346"/>
      <c r="AHA378" s="346"/>
      <c r="AHB378" s="346"/>
      <c r="AHC378" s="346"/>
      <c r="AHD378" s="346"/>
      <c r="AHE378" s="346"/>
      <c r="AHF378" s="346"/>
      <c r="AHG378" s="346"/>
      <c r="AHH378" s="346"/>
      <c r="AHI378" s="346"/>
      <c r="AHJ378" s="346"/>
      <c r="AHK378" s="346"/>
      <c r="AHL378" s="346"/>
      <c r="AHM378" s="346"/>
      <c r="AHN378" s="346"/>
      <c r="AHO378" s="346"/>
      <c r="AHP378" s="346"/>
      <c r="AHQ378" s="346"/>
      <c r="AHR378" s="346"/>
      <c r="AHS378" s="346"/>
      <c r="AHT378" s="346"/>
      <c r="AHU378" s="346"/>
      <c r="AHV378" s="346"/>
      <c r="AHW378" s="346"/>
      <c r="AHX378" s="346"/>
      <c r="AHY378" s="346"/>
      <c r="AHZ378" s="346"/>
      <c r="AIA378" s="346"/>
      <c r="AIB378" s="346"/>
      <c r="AIC378" s="346"/>
      <c r="AID378" s="346"/>
      <c r="AIE378" s="346"/>
      <c r="AIF378" s="346"/>
      <c r="AIG378" s="346"/>
      <c r="AIH378" s="346"/>
      <c r="AII378" s="346"/>
      <c r="AIJ378" s="346"/>
      <c r="AIK378" s="346"/>
      <c r="AIL378" s="346"/>
      <c r="AIM378" s="346"/>
      <c r="AIN378" s="346"/>
      <c r="AIO378" s="346"/>
      <c r="AIP378" s="346"/>
      <c r="AIQ378" s="346"/>
      <c r="AIR378" s="346"/>
      <c r="AIS378" s="346"/>
      <c r="AIT378" s="346"/>
      <c r="AIU378" s="346"/>
      <c r="AIV378" s="346"/>
      <c r="AIW378" s="346"/>
      <c r="AIX378" s="346"/>
      <c r="AIY378" s="346"/>
      <c r="AIZ378" s="346"/>
      <c r="AJA378" s="346"/>
      <c r="AJB378" s="346"/>
      <c r="AJC378" s="346"/>
      <c r="AJD378" s="346"/>
      <c r="AJE378" s="346"/>
      <c r="AJF378" s="346"/>
      <c r="AJG378" s="346"/>
      <c r="AJH378" s="346"/>
      <c r="AJI378" s="346"/>
      <c r="AJJ378" s="346"/>
      <c r="AJK378" s="346"/>
      <c r="AJL378" s="346"/>
      <c r="AJM378" s="346"/>
      <c r="AJN378" s="346"/>
      <c r="AJO378" s="346"/>
      <c r="AJP378" s="346"/>
      <c r="AJQ378" s="346"/>
      <c r="AJR378" s="346"/>
      <c r="AJS378" s="346"/>
      <c r="AJT378" s="346"/>
      <c r="AJU378" s="346"/>
      <c r="AJV378" s="346"/>
      <c r="AJW378" s="346"/>
      <c r="AJX378" s="346"/>
      <c r="AJY378" s="346"/>
      <c r="AJZ378" s="346"/>
      <c r="AKA378" s="346"/>
      <c r="AKB378" s="346"/>
      <c r="AKC378" s="346"/>
      <c r="AKD378" s="346"/>
      <c r="AKE378" s="346"/>
      <c r="AKF378" s="346"/>
      <c r="AKG378" s="346"/>
      <c r="AKH378" s="346"/>
      <c r="AKI378" s="346"/>
      <c r="AKJ378" s="346"/>
      <c r="AKK378" s="346"/>
      <c r="AKL378" s="346"/>
      <c r="AKM378" s="346"/>
      <c r="AKN378" s="346"/>
      <c r="AKO378" s="346"/>
      <c r="AKP378" s="346"/>
      <c r="AKQ378" s="346"/>
      <c r="AKR378" s="346"/>
      <c r="AKS378" s="346"/>
      <c r="AKT378" s="346"/>
      <c r="AKU378" s="346"/>
      <c r="AKV378" s="346"/>
      <c r="AKW378" s="346"/>
      <c r="AKX378" s="346"/>
      <c r="AKY378" s="346"/>
      <c r="AKZ378" s="346"/>
      <c r="ALA378" s="346"/>
      <c r="ALB378" s="346"/>
      <c r="ALC378" s="346"/>
      <c r="ALD378" s="346"/>
      <c r="ALE378" s="346"/>
      <c r="ALF378" s="346"/>
      <c r="ALG378" s="346"/>
      <c r="ALH378" s="346"/>
      <c r="ALI378" s="346"/>
      <c r="ALJ378" s="346"/>
      <c r="ALK378" s="346"/>
      <c r="ALL378" s="346"/>
      <c r="ALM378" s="346"/>
      <c r="ALN378" s="346"/>
      <c r="ALO378" s="346"/>
      <c r="ALP378" s="346"/>
      <c r="ALQ378" s="346"/>
      <c r="ALR378" s="346"/>
      <c r="ALS378" s="346"/>
      <c r="ALT378" s="346"/>
      <c r="ALU378" s="346"/>
      <c r="ALV378" s="346"/>
      <c r="ALW378" s="346"/>
      <c r="ALX378" s="346"/>
      <c r="ALY378" s="346"/>
      <c r="ALZ378" s="346"/>
      <c r="AMA378" s="346"/>
      <c r="AMB378" s="346"/>
      <c r="AMC378" s="346"/>
      <c r="AMD378" s="346"/>
    </row>
    <row r="379" spans="1:1018" s="185" customFormat="1" ht="24">
      <c r="A379" s="186" t="s">
        <v>21534</v>
      </c>
      <c r="B379" s="187">
        <v>88239</v>
      </c>
      <c r="C379" s="188" t="s">
        <v>4824</v>
      </c>
      <c r="D379" s="187" t="s">
        <v>56</v>
      </c>
      <c r="E379" s="189">
        <v>0.61111110000000002</v>
      </c>
      <c r="F379" s="379">
        <v>19.86</v>
      </c>
      <c r="G379" s="180">
        <f>E379*F379</f>
        <v>12.136666446</v>
      </c>
    </row>
    <row r="380" spans="1:1018" customFormat="1" ht="24">
      <c r="A380" s="352" t="s">
        <v>21534</v>
      </c>
      <c r="B380" s="353">
        <v>88262</v>
      </c>
      <c r="C380" s="354" t="s">
        <v>59</v>
      </c>
      <c r="D380" s="353" t="s">
        <v>56</v>
      </c>
      <c r="E380" s="355">
        <v>0.30555549999999998</v>
      </c>
      <c r="F380" s="382">
        <v>24.02</v>
      </c>
      <c r="G380" s="356">
        <f>E380*F380</f>
        <v>7.3394431099999995</v>
      </c>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c r="AS380" s="346"/>
      <c r="AT380" s="346"/>
      <c r="AU380" s="346"/>
      <c r="AV380" s="346"/>
      <c r="AW380" s="346"/>
      <c r="AX380" s="346"/>
      <c r="AY380" s="346"/>
      <c r="AZ380" s="346"/>
      <c r="BA380" s="346"/>
      <c r="BB380" s="346"/>
      <c r="BC380" s="346"/>
      <c r="BD380" s="346"/>
      <c r="BE380" s="346"/>
      <c r="BF380" s="346"/>
      <c r="BG380" s="346"/>
      <c r="BH380" s="346"/>
      <c r="BI380" s="346"/>
      <c r="BJ380" s="346"/>
      <c r="BK380" s="346"/>
      <c r="BL380" s="346"/>
      <c r="BM380" s="346"/>
      <c r="BN380" s="346"/>
      <c r="BO380" s="346"/>
      <c r="BP380" s="346"/>
      <c r="BQ380" s="346"/>
      <c r="BR380" s="346"/>
      <c r="BS380" s="346"/>
      <c r="BT380" s="346"/>
      <c r="BU380" s="346"/>
      <c r="BV380" s="346"/>
      <c r="BW380" s="346"/>
      <c r="BX380" s="346"/>
      <c r="BY380" s="346"/>
      <c r="BZ380" s="346"/>
      <c r="CA380" s="346"/>
      <c r="CB380" s="346"/>
      <c r="CC380" s="346"/>
      <c r="CD380" s="346"/>
      <c r="CE380" s="346"/>
      <c r="CF380" s="346"/>
      <c r="CG380" s="346"/>
      <c r="CH380" s="346"/>
      <c r="CI380" s="346"/>
      <c r="CJ380" s="346"/>
      <c r="CK380" s="346"/>
      <c r="CL380" s="346"/>
      <c r="CM380" s="346"/>
      <c r="CN380" s="346"/>
      <c r="CO380" s="346"/>
      <c r="CP380" s="346"/>
      <c r="CQ380" s="346"/>
      <c r="CR380" s="346"/>
      <c r="CS380" s="346"/>
      <c r="CT380" s="346"/>
      <c r="CU380" s="346"/>
      <c r="CV380" s="346"/>
      <c r="CW380" s="346"/>
      <c r="CX380" s="346"/>
      <c r="CY380" s="346"/>
      <c r="CZ380" s="346"/>
      <c r="DA380" s="346"/>
      <c r="DB380" s="346"/>
      <c r="DC380" s="346"/>
      <c r="DD380" s="346"/>
      <c r="DE380" s="346"/>
      <c r="DF380" s="346"/>
      <c r="DG380" s="346"/>
      <c r="DH380" s="346"/>
      <c r="DI380" s="346"/>
      <c r="DJ380" s="346"/>
      <c r="DK380" s="346"/>
      <c r="DL380" s="346"/>
      <c r="DM380" s="346"/>
      <c r="DN380" s="346"/>
      <c r="DO380" s="346"/>
      <c r="DP380" s="346"/>
      <c r="DQ380" s="346"/>
      <c r="DR380" s="346"/>
      <c r="DS380" s="346"/>
      <c r="DT380" s="346"/>
      <c r="DU380" s="346"/>
      <c r="DV380" s="346"/>
      <c r="DW380" s="346"/>
      <c r="DX380" s="346"/>
      <c r="DY380" s="346"/>
      <c r="DZ380" s="346"/>
      <c r="EA380" s="346"/>
      <c r="EB380" s="346"/>
      <c r="EC380" s="346"/>
      <c r="ED380" s="346"/>
      <c r="EE380" s="346"/>
      <c r="EF380" s="346"/>
      <c r="EG380" s="346"/>
      <c r="EH380" s="346"/>
      <c r="EI380" s="346"/>
      <c r="EJ380" s="346"/>
      <c r="EK380" s="346"/>
      <c r="EL380" s="346"/>
      <c r="EM380" s="346"/>
      <c r="EN380" s="346"/>
      <c r="EO380" s="346"/>
      <c r="EP380" s="346"/>
      <c r="EQ380" s="346"/>
      <c r="ER380" s="346"/>
      <c r="ES380" s="346"/>
      <c r="ET380" s="346"/>
      <c r="EU380" s="346"/>
      <c r="EV380" s="346"/>
      <c r="EW380" s="346"/>
      <c r="EX380" s="346"/>
      <c r="EY380" s="346"/>
      <c r="EZ380" s="346"/>
      <c r="FA380" s="346"/>
      <c r="FB380" s="346"/>
      <c r="FC380" s="346"/>
      <c r="FD380" s="346"/>
      <c r="FE380" s="346"/>
      <c r="FF380" s="346"/>
      <c r="FG380" s="346"/>
      <c r="FH380" s="346"/>
      <c r="FI380" s="346"/>
      <c r="FJ380" s="346"/>
      <c r="FK380" s="346"/>
      <c r="FL380" s="346"/>
      <c r="FM380" s="346"/>
      <c r="FN380" s="346"/>
      <c r="FO380" s="346"/>
      <c r="FP380" s="346"/>
      <c r="FQ380" s="346"/>
      <c r="FR380" s="346"/>
      <c r="FS380" s="346"/>
      <c r="FT380" s="346"/>
      <c r="FU380" s="346"/>
      <c r="FV380" s="346"/>
      <c r="FW380" s="346"/>
      <c r="FX380" s="346"/>
      <c r="FY380" s="346"/>
      <c r="FZ380" s="346"/>
      <c r="GA380" s="346"/>
      <c r="GB380" s="346"/>
      <c r="GC380" s="346"/>
      <c r="GD380" s="346"/>
      <c r="GE380" s="346"/>
      <c r="GF380" s="346"/>
      <c r="GG380" s="346"/>
      <c r="GH380" s="346"/>
      <c r="GI380" s="346"/>
      <c r="GJ380" s="346"/>
      <c r="GK380" s="346"/>
      <c r="GL380" s="346"/>
      <c r="GM380" s="346"/>
      <c r="GN380" s="346"/>
      <c r="GO380" s="346"/>
      <c r="GP380" s="346"/>
      <c r="GQ380" s="346"/>
      <c r="GR380" s="346"/>
      <c r="GS380" s="346"/>
      <c r="GT380" s="346"/>
      <c r="GU380" s="346"/>
      <c r="GV380" s="346"/>
      <c r="GW380" s="346"/>
      <c r="GX380" s="346"/>
      <c r="GY380" s="346"/>
      <c r="GZ380" s="346"/>
      <c r="HA380" s="346"/>
      <c r="HB380" s="346"/>
      <c r="HC380" s="346"/>
      <c r="HD380" s="346"/>
      <c r="HE380" s="346"/>
      <c r="HF380" s="346"/>
      <c r="HG380" s="346"/>
      <c r="HH380" s="346"/>
      <c r="HI380" s="346"/>
      <c r="HJ380" s="346"/>
      <c r="HK380" s="346"/>
      <c r="HL380" s="346"/>
      <c r="HM380" s="346"/>
      <c r="HN380" s="346"/>
      <c r="HO380" s="346"/>
      <c r="HP380" s="346"/>
      <c r="HQ380" s="346"/>
      <c r="HR380" s="346"/>
      <c r="HS380" s="346"/>
      <c r="HT380" s="346"/>
      <c r="HU380" s="346"/>
      <c r="HV380" s="346"/>
      <c r="HW380" s="346"/>
      <c r="HX380" s="346"/>
      <c r="HY380" s="346"/>
      <c r="HZ380" s="346"/>
      <c r="IA380" s="346"/>
      <c r="IB380" s="346"/>
      <c r="IC380" s="346"/>
      <c r="ID380" s="346"/>
      <c r="IE380" s="346"/>
      <c r="IF380" s="346"/>
      <c r="IG380" s="346"/>
      <c r="IH380" s="346"/>
      <c r="II380" s="346"/>
      <c r="IJ380" s="346"/>
      <c r="IK380" s="346"/>
      <c r="IL380" s="346"/>
      <c r="IM380" s="346"/>
      <c r="IN380" s="346"/>
      <c r="IO380" s="346"/>
      <c r="IP380" s="346"/>
      <c r="IQ380" s="346"/>
      <c r="IR380" s="346"/>
      <c r="IS380" s="346"/>
      <c r="IT380" s="346"/>
      <c r="IU380" s="346"/>
      <c r="IV380" s="346"/>
      <c r="IW380" s="346"/>
      <c r="IX380" s="346"/>
      <c r="IY380" s="346"/>
      <c r="IZ380" s="346"/>
      <c r="JA380" s="346"/>
      <c r="JB380" s="346"/>
      <c r="JC380" s="346"/>
      <c r="JD380" s="346"/>
      <c r="JE380" s="346"/>
      <c r="JF380" s="346"/>
      <c r="JG380" s="346"/>
      <c r="JH380" s="346"/>
      <c r="JI380" s="346"/>
      <c r="JJ380" s="346"/>
      <c r="JK380" s="346"/>
      <c r="JL380" s="346"/>
      <c r="JM380" s="346"/>
      <c r="JN380" s="346"/>
      <c r="JO380" s="346"/>
      <c r="JP380" s="346"/>
      <c r="JQ380" s="346"/>
      <c r="JR380" s="346"/>
      <c r="JS380" s="346"/>
      <c r="JT380" s="346"/>
      <c r="JU380" s="346"/>
      <c r="JV380" s="346"/>
      <c r="JW380" s="346"/>
      <c r="JX380" s="346"/>
      <c r="JY380" s="346"/>
      <c r="JZ380" s="346"/>
      <c r="KA380" s="346"/>
      <c r="KB380" s="346"/>
      <c r="KC380" s="346"/>
      <c r="KD380" s="346"/>
      <c r="KE380" s="346"/>
      <c r="KF380" s="346"/>
      <c r="KG380" s="346"/>
      <c r="KH380" s="346"/>
      <c r="KI380" s="346"/>
      <c r="KJ380" s="346"/>
      <c r="KK380" s="346"/>
      <c r="KL380" s="346"/>
      <c r="KM380" s="346"/>
      <c r="KN380" s="346"/>
      <c r="KO380" s="346"/>
      <c r="KP380" s="346"/>
      <c r="KQ380" s="346"/>
      <c r="KR380" s="346"/>
      <c r="KS380" s="346"/>
      <c r="KT380" s="346"/>
      <c r="KU380" s="346"/>
      <c r="KV380" s="346"/>
      <c r="KW380" s="346"/>
      <c r="KX380" s="346"/>
      <c r="KY380" s="346"/>
      <c r="KZ380" s="346"/>
      <c r="LA380" s="346"/>
      <c r="LB380" s="346"/>
      <c r="LC380" s="346"/>
      <c r="LD380" s="346"/>
      <c r="LE380" s="346"/>
      <c r="LF380" s="346"/>
      <c r="LG380" s="346"/>
      <c r="LH380" s="346"/>
      <c r="LI380" s="346"/>
      <c r="LJ380" s="346"/>
      <c r="LK380" s="346"/>
      <c r="LL380" s="346"/>
      <c r="LM380" s="346"/>
      <c r="LN380" s="346"/>
      <c r="LO380" s="346"/>
      <c r="LP380" s="346"/>
      <c r="LQ380" s="346"/>
      <c r="LR380" s="346"/>
      <c r="LS380" s="346"/>
      <c r="LT380" s="346"/>
      <c r="LU380" s="346"/>
      <c r="LV380" s="346"/>
      <c r="LW380" s="346"/>
      <c r="LX380" s="346"/>
      <c r="LY380" s="346"/>
      <c r="LZ380" s="346"/>
      <c r="MA380" s="346"/>
      <c r="MB380" s="346"/>
      <c r="MC380" s="346"/>
      <c r="MD380" s="346"/>
      <c r="ME380" s="346"/>
      <c r="MF380" s="346"/>
      <c r="MG380" s="346"/>
      <c r="MH380" s="346"/>
      <c r="MI380" s="346"/>
      <c r="MJ380" s="346"/>
      <c r="MK380" s="346"/>
      <c r="ML380" s="346"/>
      <c r="MM380" s="346"/>
      <c r="MN380" s="346"/>
      <c r="MO380" s="346"/>
      <c r="MP380" s="346"/>
      <c r="MQ380" s="346"/>
      <c r="MR380" s="346"/>
      <c r="MS380" s="346"/>
      <c r="MT380" s="346"/>
      <c r="MU380" s="346"/>
      <c r="MV380" s="346"/>
      <c r="MW380" s="346"/>
      <c r="MX380" s="346"/>
      <c r="MY380" s="346"/>
      <c r="MZ380" s="346"/>
      <c r="NA380" s="346"/>
      <c r="NB380" s="346"/>
      <c r="NC380" s="346"/>
      <c r="ND380" s="346"/>
      <c r="NE380" s="346"/>
      <c r="NF380" s="346"/>
      <c r="NG380" s="346"/>
      <c r="NH380" s="346"/>
      <c r="NI380" s="346"/>
      <c r="NJ380" s="346"/>
      <c r="NK380" s="346"/>
      <c r="NL380" s="346"/>
      <c r="NM380" s="346"/>
      <c r="NN380" s="346"/>
      <c r="NO380" s="346"/>
      <c r="NP380" s="346"/>
      <c r="NQ380" s="346"/>
      <c r="NR380" s="346"/>
      <c r="NS380" s="346"/>
      <c r="NT380" s="346"/>
      <c r="NU380" s="346"/>
      <c r="NV380" s="346"/>
      <c r="NW380" s="346"/>
      <c r="NX380" s="346"/>
      <c r="NY380" s="346"/>
      <c r="NZ380" s="346"/>
      <c r="OA380" s="346"/>
      <c r="OB380" s="346"/>
      <c r="OC380" s="346"/>
      <c r="OD380" s="346"/>
      <c r="OE380" s="346"/>
      <c r="OF380" s="346"/>
      <c r="OG380" s="346"/>
      <c r="OH380" s="346"/>
      <c r="OI380" s="346"/>
      <c r="OJ380" s="346"/>
      <c r="OK380" s="346"/>
      <c r="OL380" s="346"/>
      <c r="OM380" s="346"/>
      <c r="ON380" s="346"/>
      <c r="OO380" s="346"/>
      <c r="OP380" s="346"/>
      <c r="OQ380" s="346"/>
      <c r="OR380" s="346"/>
      <c r="OS380" s="346"/>
      <c r="OT380" s="346"/>
      <c r="OU380" s="346"/>
      <c r="OV380" s="346"/>
      <c r="OW380" s="346"/>
      <c r="OX380" s="346"/>
      <c r="OY380" s="346"/>
      <c r="OZ380" s="346"/>
      <c r="PA380" s="346"/>
      <c r="PB380" s="346"/>
      <c r="PC380" s="346"/>
      <c r="PD380" s="346"/>
      <c r="PE380" s="346"/>
      <c r="PF380" s="346"/>
      <c r="PG380" s="346"/>
      <c r="PH380" s="346"/>
      <c r="PI380" s="346"/>
      <c r="PJ380" s="346"/>
      <c r="PK380" s="346"/>
      <c r="PL380" s="346"/>
      <c r="PM380" s="346"/>
      <c r="PN380" s="346"/>
      <c r="PO380" s="346"/>
      <c r="PP380" s="346"/>
      <c r="PQ380" s="346"/>
      <c r="PR380" s="346"/>
      <c r="PS380" s="346"/>
      <c r="PT380" s="346"/>
      <c r="PU380" s="346"/>
      <c r="PV380" s="346"/>
      <c r="PW380" s="346"/>
      <c r="PX380" s="346"/>
      <c r="PY380" s="346"/>
      <c r="PZ380" s="346"/>
      <c r="QA380" s="346"/>
      <c r="QB380" s="346"/>
      <c r="QC380" s="346"/>
      <c r="QD380" s="346"/>
      <c r="QE380" s="346"/>
      <c r="QF380" s="346"/>
      <c r="QG380" s="346"/>
      <c r="QH380" s="346"/>
      <c r="QI380" s="346"/>
      <c r="QJ380" s="346"/>
      <c r="QK380" s="346"/>
      <c r="QL380" s="346"/>
      <c r="QM380" s="346"/>
      <c r="QN380" s="346"/>
      <c r="QO380" s="346"/>
      <c r="QP380" s="346"/>
      <c r="QQ380" s="346"/>
      <c r="QR380" s="346"/>
      <c r="QS380" s="346"/>
      <c r="QT380" s="346"/>
      <c r="QU380" s="346"/>
      <c r="QV380" s="346"/>
      <c r="QW380" s="346"/>
      <c r="QX380" s="346"/>
      <c r="QY380" s="346"/>
      <c r="QZ380" s="346"/>
      <c r="RA380" s="346"/>
      <c r="RB380" s="346"/>
      <c r="RC380" s="346"/>
      <c r="RD380" s="346"/>
      <c r="RE380" s="346"/>
      <c r="RF380" s="346"/>
      <c r="RG380" s="346"/>
      <c r="RH380" s="346"/>
      <c r="RI380" s="346"/>
      <c r="RJ380" s="346"/>
      <c r="RK380" s="346"/>
      <c r="RL380" s="346"/>
      <c r="RM380" s="346"/>
      <c r="RN380" s="346"/>
      <c r="RO380" s="346"/>
      <c r="RP380" s="346"/>
      <c r="RQ380" s="346"/>
      <c r="RR380" s="346"/>
      <c r="RS380" s="346"/>
      <c r="RT380" s="346"/>
      <c r="RU380" s="346"/>
      <c r="RV380" s="346"/>
      <c r="RW380" s="346"/>
      <c r="RX380" s="346"/>
      <c r="RY380" s="346"/>
      <c r="RZ380" s="346"/>
      <c r="SA380" s="346"/>
      <c r="SB380" s="346"/>
      <c r="SC380" s="346"/>
      <c r="SD380" s="346"/>
      <c r="SE380" s="346"/>
      <c r="SF380" s="346"/>
      <c r="SG380" s="346"/>
      <c r="SH380" s="346"/>
      <c r="SI380" s="346"/>
      <c r="SJ380" s="346"/>
      <c r="SK380" s="346"/>
      <c r="SL380" s="346"/>
      <c r="SM380" s="346"/>
      <c r="SN380" s="346"/>
      <c r="SO380" s="346"/>
      <c r="SP380" s="346"/>
      <c r="SQ380" s="346"/>
      <c r="SR380" s="346"/>
      <c r="SS380" s="346"/>
      <c r="ST380" s="346"/>
      <c r="SU380" s="346"/>
      <c r="SV380" s="346"/>
      <c r="SW380" s="346"/>
      <c r="SX380" s="346"/>
      <c r="SY380" s="346"/>
      <c r="SZ380" s="346"/>
      <c r="TA380" s="346"/>
      <c r="TB380" s="346"/>
      <c r="TC380" s="346"/>
      <c r="TD380" s="346"/>
      <c r="TE380" s="346"/>
      <c r="TF380" s="346"/>
      <c r="TG380" s="346"/>
      <c r="TH380" s="346"/>
      <c r="TI380" s="346"/>
      <c r="TJ380" s="346"/>
      <c r="TK380" s="346"/>
      <c r="TL380" s="346"/>
      <c r="TM380" s="346"/>
      <c r="TN380" s="346"/>
      <c r="TO380" s="346"/>
      <c r="TP380" s="346"/>
      <c r="TQ380" s="346"/>
      <c r="TR380" s="346"/>
      <c r="TS380" s="346"/>
      <c r="TT380" s="346"/>
      <c r="TU380" s="346"/>
      <c r="TV380" s="346"/>
      <c r="TW380" s="346"/>
      <c r="TX380" s="346"/>
      <c r="TY380" s="346"/>
      <c r="TZ380" s="346"/>
      <c r="UA380" s="346"/>
      <c r="UB380" s="346"/>
      <c r="UC380" s="346"/>
      <c r="UD380" s="346"/>
      <c r="UE380" s="346"/>
      <c r="UF380" s="346"/>
      <c r="UG380" s="346"/>
      <c r="UH380" s="346"/>
      <c r="UI380" s="346"/>
      <c r="UJ380" s="346"/>
      <c r="UK380" s="346"/>
      <c r="UL380" s="346"/>
      <c r="UM380" s="346"/>
      <c r="UN380" s="346"/>
      <c r="UO380" s="346"/>
      <c r="UP380" s="346"/>
      <c r="UQ380" s="346"/>
      <c r="UR380" s="346"/>
      <c r="US380" s="346"/>
      <c r="UT380" s="346"/>
      <c r="UU380" s="346"/>
      <c r="UV380" s="346"/>
      <c r="UW380" s="346"/>
      <c r="UX380" s="346"/>
      <c r="UY380" s="346"/>
      <c r="UZ380" s="346"/>
      <c r="VA380" s="346"/>
      <c r="VB380" s="346"/>
      <c r="VC380" s="346"/>
      <c r="VD380" s="346"/>
      <c r="VE380" s="346"/>
      <c r="VF380" s="346"/>
      <c r="VG380" s="346"/>
      <c r="VH380" s="346"/>
      <c r="VI380" s="346"/>
      <c r="VJ380" s="346"/>
      <c r="VK380" s="346"/>
      <c r="VL380" s="346"/>
      <c r="VM380" s="346"/>
      <c r="VN380" s="346"/>
      <c r="VO380" s="346"/>
      <c r="VP380" s="346"/>
      <c r="VQ380" s="346"/>
      <c r="VR380" s="346"/>
      <c r="VS380" s="346"/>
      <c r="VT380" s="346"/>
      <c r="VU380" s="346"/>
      <c r="VV380" s="346"/>
      <c r="VW380" s="346"/>
      <c r="VX380" s="346"/>
      <c r="VY380" s="346"/>
      <c r="VZ380" s="346"/>
      <c r="WA380" s="346"/>
      <c r="WB380" s="346"/>
      <c r="WC380" s="346"/>
      <c r="WD380" s="346"/>
      <c r="WE380" s="346"/>
      <c r="WF380" s="346"/>
      <c r="WG380" s="346"/>
      <c r="WH380" s="346"/>
      <c r="WI380" s="346"/>
      <c r="WJ380" s="346"/>
      <c r="WK380" s="346"/>
      <c r="WL380" s="346"/>
      <c r="WM380" s="346"/>
      <c r="WN380" s="346"/>
      <c r="WO380" s="346"/>
      <c r="WP380" s="346"/>
      <c r="WQ380" s="346"/>
      <c r="WR380" s="346"/>
      <c r="WS380" s="346"/>
      <c r="WT380" s="346"/>
      <c r="WU380" s="346"/>
      <c r="WV380" s="346"/>
      <c r="WW380" s="346"/>
      <c r="WX380" s="346"/>
      <c r="WY380" s="346"/>
      <c r="WZ380" s="346"/>
      <c r="XA380" s="346"/>
      <c r="XB380" s="346"/>
      <c r="XC380" s="346"/>
      <c r="XD380" s="346"/>
      <c r="XE380" s="346"/>
      <c r="XF380" s="346"/>
      <c r="XG380" s="346"/>
      <c r="XH380" s="346"/>
      <c r="XI380" s="346"/>
      <c r="XJ380" s="346"/>
      <c r="XK380" s="346"/>
      <c r="XL380" s="346"/>
      <c r="XM380" s="346"/>
      <c r="XN380" s="346"/>
      <c r="XO380" s="346"/>
      <c r="XP380" s="346"/>
      <c r="XQ380" s="346"/>
      <c r="XR380" s="346"/>
      <c r="XS380" s="346"/>
      <c r="XT380" s="346"/>
      <c r="XU380" s="346"/>
      <c r="XV380" s="346"/>
      <c r="XW380" s="346"/>
      <c r="XX380" s="346"/>
      <c r="XY380" s="346"/>
      <c r="XZ380" s="346"/>
      <c r="YA380" s="346"/>
      <c r="YB380" s="346"/>
      <c r="YC380" s="346"/>
      <c r="YD380" s="346"/>
      <c r="YE380" s="346"/>
      <c r="YF380" s="346"/>
      <c r="YG380" s="346"/>
      <c r="YH380" s="346"/>
      <c r="YI380" s="346"/>
      <c r="YJ380" s="346"/>
      <c r="YK380" s="346"/>
      <c r="YL380" s="346"/>
      <c r="YM380" s="346"/>
      <c r="YN380" s="346"/>
      <c r="YO380" s="346"/>
      <c r="YP380" s="346"/>
      <c r="YQ380" s="346"/>
      <c r="YR380" s="346"/>
      <c r="YS380" s="346"/>
      <c r="YT380" s="346"/>
      <c r="YU380" s="346"/>
      <c r="YV380" s="346"/>
      <c r="YW380" s="346"/>
      <c r="YX380" s="346"/>
      <c r="YY380" s="346"/>
      <c r="YZ380" s="346"/>
      <c r="ZA380" s="346"/>
      <c r="ZB380" s="346"/>
      <c r="ZC380" s="346"/>
      <c r="ZD380" s="346"/>
      <c r="ZE380" s="346"/>
      <c r="ZF380" s="346"/>
      <c r="ZG380" s="346"/>
      <c r="ZH380" s="346"/>
      <c r="ZI380" s="346"/>
      <c r="ZJ380" s="346"/>
      <c r="ZK380" s="346"/>
      <c r="ZL380" s="346"/>
      <c r="ZM380" s="346"/>
      <c r="ZN380" s="346"/>
      <c r="ZO380" s="346"/>
      <c r="ZP380" s="346"/>
      <c r="ZQ380" s="346"/>
      <c r="ZR380" s="346"/>
      <c r="ZS380" s="346"/>
      <c r="ZT380" s="346"/>
      <c r="ZU380" s="346"/>
      <c r="ZV380" s="346"/>
      <c r="ZW380" s="346"/>
      <c r="ZX380" s="346"/>
      <c r="ZY380" s="346"/>
      <c r="ZZ380" s="346"/>
      <c r="AAA380" s="346"/>
      <c r="AAB380" s="346"/>
      <c r="AAC380" s="346"/>
      <c r="AAD380" s="346"/>
      <c r="AAE380" s="346"/>
      <c r="AAF380" s="346"/>
      <c r="AAG380" s="346"/>
      <c r="AAH380" s="346"/>
      <c r="AAI380" s="346"/>
      <c r="AAJ380" s="346"/>
      <c r="AAK380" s="346"/>
      <c r="AAL380" s="346"/>
      <c r="AAM380" s="346"/>
      <c r="AAN380" s="346"/>
      <c r="AAO380" s="346"/>
      <c r="AAP380" s="346"/>
      <c r="AAQ380" s="346"/>
      <c r="AAR380" s="346"/>
      <c r="AAS380" s="346"/>
      <c r="AAT380" s="346"/>
      <c r="AAU380" s="346"/>
      <c r="AAV380" s="346"/>
      <c r="AAW380" s="346"/>
      <c r="AAX380" s="346"/>
      <c r="AAY380" s="346"/>
      <c r="AAZ380" s="346"/>
      <c r="ABA380" s="346"/>
      <c r="ABB380" s="346"/>
      <c r="ABC380" s="346"/>
      <c r="ABD380" s="346"/>
      <c r="ABE380" s="346"/>
      <c r="ABF380" s="346"/>
      <c r="ABG380" s="346"/>
      <c r="ABH380" s="346"/>
      <c r="ABI380" s="346"/>
      <c r="ABJ380" s="346"/>
      <c r="ABK380" s="346"/>
      <c r="ABL380" s="346"/>
      <c r="ABM380" s="346"/>
      <c r="ABN380" s="346"/>
      <c r="ABO380" s="346"/>
      <c r="ABP380" s="346"/>
      <c r="ABQ380" s="346"/>
      <c r="ABR380" s="346"/>
      <c r="ABS380" s="346"/>
      <c r="ABT380" s="346"/>
      <c r="ABU380" s="346"/>
      <c r="ABV380" s="346"/>
      <c r="ABW380" s="346"/>
      <c r="ABX380" s="346"/>
      <c r="ABY380" s="346"/>
      <c r="ABZ380" s="346"/>
      <c r="ACA380" s="346"/>
      <c r="ACB380" s="346"/>
      <c r="ACC380" s="346"/>
      <c r="ACD380" s="346"/>
      <c r="ACE380" s="346"/>
      <c r="ACF380" s="346"/>
      <c r="ACG380" s="346"/>
      <c r="ACH380" s="346"/>
      <c r="ACI380" s="346"/>
      <c r="ACJ380" s="346"/>
      <c r="ACK380" s="346"/>
      <c r="ACL380" s="346"/>
      <c r="ACM380" s="346"/>
      <c r="ACN380" s="346"/>
      <c r="ACO380" s="346"/>
      <c r="ACP380" s="346"/>
      <c r="ACQ380" s="346"/>
      <c r="ACR380" s="346"/>
      <c r="ACS380" s="346"/>
      <c r="ACT380" s="346"/>
      <c r="ACU380" s="346"/>
      <c r="ACV380" s="346"/>
      <c r="ACW380" s="346"/>
      <c r="ACX380" s="346"/>
      <c r="ACY380" s="346"/>
      <c r="ACZ380" s="346"/>
      <c r="ADA380" s="346"/>
      <c r="ADB380" s="346"/>
      <c r="ADC380" s="346"/>
      <c r="ADD380" s="346"/>
      <c r="ADE380" s="346"/>
      <c r="ADF380" s="346"/>
      <c r="ADG380" s="346"/>
      <c r="ADH380" s="346"/>
      <c r="ADI380" s="346"/>
      <c r="ADJ380" s="346"/>
      <c r="ADK380" s="346"/>
      <c r="ADL380" s="346"/>
      <c r="ADM380" s="346"/>
      <c r="ADN380" s="346"/>
      <c r="ADO380" s="346"/>
      <c r="ADP380" s="346"/>
      <c r="ADQ380" s="346"/>
      <c r="ADR380" s="346"/>
      <c r="ADS380" s="346"/>
      <c r="ADT380" s="346"/>
      <c r="ADU380" s="346"/>
      <c r="ADV380" s="346"/>
      <c r="ADW380" s="346"/>
      <c r="ADX380" s="346"/>
      <c r="ADY380" s="346"/>
      <c r="ADZ380" s="346"/>
      <c r="AEA380" s="346"/>
      <c r="AEB380" s="346"/>
      <c r="AEC380" s="346"/>
      <c r="AED380" s="346"/>
      <c r="AEE380" s="346"/>
      <c r="AEF380" s="346"/>
      <c r="AEG380" s="346"/>
      <c r="AEH380" s="346"/>
      <c r="AEI380" s="346"/>
      <c r="AEJ380" s="346"/>
      <c r="AEK380" s="346"/>
      <c r="AEL380" s="346"/>
      <c r="AEM380" s="346"/>
      <c r="AEN380" s="346"/>
      <c r="AEO380" s="346"/>
      <c r="AEP380" s="346"/>
      <c r="AEQ380" s="346"/>
      <c r="AER380" s="346"/>
      <c r="AES380" s="346"/>
      <c r="AET380" s="346"/>
      <c r="AEU380" s="346"/>
      <c r="AEV380" s="346"/>
      <c r="AEW380" s="346"/>
      <c r="AEX380" s="346"/>
      <c r="AEY380" s="346"/>
      <c r="AEZ380" s="346"/>
      <c r="AFA380" s="346"/>
      <c r="AFB380" s="346"/>
      <c r="AFC380" s="346"/>
      <c r="AFD380" s="346"/>
      <c r="AFE380" s="346"/>
      <c r="AFF380" s="346"/>
      <c r="AFG380" s="346"/>
      <c r="AFH380" s="346"/>
      <c r="AFI380" s="346"/>
      <c r="AFJ380" s="346"/>
      <c r="AFK380" s="346"/>
      <c r="AFL380" s="346"/>
      <c r="AFM380" s="346"/>
      <c r="AFN380" s="346"/>
      <c r="AFO380" s="346"/>
      <c r="AFP380" s="346"/>
      <c r="AFQ380" s="346"/>
      <c r="AFR380" s="346"/>
      <c r="AFS380" s="346"/>
      <c r="AFT380" s="346"/>
      <c r="AFU380" s="346"/>
      <c r="AFV380" s="346"/>
      <c r="AFW380" s="346"/>
      <c r="AFX380" s="346"/>
      <c r="AFY380" s="346"/>
      <c r="AFZ380" s="346"/>
      <c r="AGA380" s="346"/>
      <c r="AGB380" s="346"/>
      <c r="AGC380" s="346"/>
      <c r="AGD380" s="346"/>
      <c r="AGE380" s="346"/>
      <c r="AGF380" s="346"/>
      <c r="AGG380" s="346"/>
      <c r="AGH380" s="346"/>
      <c r="AGI380" s="346"/>
      <c r="AGJ380" s="346"/>
      <c r="AGK380" s="346"/>
      <c r="AGL380" s="346"/>
      <c r="AGM380" s="346"/>
      <c r="AGN380" s="346"/>
      <c r="AGO380" s="346"/>
      <c r="AGP380" s="346"/>
      <c r="AGQ380" s="346"/>
      <c r="AGR380" s="346"/>
      <c r="AGS380" s="346"/>
      <c r="AGT380" s="346"/>
      <c r="AGU380" s="346"/>
      <c r="AGV380" s="346"/>
      <c r="AGW380" s="346"/>
      <c r="AGX380" s="346"/>
      <c r="AGY380" s="346"/>
      <c r="AGZ380" s="346"/>
      <c r="AHA380" s="346"/>
      <c r="AHB380" s="346"/>
      <c r="AHC380" s="346"/>
      <c r="AHD380" s="346"/>
      <c r="AHE380" s="346"/>
      <c r="AHF380" s="346"/>
      <c r="AHG380" s="346"/>
      <c r="AHH380" s="346"/>
      <c r="AHI380" s="346"/>
      <c r="AHJ380" s="346"/>
      <c r="AHK380" s="346"/>
      <c r="AHL380" s="346"/>
      <c r="AHM380" s="346"/>
      <c r="AHN380" s="346"/>
      <c r="AHO380" s="346"/>
      <c r="AHP380" s="346"/>
      <c r="AHQ380" s="346"/>
      <c r="AHR380" s="346"/>
      <c r="AHS380" s="346"/>
      <c r="AHT380" s="346"/>
      <c r="AHU380" s="346"/>
      <c r="AHV380" s="346"/>
      <c r="AHW380" s="346"/>
      <c r="AHX380" s="346"/>
      <c r="AHY380" s="346"/>
      <c r="AHZ380" s="346"/>
      <c r="AIA380" s="346"/>
      <c r="AIB380" s="346"/>
      <c r="AIC380" s="346"/>
      <c r="AID380" s="346"/>
      <c r="AIE380" s="346"/>
      <c r="AIF380" s="346"/>
      <c r="AIG380" s="346"/>
      <c r="AIH380" s="346"/>
      <c r="AII380" s="346"/>
      <c r="AIJ380" s="346"/>
      <c r="AIK380" s="346"/>
      <c r="AIL380" s="346"/>
      <c r="AIM380" s="346"/>
      <c r="AIN380" s="346"/>
      <c r="AIO380" s="346"/>
      <c r="AIP380" s="346"/>
      <c r="AIQ380" s="346"/>
      <c r="AIR380" s="346"/>
      <c r="AIS380" s="346"/>
      <c r="AIT380" s="346"/>
      <c r="AIU380" s="346"/>
      <c r="AIV380" s="346"/>
      <c r="AIW380" s="346"/>
      <c r="AIX380" s="346"/>
      <c r="AIY380" s="346"/>
      <c r="AIZ380" s="346"/>
      <c r="AJA380" s="346"/>
      <c r="AJB380" s="346"/>
      <c r="AJC380" s="346"/>
      <c r="AJD380" s="346"/>
      <c r="AJE380" s="346"/>
      <c r="AJF380" s="346"/>
      <c r="AJG380" s="346"/>
      <c r="AJH380" s="346"/>
      <c r="AJI380" s="346"/>
      <c r="AJJ380" s="346"/>
      <c r="AJK380" s="346"/>
      <c r="AJL380" s="346"/>
      <c r="AJM380" s="346"/>
      <c r="AJN380" s="346"/>
      <c r="AJO380" s="346"/>
      <c r="AJP380" s="346"/>
      <c r="AJQ380" s="346"/>
      <c r="AJR380" s="346"/>
      <c r="AJS380" s="346"/>
      <c r="AJT380" s="346"/>
      <c r="AJU380" s="346"/>
      <c r="AJV380" s="346"/>
      <c r="AJW380" s="346"/>
      <c r="AJX380" s="346"/>
      <c r="AJY380" s="346"/>
      <c r="AJZ380" s="346"/>
      <c r="AKA380" s="346"/>
      <c r="AKB380" s="346"/>
      <c r="AKC380" s="346"/>
      <c r="AKD380" s="346"/>
      <c r="AKE380" s="346"/>
      <c r="AKF380" s="346"/>
      <c r="AKG380" s="346"/>
      <c r="AKH380" s="346"/>
      <c r="AKI380" s="346"/>
      <c r="AKJ380" s="346"/>
      <c r="AKK380" s="346"/>
      <c r="AKL380" s="346"/>
      <c r="AKM380" s="346"/>
      <c r="AKN380" s="346"/>
      <c r="AKO380" s="346"/>
      <c r="AKP380" s="346"/>
      <c r="AKQ380" s="346"/>
      <c r="AKR380" s="346"/>
      <c r="AKS380" s="346"/>
      <c r="AKT380" s="346"/>
      <c r="AKU380" s="346"/>
      <c r="AKV380" s="346"/>
      <c r="AKW380" s="346"/>
      <c r="AKX380" s="346"/>
      <c r="AKY380" s="346"/>
      <c r="AKZ380" s="346"/>
      <c r="ALA380" s="346"/>
      <c r="ALB380" s="346"/>
      <c r="ALC380" s="346"/>
      <c r="ALD380" s="346"/>
      <c r="ALE380" s="346"/>
      <c r="ALF380" s="346"/>
      <c r="ALG380" s="346"/>
      <c r="ALH380" s="346"/>
      <c r="ALI380" s="346"/>
      <c r="ALJ380" s="346"/>
      <c r="ALK380" s="346"/>
      <c r="ALL380" s="346"/>
      <c r="ALM380" s="346"/>
      <c r="ALN380" s="346"/>
      <c r="ALO380" s="346"/>
      <c r="ALP380" s="346"/>
      <c r="ALQ380" s="346"/>
      <c r="ALR380" s="346"/>
      <c r="ALS380" s="346"/>
      <c r="ALT380" s="346"/>
      <c r="ALU380" s="346"/>
      <c r="ALV380" s="346"/>
      <c r="ALW380" s="346"/>
      <c r="ALX380" s="346"/>
      <c r="ALY380" s="346"/>
      <c r="ALZ380" s="346"/>
      <c r="AMA380" s="346"/>
      <c r="AMB380" s="346"/>
      <c r="AMC380" s="346"/>
      <c r="AMD380" s="346"/>
    </row>
    <row r="381" spans="1:1018" s="185" customFormat="1" ht="15">
      <c r="A381" s="200"/>
      <c r="B381" s="201"/>
      <c r="C381" s="184"/>
      <c r="D381" s="184"/>
      <c r="E381" s="207"/>
      <c r="F381" s="195"/>
      <c r="G381" s="174"/>
    </row>
    <row r="382" spans="1:1018" s="185" customFormat="1" ht="15">
      <c r="A382" s="461" t="s">
        <v>16</v>
      </c>
      <c r="B382" s="462"/>
      <c r="C382" s="184"/>
      <c r="D382" s="184"/>
      <c r="E382" s="184"/>
      <c r="F382" s="196"/>
      <c r="G382" s="174"/>
    </row>
    <row r="383" spans="1:1018" s="185" customFormat="1" ht="24">
      <c r="A383" s="197" t="s">
        <v>32807</v>
      </c>
      <c r="B383" s="216" t="s">
        <v>32809</v>
      </c>
      <c r="C383" s="463" t="s">
        <v>17</v>
      </c>
      <c r="D383" s="464"/>
      <c r="E383" s="464"/>
      <c r="F383" s="465"/>
      <c r="G383" s="182">
        <f>SUM(G377:G382)</f>
        <v>106.316108744</v>
      </c>
    </row>
    <row r="384" spans="1:1018" s="338" customFormat="1" ht="15">
      <c r="A384" s="335"/>
      <c r="B384" s="336"/>
      <c r="C384" s="336"/>
      <c r="D384" s="336"/>
      <c r="E384" s="219"/>
      <c r="F384" s="96"/>
      <c r="G384" s="337"/>
    </row>
    <row r="385" spans="1:7" s="185" customFormat="1" ht="28.5" customHeight="1">
      <c r="A385" s="202" t="s">
        <v>32830</v>
      </c>
      <c r="B385" s="203"/>
      <c r="C385" s="466" t="s">
        <v>32829</v>
      </c>
      <c r="D385" s="467"/>
      <c r="E385" s="467"/>
      <c r="F385" s="468"/>
      <c r="G385" s="204" t="s">
        <v>32338</v>
      </c>
    </row>
    <row r="386" spans="1:7" s="185" customFormat="1" ht="15">
      <c r="A386" s="175" t="s">
        <v>10</v>
      </c>
      <c r="B386" s="176" t="s">
        <v>8</v>
      </c>
      <c r="C386" s="176" t="s">
        <v>11</v>
      </c>
      <c r="D386" s="177" t="s">
        <v>12</v>
      </c>
      <c r="E386" s="178" t="s">
        <v>13</v>
      </c>
      <c r="F386" s="176" t="s">
        <v>14</v>
      </c>
      <c r="G386" s="179" t="s">
        <v>15</v>
      </c>
    </row>
    <row r="387" spans="1:7" s="185" customFormat="1" ht="15">
      <c r="A387" s="186" t="s">
        <v>21534</v>
      </c>
      <c r="B387" s="187">
        <v>88310</v>
      </c>
      <c r="C387" s="326" t="s">
        <v>225</v>
      </c>
      <c r="D387" s="187" t="s">
        <v>56</v>
      </c>
      <c r="E387" s="374">
        <v>0.43137249999999999</v>
      </c>
      <c r="F387" s="379">
        <v>25.87</v>
      </c>
      <c r="G387" s="180">
        <f>E387*F387</f>
        <v>11.159606575</v>
      </c>
    </row>
    <row r="388" spans="1:7" s="185" customFormat="1" ht="24">
      <c r="A388" s="186" t="s">
        <v>21534</v>
      </c>
      <c r="B388" s="187" t="s">
        <v>32313</v>
      </c>
      <c r="C388" s="326" t="s">
        <v>57</v>
      </c>
      <c r="D388" s="187" t="s">
        <v>56</v>
      </c>
      <c r="E388" s="374">
        <v>0.21568619999999999</v>
      </c>
      <c r="F388" s="379">
        <v>18.12</v>
      </c>
      <c r="G388" s="180">
        <f>E388*F388</f>
        <v>3.908233944</v>
      </c>
    </row>
    <row r="389" spans="1:7" s="185" customFormat="1" ht="36">
      <c r="A389" s="194" t="s">
        <v>32339</v>
      </c>
      <c r="B389" s="208">
        <v>34546</v>
      </c>
      <c r="C389" s="211" t="s">
        <v>32826</v>
      </c>
      <c r="D389" s="205" t="s">
        <v>32827</v>
      </c>
      <c r="E389" s="210">
        <v>1.3</v>
      </c>
      <c r="F389" s="223">
        <v>6.89</v>
      </c>
      <c r="G389" s="181">
        <f>E389*F389</f>
        <v>8.9570000000000007</v>
      </c>
    </row>
    <row r="390" spans="1:7" s="185" customFormat="1" ht="15">
      <c r="A390" s="194" t="s">
        <v>32339</v>
      </c>
      <c r="B390" s="208" t="s">
        <v>32828</v>
      </c>
      <c r="C390" s="211" t="s">
        <v>160</v>
      </c>
      <c r="D390" s="205" t="s">
        <v>32827</v>
      </c>
      <c r="E390" s="210">
        <v>0.21</v>
      </c>
      <c r="F390" s="223">
        <v>2.27</v>
      </c>
      <c r="G390" s="181">
        <f>E390*F390</f>
        <v>0.47670000000000001</v>
      </c>
    </row>
    <row r="391" spans="1:7" s="185" customFormat="1" ht="15">
      <c r="A391" s="190"/>
      <c r="B391" s="205"/>
      <c r="C391" s="211"/>
      <c r="D391" s="205"/>
      <c r="E391" s="210"/>
      <c r="F391" s="223"/>
      <c r="G391" s="181"/>
    </row>
    <row r="392" spans="1:7" s="185" customFormat="1" ht="15">
      <c r="A392" s="461" t="s">
        <v>16</v>
      </c>
      <c r="B392" s="462"/>
      <c r="C392" s="184"/>
      <c r="D392" s="184"/>
      <c r="E392" s="184"/>
      <c r="F392" s="184"/>
      <c r="G392" s="181"/>
    </row>
    <row r="393" spans="1:7" s="185" customFormat="1" ht="24">
      <c r="A393" s="197" t="s">
        <v>32807</v>
      </c>
      <c r="B393" s="198" t="s">
        <v>32741</v>
      </c>
      <c r="C393" s="463" t="s">
        <v>17</v>
      </c>
      <c r="D393" s="464"/>
      <c r="E393" s="464"/>
      <c r="F393" s="465"/>
      <c r="G393" s="182">
        <f>SUM(G387:G392)</f>
        <v>24.501540519000002</v>
      </c>
    </row>
    <row r="394" spans="1:7" customFormat="1">
      <c r="A394" s="200"/>
      <c r="B394" s="201"/>
      <c r="C394" s="184"/>
      <c r="D394" s="184"/>
      <c r="E394" s="184"/>
      <c r="F394" s="184"/>
      <c r="G394" s="174"/>
    </row>
    <row r="395" spans="1:7">
      <c r="A395" s="72"/>
      <c r="B395" s="59"/>
      <c r="C395" s="59"/>
      <c r="D395" s="59"/>
      <c r="E395" s="59"/>
      <c r="F395" s="59"/>
      <c r="G395" s="72"/>
    </row>
    <row r="396" spans="1:7" ht="18">
      <c r="A396" s="472" t="s">
        <v>32755</v>
      </c>
      <c r="B396" s="473"/>
      <c r="C396" s="473"/>
      <c r="D396" s="473"/>
      <c r="E396" s="473"/>
      <c r="F396" s="473"/>
      <c r="G396" s="474"/>
    </row>
    <row r="397" spans="1:7" ht="45" customHeight="1">
      <c r="A397" s="98" t="s">
        <v>254</v>
      </c>
      <c r="B397" s="32"/>
      <c r="C397" s="470" t="s">
        <v>32458</v>
      </c>
      <c r="D397" s="470"/>
      <c r="E397" s="470"/>
      <c r="F397" s="470"/>
      <c r="G397" s="99" t="s">
        <v>32354</v>
      </c>
    </row>
    <row r="398" spans="1:7">
      <c r="A398" s="27" t="s">
        <v>10</v>
      </c>
      <c r="B398" s="28" t="s">
        <v>8</v>
      </c>
      <c r="C398" s="28" t="s">
        <v>11</v>
      </c>
      <c r="D398" s="29" t="s">
        <v>12</v>
      </c>
      <c r="E398" s="30" t="s">
        <v>13</v>
      </c>
      <c r="F398" s="28" t="s">
        <v>14</v>
      </c>
      <c r="G398" s="31" t="s">
        <v>15</v>
      </c>
    </row>
    <row r="399" spans="1:7" s="82" customFormat="1" ht="24">
      <c r="A399" s="186" t="s">
        <v>21534</v>
      </c>
      <c r="B399" s="187">
        <v>88247</v>
      </c>
      <c r="C399" s="188" t="s">
        <v>4829</v>
      </c>
      <c r="D399" s="187"/>
      <c r="E399" s="189">
        <v>6</v>
      </c>
      <c r="F399" s="379">
        <v>20.350000000000001</v>
      </c>
      <c r="G399" s="180">
        <f>ROUND(E399*F399,2)</f>
        <v>122.1</v>
      </c>
    </row>
    <row r="400" spans="1:7" s="82" customFormat="1" ht="24">
      <c r="A400" s="186" t="s">
        <v>21534</v>
      </c>
      <c r="B400" s="187">
        <v>88316</v>
      </c>
      <c r="C400" s="188" t="s">
        <v>57</v>
      </c>
      <c r="D400" s="187"/>
      <c r="E400" s="189">
        <v>6</v>
      </c>
      <c r="F400" s="379">
        <v>18.12</v>
      </c>
      <c r="G400" s="180">
        <f>ROUND(E400*F400,2)</f>
        <v>108.72</v>
      </c>
    </row>
    <row r="401" spans="1:7" s="82" customFormat="1">
      <c r="A401" s="104"/>
      <c r="B401" s="105"/>
      <c r="C401" s="106"/>
      <c r="D401" s="70"/>
      <c r="E401" s="107"/>
      <c r="F401" s="383"/>
      <c r="G401" s="35"/>
    </row>
    <row r="402" spans="1:7" s="82" customFormat="1">
      <c r="A402" s="108" t="s">
        <v>16</v>
      </c>
      <c r="B402" s="109"/>
      <c r="C402" s="106"/>
      <c r="D402" s="110"/>
      <c r="E402" s="111"/>
      <c r="F402" s="384"/>
      <c r="G402" s="112"/>
    </row>
    <row r="403" spans="1:7" s="82" customFormat="1">
      <c r="A403" s="86"/>
      <c r="B403" s="84"/>
      <c r="C403" s="471" t="s">
        <v>17</v>
      </c>
      <c r="D403" s="471"/>
      <c r="E403" s="471"/>
      <c r="F403" s="471"/>
      <c r="G403" s="100">
        <f>SUM(G399:G400)</f>
        <v>230.82</v>
      </c>
    </row>
    <row r="405" spans="1:7" ht="60" customHeight="1">
      <c r="A405" s="98" t="s">
        <v>21526</v>
      </c>
      <c r="B405" s="32"/>
      <c r="C405" s="470" t="s">
        <v>32459</v>
      </c>
      <c r="D405" s="470"/>
      <c r="E405" s="470"/>
      <c r="F405" s="470"/>
      <c r="G405" s="99" t="s">
        <v>4102</v>
      </c>
    </row>
    <row r="406" spans="1:7">
      <c r="A406" s="27" t="s">
        <v>10</v>
      </c>
      <c r="B406" s="28" t="s">
        <v>8</v>
      </c>
      <c r="C406" s="28" t="s">
        <v>11</v>
      </c>
      <c r="D406" s="29" t="s">
        <v>12</v>
      </c>
      <c r="E406" s="30" t="s">
        <v>13</v>
      </c>
      <c r="F406" s="28" t="s">
        <v>14</v>
      </c>
      <c r="G406" s="31" t="s">
        <v>15</v>
      </c>
    </row>
    <row r="407" spans="1:7" ht="24">
      <c r="A407" s="186" t="s">
        <v>21534</v>
      </c>
      <c r="B407" s="187" t="s">
        <v>32465</v>
      </c>
      <c r="C407" s="188" t="s">
        <v>4829</v>
      </c>
      <c r="D407" s="187" t="s">
        <v>56</v>
      </c>
      <c r="E407" s="189">
        <v>0.15</v>
      </c>
      <c r="F407" s="379">
        <v>20.350000000000001</v>
      </c>
      <c r="G407" s="180">
        <f>ROUND(E407*F407,2)</f>
        <v>3.05</v>
      </c>
    </row>
    <row r="408" spans="1:7" ht="24">
      <c r="A408" s="186" t="s">
        <v>21534</v>
      </c>
      <c r="B408" s="187">
        <v>88264</v>
      </c>
      <c r="C408" s="188" t="s">
        <v>177</v>
      </c>
      <c r="D408" s="187" t="s">
        <v>56</v>
      </c>
      <c r="E408" s="189">
        <v>0.15</v>
      </c>
      <c r="F408" s="379">
        <v>24.69</v>
      </c>
      <c r="G408" s="180">
        <f>ROUND(E408*F408,2)</f>
        <v>3.7</v>
      </c>
    </row>
    <row r="409" spans="1:7" ht="76.5">
      <c r="A409" s="69" t="s">
        <v>32467</v>
      </c>
      <c r="B409" s="70" t="s">
        <v>21749</v>
      </c>
      <c r="C409" s="80" t="s">
        <v>32831</v>
      </c>
      <c r="D409" s="81" t="s">
        <v>32468</v>
      </c>
      <c r="E409" s="83">
        <v>1</v>
      </c>
      <c r="F409" s="375">
        <v>13.434000000000001</v>
      </c>
      <c r="G409" s="35">
        <f>ROUND(E409*F409,2)</f>
        <v>13.43</v>
      </c>
    </row>
    <row r="410" spans="1:7">
      <c r="A410" s="104"/>
      <c r="B410" s="105"/>
      <c r="C410" s="106"/>
      <c r="D410" s="70"/>
      <c r="E410" s="107"/>
      <c r="F410" s="383"/>
      <c r="G410" s="35"/>
    </row>
    <row r="411" spans="1:7">
      <c r="A411" s="108" t="s">
        <v>16</v>
      </c>
      <c r="B411" s="109"/>
      <c r="C411" s="106"/>
      <c r="D411" s="110"/>
      <c r="E411" s="111"/>
      <c r="F411" s="384"/>
      <c r="G411" s="112"/>
    </row>
    <row r="412" spans="1:7">
      <c r="A412" s="97"/>
      <c r="B412" s="84"/>
      <c r="C412" s="471" t="s">
        <v>17</v>
      </c>
      <c r="D412" s="471"/>
      <c r="E412" s="471"/>
      <c r="F412" s="471"/>
      <c r="G412" s="100">
        <f>SUM(G407:G409)</f>
        <v>20.18</v>
      </c>
    </row>
    <row r="415" spans="1:7" ht="57.75" customHeight="1">
      <c r="A415" s="98" t="s">
        <v>21527</v>
      </c>
      <c r="B415" s="32"/>
      <c r="C415" s="470" t="s">
        <v>32460</v>
      </c>
      <c r="D415" s="470"/>
      <c r="E415" s="470"/>
      <c r="F415" s="470"/>
      <c r="G415" s="99" t="s">
        <v>32354</v>
      </c>
    </row>
    <row r="416" spans="1:7">
      <c r="A416" s="27" t="s">
        <v>10</v>
      </c>
      <c r="B416" s="28" t="s">
        <v>8</v>
      </c>
      <c r="C416" s="28" t="s">
        <v>11</v>
      </c>
      <c r="D416" s="29" t="s">
        <v>12</v>
      </c>
      <c r="E416" s="30" t="s">
        <v>13</v>
      </c>
      <c r="F416" s="28" t="s">
        <v>14</v>
      </c>
      <c r="G416" s="31" t="s">
        <v>15</v>
      </c>
    </row>
    <row r="417" spans="1:7" ht="24">
      <c r="A417" s="186" t="s">
        <v>21534</v>
      </c>
      <c r="B417" s="187" t="s">
        <v>32465</v>
      </c>
      <c r="C417" s="188" t="s">
        <v>4829</v>
      </c>
      <c r="D417" s="187" t="s">
        <v>56</v>
      </c>
      <c r="E417" s="189">
        <v>0.15</v>
      </c>
      <c r="F417" s="379">
        <v>20.350000000000001</v>
      </c>
      <c r="G417" s="180">
        <f>ROUND(E417*F417,2)</f>
        <v>3.05</v>
      </c>
    </row>
    <row r="418" spans="1:7" ht="24">
      <c r="A418" s="186" t="s">
        <v>21534</v>
      </c>
      <c r="B418" s="187" t="s">
        <v>32466</v>
      </c>
      <c r="C418" s="188" t="s">
        <v>177</v>
      </c>
      <c r="D418" s="187" t="s">
        <v>56</v>
      </c>
      <c r="E418" s="189">
        <v>0.15</v>
      </c>
      <c r="F418" s="379">
        <v>24.69</v>
      </c>
      <c r="G418" s="180">
        <f>ROUND(E418*F418,2)</f>
        <v>3.7</v>
      </c>
    </row>
    <row r="419" spans="1:7" ht="38.25">
      <c r="A419" s="69" t="s">
        <v>32467</v>
      </c>
      <c r="B419" s="70" t="s">
        <v>21749</v>
      </c>
      <c r="C419" s="80" t="s">
        <v>32469</v>
      </c>
      <c r="D419" s="81" t="s">
        <v>9600</v>
      </c>
      <c r="E419" s="83">
        <v>1</v>
      </c>
      <c r="F419" s="375">
        <v>64.739999999999995</v>
      </c>
      <c r="G419" s="35">
        <f>ROUND(E419*F419,2)</f>
        <v>64.739999999999995</v>
      </c>
    </row>
    <row r="420" spans="1:7">
      <c r="A420" s="104"/>
      <c r="B420" s="105"/>
      <c r="C420" s="106"/>
      <c r="D420" s="70"/>
      <c r="E420" s="107"/>
      <c r="F420" s="383"/>
      <c r="G420" s="35"/>
    </row>
    <row r="421" spans="1:7">
      <c r="A421" s="108" t="s">
        <v>16</v>
      </c>
      <c r="B421" s="109"/>
      <c r="C421" s="106"/>
      <c r="D421" s="110"/>
      <c r="E421" s="111"/>
      <c r="F421" s="384"/>
      <c r="G421" s="112"/>
    </row>
    <row r="422" spans="1:7">
      <c r="A422" s="86"/>
      <c r="B422" s="84"/>
      <c r="C422" s="471" t="s">
        <v>17</v>
      </c>
      <c r="D422" s="471"/>
      <c r="E422" s="471"/>
      <c r="F422" s="471"/>
      <c r="G422" s="100">
        <f>SUM(G417:G419)</f>
        <v>71.489999999999995</v>
      </c>
    </row>
    <row r="423" spans="1:7" customFormat="1">
      <c r="A423" s="200"/>
      <c r="B423" s="201"/>
      <c r="C423" s="184"/>
      <c r="D423" s="184"/>
      <c r="E423" s="184"/>
      <c r="F423" s="184"/>
      <c r="G423" s="174"/>
    </row>
    <row r="424" spans="1:7" ht="18">
      <c r="A424" s="472" t="s">
        <v>32743</v>
      </c>
      <c r="B424" s="473"/>
      <c r="C424" s="473"/>
      <c r="D424" s="473"/>
      <c r="E424" s="473"/>
      <c r="F424" s="473"/>
      <c r="G424" s="474"/>
    </row>
    <row r="425" spans="1:7" s="185" customFormat="1" ht="26.45" customHeight="1">
      <c r="A425" s="202" t="s">
        <v>32698</v>
      </c>
      <c r="B425" s="203"/>
      <c r="C425" s="466" t="s">
        <v>32699</v>
      </c>
      <c r="D425" s="467"/>
      <c r="E425" s="467"/>
      <c r="F425" s="468"/>
      <c r="G425" s="204" t="s">
        <v>32353</v>
      </c>
    </row>
    <row r="426" spans="1:7" s="185" customFormat="1" ht="15">
      <c r="A426" s="175" t="s">
        <v>10</v>
      </c>
      <c r="B426" s="176" t="s">
        <v>8</v>
      </c>
      <c r="C426" s="176" t="s">
        <v>11</v>
      </c>
      <c r="D426" s="177" t="s">
        <v>12</v>
      </c>
      <c r="E426" s="178" t="s">
        <v>13</v>
      </c>
      <c r="F426" s="176" t="s">
        <v>14</v>
      </c>
      <c r="G426" s="179" t="s">
        <v>15</v>
      </c>
    </row>
    <row r="427" spans="1:7" s="185" customFormat="1" ht="24">
      <c r="A427" s="186" t="s">
        <v>21534</v>
      </c>
      <c r="B427" s="187">
        <v>88243</v>
      </c>
      <c r="C427" s="188" t="s">
        <v>4827</v>
      </c>
      <c r="D427" s="187" t="s">
        <v>56</v>
      </c>
      <c r="E427" s="189">
        <v>36</v>
      </c>
      <c r="F427" s="379">
        <v>20.98</v>
      </c>
      <c r="G427" s="180">
        <f>E427*F427</f>
        <v>755.28</v>
      </c>
    </row>
    <row r="428" spans="1:7" s="185" customFormat="1" ht="24">
      <c r="A428" s="186" t="s">
        <v>21534</v>
      </c>
      <c r="B428" s="187">
        <v>88273</v>
      </c>
      <c r="C428" s="188" t="s">
        <v>4849</v>
      </c>
      <c r="D428" s="187" t="s">
        <v>56</v>
      </c>
      <c r="E428" s="189">
        <v>3</v>
      </c>
      <c r="F428" s="379">
        <v>24.11</v>
      </c>
      <c r="G428" s="180">
        <f>E428*F428</f>
        <v>72.33</v>
      </c>
    </row>
    <row r="429" spans="1:7" s="185" customFormat="1" ht="15">
      <c r="A429" s="190"/>
      <c r="B429" s="208"/>
      <c r="C429" s="206"/>
      <c r="D429" s="205"/>
      <c r="E429" s="207"/>
      <c r="F429" s="195"/>
      <c r="G429" s="181">
        <f>E429*F429</f>
        <v>0</v>
      </c>
    </row>
    <row r="430" spans="1:7" s="185" customFormat="1" ht="15">
      <c r="A430" s="200"/>
      <c r="B430" s="201"/>
      <c r="C430" s="184"/>
      <c r="D430" s="184"/>
      <c r="E430" s="207"/>
      <c r="F430" s="195"/>
      <c r="G430" s="174"/>
    </row>
    <row r="431" spans="1:7" s="185" customFormat="1" ht="15">
      <c r="A431" s="461" t="s">
        <v>16</v>
      </c>
      <c r="B431" s="462"/>
      <c r="C431" s="184"/>
      <c r="D431" s="184"/>
      <c r="E431" s="184"/>
      <c r="F431" s="196"/>
      <c r="G431" s="174"/>
    </row>
    <row r="432" spans="1:7" s="185" customFormat="1" ht="15">
      <c r="A432" s="197"/>
      <c r="B432" s="216"/>
      <c r="C432" s="463" t="s">
        <v>17</v>
      </c>
      <c r="D432" s="464"/>
      <c r="E432" s="464"/>
      <c r="F432" s="465"/>
      <c r="G432" s="182">
        <f>SUM(G427:G431)</f>
        <v>827.61</v>
      </c>
    </row>
    <row r="433" spans="1:7" customFormat="1">
      <c r="A433" s="200"/>
      <c r="B433" s="201"/>
      <c r="C433" s="184"/>
      <c r="D433" s="184"/>
      <c r="E433" s="184"/>
      <c r="F433" s="184"/>
      <c r="G433" s="174"/>
    </row>
    <row r="434" spans="1:7" s="185" customFormat="1" ht="26.45" customHeight="1">
      <c r="A434" s="202" t="s">
        <v>32700</v>
      </c>
      <c r="B434" s="203"/>
      <c r="C434" s="466" t="s">
        <v>32701</v>
      </c>
      <c r="D434" s="467"/>
      <c r="E434" s="467"/>
      <c r="F434" s="468"/>
      <c r="G434" s="204" t="s">
        <v>32353</v>
      </c>
    </row>
    <row r="435" spans="1:7" s="185" customFormat="1" ht="15">
      <c r="A435" s="175" t="s">
        <v>10</v>
      </c>
      <c r="B435" s="176" t="s">
        <v>8</v>
      </c>
      <c r="C435" s="176" t="s">
        <v>11</v>
      </c>
      <c r="D435" s="177" t="s">
        <v>12</v>
      </c>
      <c r="E435" s="178" t="s">
        <v>13</v>
      </c>
      <c r="F435" s="176" t="s">
        <v>14</v>
      </c>
      <c r="G435" s="179" t="s">
        <v>15</v>
      </c>
    </row>
    <row r="436" spans="1:7" s="185" customFormat="1" ht="24">
      <c r="A436" s="186" t="s">
        <v>21534</v>
      </c>
      <c r="B436" s="187">
        <v>88243</v>
      </c>
      <c r="C436" s="188" t="s">
        <v>4827</v>
      </c>
      <c r="D436" s="187" t="s">
        <v>56</v>
      </c>
      <c r="E436" s="189">
        <v>36</v>
      </c>
      <c r="F436" s="379">
        <v>20.98</v>
      </c>
      <c r="G436" s="180">
        <f>E436*F436</f>
        <v>755.28</v>
      </c>
    </row>
    <row r="437" spans="1:7" s="185" customFormat="1" ht="24">
      <c r="A437" s="186" t="s">
        <v>21534</v>
      </c>
      <c r="B437" s="187">
        <v>88273</v>
      </c>
      <c r="C437" s="188" t="s">
        <v>4849</v>
      </c>
      <c r="D437" s="187" t="s">
        <v>56</v>
      </c>
      <c r="E437" s="189">
        <v>8</v>
      </c>
      <c r="F437" s="379">
        <v>24.11</v>
      </c>
      <c r="G437" s="180">
        <f>E437*F437</f>
        <v>192.88</v>
      </c>
    </row>
    <row r="438" spans="1:7" s="185" customFormat="1" ht="15">
      <c r="A438" s="190"/>
      <c r="B438" s="208"/>
      <c r="C438" s="206"/>
      <c r="D438" s="205"/>
      <c r="E438" s="207"/>
      <c r="F438" s="195"/>
      <c r="G438" s="181">
        <f>E438*F438</f>
        <v>0</v>
      </c>
    </row>
    <row r="439" spans="1:7" s="185" customFormat="1" ht="15">
      <c r="A439" s="200"/>
      <c r="B439" s="201"/>
      <c r="C439" s="184"/>
      <c r="D439" s="184"/>
      <c r="E439" s="207"/>
      <c r="F439" s="195"/>
      <c r="G439" s="174"/>
    </row>
    <row r="440" spans="1:7" s="185" customFormat="1" ht="15">
      <c r="A440" s="461" t="s">
        <v>16</v>
      </c>
      <c r="B440" s="462"/>
      <c r="C440" s="184"/>
      <c r="D440" s="184"/>
      <c r="E440" s="184"/>
      <c r="F440" s="196"/>
      <c r="G440" s="174"/>
    </row>
    <row r="441" spans="1:7" s="185" customFormat="1" ht="15">
      <c r="A441" s="197"/>
      <c r="B441" s="216"/>
      <c r="C441" s="463" t="s">
        <v>17</v>
      </c>
      <c r="D441" s="464"/>
      <c r="E441" s="464"/>
      <c r="F441" s="465"/>
      <c r="G441" s="182">
        <f>SUM(G436:G440)</f>
        <v>948.16</v>
      </c>
    </row>
    <row r="442" spans="1:7" customFormat="1">
      <c r="A442" s="200"/>
      <c r="B442" s="201"/>
      <c r="C442" s="184"/>
      <c r="D442" s="184"/>
      <c r="E442" s="184"/>
      <c r="F442" s="184"/>
      <c r="G442" s="174"/>
    </row>
    <row r="443" spans="1:7" s="185" customFormat="1" ht="63" customHeight="1">
      <c r="A443" s="202" t="s">
        <v>32702</v>
      </c>
      <c r="B443" s="203"/>
      <c r="C443" s="466" t="s">
        <v>32708</v>
      </c>
      <c r="D443" s="467"/>
      <c r="E443" s="467"/>
      <c r="F443" s="468"/>
      <c r="G443" s="204" t="s">
        <v>32353</v>
      </c>
    </row>
    <row r="444" spans="1:7" s="185" customFormat="1" ht="15">
      <c r="A444" s="175" t="s">
        <v>10</v>
      </c>
      <c r="B444" s="176" t="s">
        <v>8</v>
      </c>
      <c r="C444" s="176" t="s">
        <v>11</v>
      </c>
      <c r="D444" s="177" t="s">
        <v>12</v>
      </c>
      <c r="E444" s="178" t="s">
        <v>13</v>
      </c>
      <c r="F444" s="176" t="s">
        <v>14</v>
      </c>
      <c r="G444" s="179" t="s">
        <v>15</v>
      </c>
    </row>
    <row r="445" spans="1:7" s="185" customFormat="1" ht="24">
      <c r="A445" s="186" t="s">
        <v>21534</v>
      </c>
      <c r="B445" s="187">
        <v>88315</v>
      </c>
      <c r="C445" s="188" t="s">
        <v>112</v>
      </c>
      <c r="D445" s="187" t="s">
        <v>56</v>
      </c>
      <c r="E445" s="189">
        <v>0.5</v>
      </c>
      <c r="F445" s="379">
        <v>24.16</v>
      </c>
      <c r="G445" s="180">
        <f t="shared" ref="G445" si="26">E445*F445</f>
        <v>12.08</v>
      </c>
    </row>
    <row r="446" spans="1:7" s="185" customFormat="1" ht="24">
      <c r="A446" s="186" t="s">
        <v>21534</v>
      </c>
      <c r="B446" s="187">
        <v>88251</v>
      </c>
      <c r="C446" s="188" t="s">
        <v>4832</v>
      </c>
      <c r="D446" s="187" t="s">
        <v>56</v>
      </c>
      <c r="E446" s="189">
        <v>0.5</v>
      </c>
      <c r="F446" s="379">
        <v>19.95</v>
      </c>
      <c r="G446" s="180">
        <f>E446*F446</f>
        <v>9.9749999999999996</v>
      </c>
    </row>
    <row r="447" spans="1:7" s="185" customFormat="1" ht="15">
      <c r="A447" s="190" t="s">
        <v>32710</v>
      </c>
      <c r="B447" s="205" t="s">
        <v>32711</v>
      </c>
      <c r="C447" s="206" t="s">
        <v>32703</v>
      </c>
      <c r="D447" s="205" t="s">
        <v>12</v>
      </c>
      <c r="E447" s="212">
        <v>0.1</v>
      </c>
      <c r="F447" s="195">
        <v>29.984100000000002</v>
      </c>
      <c r="G447" s="181">
        <f>E447*F447</f>
        <v>2.9984100000000002</v>
      </c>
    </row>
    <row r="448" spans="1:7" s="185" customFormat="1" ht="15">
      <c r="A448" s="190" t="s">
        <v>32583</v>
      </c>
      <c r="B448" s="205" t="s">
        <v>32709</v>
      </c>
      <c r="C448" s="206" t="s">
        <v>32704</v>
      </c>
      <c r="D448" s="205" t="s">
        <v>32342</v>
      </c>
      <c r="E448" s="212">
        <v>0.2</v>
      </c>
      <c r="F448" s="195">
        <v>7.7</v>
      </c>
      <c r="G448" s="181">
        <f>E448*F448</f>
        <v>1.54</v>
      </c>
    </row>
    <row r="449" spans="1:7" s="185" customFormat="1" ht="15">
      <c r="A449" s="190" t="s">
        <v>32349</v>
      </c>
      <c r="B449" s="205"/>
      <c r="C449" s="206" t="s">
        <v>32705</v>
      </c>
      <c r="D449" s="205" t="s">
        <v>32353</v>
      </c>
      <c r="E449" s="334">
        <v>2.6315789473684209E-2</v>
      </c>
      <c r="F449" s="195">
        <v>125.24000000000001</v>
      </c>
      <c r="G449" s="181">
        <f t="shared" ref="G449" si="27">E449*F449</f>
        <v>3.2957894736842106</v>
      </c>
    </row>
    <row r="450" spans="1:7" s="185" customFormat="1" ht="24">
      <c r="A450" s="190" t="s">
        <v>32339</v>
      </c>
      <c r="B450" s="208" t="s">
        <v>32707</v>
      </c>
      <c r="C450" s="206" t="s">
        <v>32706</v>
      </c>
      <c r="D450" s="205" t="s">
        <v>32338</v>
      </c>
      <c r="E450" s="212">
        <v>0.2</v>
      </c>
      <c r="F450" s="195">
        <v>2.15</v>
      </c>
      <c r="G450" s="181">
        <f>E450*F450</f>
        <v>0.43</v>
      </c>
    </row>
    <row r="451" spans="1:7" s="185" customFormat="1" ht="15">
      <c r="A451" s="200"/>
      <c r="B451" s="201"/>
      <c r="C451" s="184"/>
      <c r="D451" s="184"/>
      <c r="E451" s="207"/>
      <c r="F451" s="195"/>
      <c r="G451" s="174"/>
    </row>
    <row r="452" spans="1:7" s="185" customFormat="1" ht="15">
      <c r="A452" s="461" t="s">
        <v>16</v>
      </c>
      <c r="B452" s="462"/>
      <c r="C452" s="184"/>
      <c r="D452" s="184"/>
      <c r="E452" s="184"/>
      <c r="F452" s="196"/>
      <c r="G452" s="174"/>
    </row>
    <row r="453" spans="1:7" s="185" customFormat="1" ht="15">
      <c r="A453" s="197"/>
      <c r="B453" s="216"/>
      <c r="C453" s="463" t="s">
        <v>17</v>
      </c>
      <c r="D453" s="464"/>
      <c r="E453" s="464"/>
      <c r="F453" s="465"/>
      <c r="G453" s="182">
        <f>SUM(G445:G452)</f>
        <v>30.319199473684208</v>
      </c>
    </row>
    <row r="454" spans="1:7" customFormat="1">
      <c r="A454" s="200"/>
      <c r="B454" s="201"/>
      <c r="C454" s="184"/>
      <c r="D454" s="184"/>
      <c r="E454" s="184"/>
      <c r="F454" s="184"/>
      <c r="G454" s="174"/>
    </row>
    <row r="458" spans="1:7" ht="15">
      <c r="C458" s="317" t="s">
        <v>32573</v>
      </c>
    </row>
    <row r="459" spans="1:7" ht="15">
      <c r="C459" s="185"/>
    </row>
    <row r="460" spans="1:7" ht="15">
      <c r="C460" s="317" t="s">
        <v>32580</v>
      </c>
    </row>
    <row r="461" spans="1:7" ht="15">
      <c r="C461" s="317"/>
    </row>
    <row r="462" spans="1:7" ht="15">
      <c r="C462" s="317" t="s">
        <v>32576</v>
      </c>
    </row>
    <row r="463" spans="1:7" ht="15">
      <c r="C463" s="317" t="s">
        <v>32579</v>
      </c>
    </row>
    <row r="464" spans="1:7" ht="15">
      <c r="C464" s="317" t="s">
        <v>32581</v>
      </c>
    </row>
    <row r="465" spans="3:3" ht="15">
      <c r="C465" s="317" t="s">
        <v>32794</v>
      </c>
    </row>
    <row r="466" spans="3:3" ht="15">
      <c r="C466" s="317" t="s">
        <v>32577</v>
      </c>
    </row>
    <row r="467" spans="3:3" ht="15">
      <c r="C467" s="317" t="s">
        <v>32578</v>
      </c>
    </row>
    <row r="468" spans="3:3" ht="15">
      <c r="C468" s="317" t="s">
        <v>32793</v>
      </c>
    </row>
    <row r="469" spans="3:3" ht="15">
      <c r="C469" s="317" t="s">
        <v>32712</v>
      </c>
    </row>
    <row r="470" spans="3:3" ht="15">
      <c r="C470" s="317" t="s">
        <v>32527</v>
      </c>
    </row>
    <row r="471" spans="3:3" ht="15">
      <c r="C471" s="317" t="s">
        <v>32574</v>
      </c>
    </row>
    <row r="472" spans="3:3" ht="15">
      <c r="C472" s="317"/>
    </row>
    <row r="473" spans="3:3" ht="15">
      <c r="C473" s="318" t="s">
        <v>32575</v>
      </c>
    </row>
    <row r="474" spans="3:3" ht="15">
      <c r="C474" s="317" t="s">
        <v>32579</v>
      </c>
    </row>
    <row r="475" spans="3:3" ht="15">
      <c r="C475" s="317" t="s">
        <v>32581</v>
      </c>
    </row>
    <row r="476" spans="3:3" ht="15">
      <c r="C476" s="317" t="s">
        <v>32794</v>
      </c>
    </row>
    <row r="477" spans="3:3" ht="15">
      <c r="C477" s="317" t="s">
        <v>32577</v>
      </c>
    </row>
    <row r="478" spans="3:3" ht="15">
      <c r="C478" s="317" t="s">
        <v>32578</v>
      </c>
    </row>
    <row r="479" spans="3:3" ht="15">
      <c r="C479" s="317" t="s">
        <v>32793</v>
      </c>
    </row>
    <row r="480" spans="3:3" ht="15">
      <c r="C480" s="317" t="s">
        <v>32527</v>
      </c>
    </row>
    <row r="481" spans="3:3" ht="15">
      <c r="C481" s="317" t="s">
        <v>32574</v>
      </c>
    </row>
  </sheetData>
  <mergeCells count="121">
    <mergeCell ref="C415:F415"/>
    <mergeCell ref="C422:F422"/>
    <mergeCell ref="A396:G396"/>
    <mergeCell ref="C397:F397"/>
    <mergeCell ref="C403:F403"/>
    <mergeCell ref="C385:F385"/>
    <mergeCell ref="A392:B392"/>
    <mergeCell ref="C393:F393"/>
    <mergeCell ref="C443:F443"/>
    <mergeCell ref="C405:F405"/>
    <mergeCell ref="C412:F412"/>
    <mergeCell ref="A452:B452"/>
    <mergeCell ref="C453:F453"/>
    <mergeCell ref="C153:F153"/>
    <mergeCell ref="A161:B161"/>
    <mergeCell ref="C162:F162"/>
    <mergeCell ref="C266:F266"/>
    <mergeCell ref="A275:B275"/>
    <mergeCell ref="C276:F276"/>
    <mergeCell ref="C278:F278"/>
    <mergeCell ref="A284:B284"/>
    <mergeCell ref="A440:B440"/>
    <mergeCell ref="C441:F441"/>
    <mergeCell ref="C259:F259"/>
    <mergeCell ref="C264:F264"/>
    <mergeCell ref="C425:F425"/>
    <mergeCell ref="A431:B431"/>
    <mergeCell ref="C432:F432"/>
    <mergeCell ref="C434:F434"/>
    <mergeCell ref="C287:F287"/>
    <mergeCell ref="A298:B298"/>
    <mergeCell ref="C299:F299"/>
    <mergeCell ref="C285:F285"/>
    <mergeCell ref="A424:G424"/>
    <mergeCell ref="C252:F252"/>
    <mergeCell ref="A9:G9"/>
    <mergeCell ref="C25:F25"/>
    <mergeCell ref="C12:F12"/>
    <mergeCell ref="C39:F39"/>
    <mergeCell ref="A48:B48"/>
    <mergeCell ref="C104:F104"/>
    <mergeCell ref="A109:B109"/>
    <mergeCell ref="C110:F110"/>
    <mergeCell ref="C112:F112"/>
    <mergeCell ref="C102:F102"/>
    <mergeCell ref="C49:F49"/>
    <mergeCell ref="C27:F27"/>
    <mergeCell ref="A36:B36"/>
    <mergeCell ref="C37:F37"/>
    <mergeCell ref="C76:F76"/>
    <mergeCell ref="A91:B91"/>
    <mergeCell ref="C92:F92"/>
    <mergeCell ref="C94:F94"/>
    <mergeCell ref="A101:B101"/>
    <mergeCell ref="C64:F64"/>
    <mergeCell ref="A73:B73"/>
    <mergeCell ref="C74:F74"/>
    <mergeCell ref="C51:F51"/>
    <mergeCell ref="A60:B60"/>
    <mergeCell ref="C61:F61"/>
    <mergeCell ref="A117:B117"/>
    <mergeCell ref="C118:F118"/>
    <mergeCell ref="C120:F120"/>
    <mergeCell ref="A126:B126"/>
    <mergeCell ref="C127:F127"/>
    <mergeCell ref="C175:F175"/>
    <mergeCell ref="A186:B186"/>
    <mergeCell ref="C187:F187"/>
    <mergeCell ref="C129:F129"/>
    <mergeCell ref="C140:F140"/>
    <mergeCell ref="C142:F142"/>
    <mergeCell ref="A150:B150"/>
    <mergeCell ref="C151:F151"/>
    <mergeCell ref="C164:F164"/>
    <mergeCell ref="A172:B172"/>
    <mergeCell ref="C173:F173"/>
    <mergeCell ref="C257:F257"/>
    <mergeCell ref="A249:B249"/>
    <mergeCell ref="C250:F250"/>
    <mergeCell ref="C231:F231"/>
    <mergeCell ref="A238:B238"/>
    <mergeCell ref="C222:F222"/>
    <mergeCell ref="A228:B228"/>
    <mergeCell ref="C229:F229"/>
    <mergeCell ref="C239:F239"/>
    <mergeCell ref="C241:F241"/>
    <mergeCell ref="C189:F189"/>
    <mergeCell ref="A195:B195"/>
    <mergeCell ref="A219:B219"/>
    <mergeCell ref="C220:F220"/>
    <mergeCell ref="C196:F196"/>
    <mergeCell ref="C198:F198"/>
    <mergeCell ref="A204:B204"/>
    <mergeCell ref="C205:F205"/>
    <mergeCell ref="C207:F207"/>
    <mergeCell ref="C301:F301"/>
    <mergeCell ref="A307:B307"/>
    <mergeCell ref="C308:F308"/>
    <mergeCell ref="C310:F310"/>
    <mergeCell ref="A315:B315"/>
    <mergeCell ref="C316:F316"/>
    <mergeCell ref="C318:F318"/>
    <mergeCell ref="A323:B323"/>
    <mergeCell ref="C324:F324"/>
    <mergeCell ref="A364:B364"/>
    <mergeCell ref="C365:F365"/>
    <mergeCell ref="C375:F375"/>
    <mergeCell ref="A382:B382"/>
    <mergeCell ref="C383:F383"/>
    <mergeCell ref="C367:F367"/>
    <mergeCell ref="A372:B372"/>
    <mergeCell ref="C373:F373"/>
    <mergeCell ref="C326:F326"/>
    <mergeCell ref="A330:B330"/>
    <mergeCell ref="C331:F331"/>
    <mergeCell ref="C333:F333"/>
    <mergeCell ref="C340:F340"/>
    <mergeCell ref="C342:F342"/>
    <mergeCell ref="A353:B353"/>
    <mergeCell ref="C354:F354"/>
    <mergeCell ref="C356:F356"/>
  </mergeCells>
  <phoneticPr fontId="8" type="noConversion"/>
  <conditionalFormatting sqref="A27 G321:G331 G340 G371:G377 G355:G369 G153:G250 G264:G276 G278:G319 G381:G383 G394:G454 A395:XFD398 A1:XFD10 D458:XFD481 A482:XFD1048576 A12:XFD25 A128:XFD130 B133:XFD137 A138:XFD140 A401:XFD406 A409:XFD416 A419:XFD422 A455:XFD457 A424:XFD424 G399:XFD400 G407:XFD408 G417:XFD418">
    <cfRule type="containsErrors" dxfId="64" priority="123">
      <formula>ISERROR(A1)</formula>
    </cfRule>
  </conditionalFormatting>
  <conditionalFormatting sqref="A51">
    <cfRule type="containsErrors" dxfId="63" priority="121">
      <formula>ISERROR(A51)</formula>
    </cfRule>
  </conditionalFormatting>
  <conditionalFormatting sqref="A64">
    <cfRule type="containsErrors" dxfId="62" priority="135">
      <formula>ISERROR(A64)</formula>
    </cfRule>
  </conditionalFormatting>
  <conditionalFormatting sqref="A76">
    <cfRule type="containsErrors" dxfId="61" priority="222">
      <formula>ISERROR(A76)</formula>
    </cfRule>
  </conditionalFormatting>
  <conditionalFormatting sqref="A94">
    <cfRule type="containsErrors" dxfId="60" priority="120">
      <formula>ISERROR(A94)</formula>
    </cfRule>
  </conditionalFormatting>
  <conditionalFormatting sqref="A104">
    <cfRule type="containsErrors" dxfId="59" priority="210">
      <formula>ISERROR(A104)</formula>
    </cfRule>
  </conditionalFormatting>
  <conditionalFormatting sqref="A112">
    <cfRule type="containsErrors" dxfId="58" priority="119">
      <formula>ISERROR(A112)</formula>
    </cfRule>
  </conditionalFormatting>
  <conditionalFormatting sqref="A120">
    <cfRule type="containsErrors" dxfId="57" priority="118">
      <formula>ISERROR(A120)</formula>
    </cfRule>
  </conditionalFormatting>
  <conditionalFormatting sqref="A142">
    <cfRule type="containsErrors" dxfId="56" priority="186">
      <formula>ISERROR(A142)</formula>
    </cfRule>
  </conditionalFormatting>
  <conditionalFormatting sqref="A153">
    <cfRule type="containsErrors" dxfId="55" priority="94">
      <formula>ISERROR(A153)</formula>
    </cfRule>
  </conditionalFormatting>
  <conditionalFormatting sqref="A164">
    <cfRule type="containsErrors" dxfId="54" priority="104">
      <formula>ISERROR(A164)</formula>
    </cfRule>
  </conditionalFormatting>
  <conditionalFormatting sqref="A175">
    <cfRule type="containsErrors" dxfId="53" priority="86">
      <formula>ISERROR(A175)</formula>
    </cfRule>
  </conditionalFormatting>
  <conditionalFormatting sqref="A189">
    <cfRule type="containsErrors" dxfId="52" priority="82">
      <formula>ISERROR(A189)</formula>
    </cfRule>
  </conditionalFormatting>
  <conditionalFormatting sqref="A198">
    <cfRule type="containsErrors" dxfId="51" priority="78">
      <formula>ISERROR(A198)</formula>
    </cfRule>
  </conditionalFormatting>
  <conditionalFormatting sqref="A207">
    <cfRule type="containsErrors" dxfId="50" priority="74">
      <formula>ISERROR(A207)</formula>
    </cfRule>
  </conditionalFormatting>
  <conditionalFormatting sqref="A222">
    <cfRule type="containsErrors" dxfId="49" priority="68">
      <formula>ISERROR(A222)</formula>
    </cfRule>
  </conditionalFormatting>
  <conditionalFormatting sqref="A231">
    <cfRule type="containsErrors" dxfId="48" priority="67">
      <formula>ISERROR(A231)</formula>
    </cfRule>
  </conditionalFormatting>
  <conditionalFormatting sqref="A241">
    <cfRule type="containsErrors" dxfId="47" priority="66">
      <formula>ISERROR(A241)</formula>
    </cfRule>
  </conditionalFormatting>
  <conditionalFormatting sqref="A252">
    <cfRule type="containsErrors" dxfId="46" priority="55">
      <formula>ISERROR(A252)</formula>
    </cfRule>
  </conditionalFormatting>
  <conditionalFormatting sqref="A259">
    <cfRule type="containsErrors" dxfId="45" priority="60">
      <formula>ISERROR(A259)</formula>
    </cfRule>
  </conditionalFormatting>
  <conditionalFormatting sqref="A266">
    <cfRule type="containsErrors" dxfId="44" priority="45">
      <formula>ISERROR(A266)</formula>
    </cfRule>
  </conditionalFormatting>
  <conditionalFormatting sqref="A278">
    <cfRule type="containsErrors" dxfId="43" priority="44">
      <formula>ISERROR(A278)</formula>
    </cfRule>
  </conditionalFormatting>
  <conditionalFormatting sqref="A287">
    <cfRule type="containsErrors" dxfId="42" priority="29">
      <formula>ISERROR(A287)</formula>
    </cfRule>
  </conditionalFormatting>
  <conditionalFormatting sqref="A425">
    <cfRule type="containsErrors" dxfId="41" priority="51">
      <formula>ISERROR(A425)</formula>
    </cfRule>
  </conditionalFormatting>
  <conditionalFormatting sqref="A434">
    <cfRule type="containsErrors" dxfId="40" priority="49">
      <formula>ISERROR(A434)</formula>
    </cfRule>
  </conditionalFormatting>
  <conditionalFormatting sqref="A443">
    <cfRule type="containsErrors" dxfId="39" priority="47">
      <formula>ISERROR(A443)</formula>
    </cfRule>
  </conditionalFormatting>
  <conditionalFormatting sqref="G11 A458:B481">
    <cfRule type="containsErrors" dxfId="38" priority="478">
      <formula>ISERROR(A11)</formula>
    </cfRule>
  </conditionalFormatting>
  <conditionalFormatting sqref="A39">
    <cfRule type="containsErrors" dxfId="37" priority="122">
      <formula>ISERROR(A39)</formula>
    </cfRule>
  </conditionalFormatting>
  <conditionalFormatting sqref="B14:B22 E14:E22">
    <cfRule type="containsBlanks" dxfId="36" priority="911" stopIfTrue="1">
      <formula>LEN(TRIM(B14))=0</formula>
    </cfRule>
  </conditionalFormatting>
  <conditionalFormatting sqref="B133:B137 E133:E137">
    <cfRule type="containsBlanks" dxfId="35" priority="196" stopIfTrue="1">
      <formula>LEN(TRIM(B133))=0</formula>
    </cfRule>
  </conditionalFormatting>
  <conditionalFormatting sqref="B409 E409 B419 E419">
    <cfRule type="containsBlanks" dxfId="34" priority="91" stopIfTrue="1">
      <formula>LEN(TRIM(B409))=0</formula>
    </cfRule>
  </conditionalFormatting>
  <conditionalFormatting sqref="G26:G110">
    <cfRule type="containsErrors" dxfId="33" priority="124">
      <formula>ISERROR(G26)</formula>
    </cfRule>
  </conditionalFormatting>
  <conditionalFormatting sqref="G112:G127">
    <cfRule type="containsErrors" dxfId="32" priority="198">
      <formula>ISERROR(G112)</formula>
    </cfRule>
  </conditionalFormatting>
  <conditionalFormatting sqref="G131:G132">
    <cfRule type="containsErrors" dxfId="31" priority="194">
      <formula>ISERROR(G131)</formula>
    </cfRule>
  </conditionalFormatting>
  <conditionalFormatting sqref="G141:G151">
    <cfRule type="containsErrors" dxfId="30" priority="173">
      <formula>ISERROR(G141)</formula>
    </cfRule>
  </conditionalFormatting>
  <conditionalFormatting sqref="G252">
    <cfRule type="containsErrors" dxfId="29" priority="58">
      <formula>ISERROR(G252)</formula>
    </cfRule>
  </conditionalFormatting>
  <conditionalFormatting sqref="G255">
    <cfRule type="containsErrors" dxfId="28" priority="59">
      <formula>ISERROR(G255)</formula>
    </cfRule>
  </conditionalFormatting>
  <conditionalFormatting sqref="G257:G259">
    <cfRule type="containsErrors" dxfId="27" priority="56">
      <formula>ISERROR(G257)</formula>
    </cfRule>
  </conditionalFormatting>
  <conditionalFormatting sqref="G262">
    <cfRule type="containsErrors" dxfId="26" priority="64">
      <formula>ISERROR(G262)</formula>
    </cfRule>
  </conditionalFormatting>
  <conditionalFormatting sqref="A301">
    <cfRule type="containsErrors" dxfId="25" priority="26">
      <formula>ISERROR(A301)</formula>
    </cfRule>
  </conditionalFormatting>
  <conditionalFormatting sqref="A310">
    <cfRule type="containsErrors" dxfId="24" priority="24">
      <formula>ISERROR(A310)</formula>
    </cfRule>
  </conditionalFormatting>
  <conditionalFormatting sqref="A318">
    <cfRule type="containsErrors" dxfId="23" priority="23">
      <formula>ISERROR(A318)</formula>
    </cfRule>
  </conditionalFormatting>
  <conditionalFormatting sqref="G320">
    <cfRule type="containsErrors" dxfId="22" priority="22">
      <formula>ISERROR(G320)</formula>
    </cfRule>
  </conditionalFormatting>
  <conditionalFormatting sqref="A326">
    <cfRule type="containsErrors" dxfId="21" priority="21">
      <formula>ISERROR(A326)</formula>
    </cfRule>
  </conditionalFormatting>
  <conditionalFormatting sqref="G335:G336">
    <cfRule type="containsErrors" dxfId="20" priority="16">
      <formula>ISERROR(G335)</formula>
    </cfRule>
  </conditionalFormatting>
  <conditionalFormatting sqref="G333">
    <cfRule type="containsErrors" dxfId="19" priority="13">
      <formula>ISERROR(G333)</formula>
    </cfRule>
  </conditionalFormatting>
  <conditionalFormatting sqref="A333">
    <cfRule type="containsErrors" dxfId="18" priority="12">
      <formula>ISERROR(A333)</formula>
    </cfRule>
  </conditionalFormatting>
  <conditionalFormatting sqref="A342">
    <cfRule type="containsErrors" dxfId="17" priority="10">
      <formula>ISERROR(A342)</formula>
    </cfRule>
  </conditionalFormatting>
  <conditionalFormatting sqref="G341:G354">
    <cfRule type="containsErrors" dxfId="16" priority="11">
      <formula>ISERROR(G341)</formula>
    </cfRule>
  </conditionalFormatting>
  <conditionalFormatting sqref="A356">
    <cfRule type="containsErrors" dxfId="15" priority="9">
      <formula>ISERROR(A356)</formula>
    </cfRule>
  </conditionalFormatting>
  <conditionalFormatting sqref="A375">
    <cfRule type="containsErrors" dxfId="14" priority="8">
      <formula>ISERROR(A375)</formula>
    </cfRule>
  </conditionalFormatting>
  <conditionalFormatting sqref="A367">
    <cfRule type="containsErrors" dxfId="13" priority="7">
      <formula>ISERROR(A367)</formula>
    </cfRule>
  </conditionalFormatting>
  <conditionalFormatting sqref="G370">
    <cfRule type="containsErrors" dxfId="12" priority="6">
      <formula>ISERROR(G370)</formula>
    </cfRule>
  </conditionalFormatting>
  <conditionalFormatting sqref="G378 G380">
    <cfRule type="containsErrors" dxfId="11" priority="5">
      <formula>ISERROR(G378)</formula>
    </cfRule>
  </conditionalFormatting>
  <conditionalFormatting sqref="G379">
    <cfRule type="containsErrors" dxfId="10" priority="4">
      <formula>ISERROR(G379)</formula>
    </cfRule>
  </conditionalFormatting>
  <conditionalFormatting sqref="G385:G389 G391:G393">
    <cfRule type="containsErrors" dxfId="9" priority="3">
      <formula>ISERROR(G385)</formula>
    </cfRule>
  </conditionalFormatting>
  <conditionalFormatting sqref="A385">
    <cfRule type="containsErrors" dxfId="8" priority="2">
      <formula>ISERROR(A385)</formula>
    </cfRule>
  </conditionalFormatting>
  <conditionalFormatting sqref="G390">
    <cfRule type="containsErrors" dxfId="7" priority="1">
      <formula>ISERROR(G390)</formula>
    </cfRule>
  </conditionalFormatting>
  <pageMargins left="0.78740157480314965" right="0.19685039370078741" top="0.39370078740157483" bottom="0.78740157480314965" header="0.31496062992125984" footer="0.31496062992125984"/>
  <pageSetup paperSize="9" scale="67" orientation="portrait" r:id="rId1"/>
  <headerFooter>
    <oddFooter>&amp;L          CPU-Reparos e Demais Serviços Complementares do Auditório  do Campus Nova Suiça  do CEFET-MG&amp;RPágina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BD-1SINAPI(Comp)</vt:lpstr>
      <vt:lpstr>BD-2SINAPI(Insum)</vt:lpstr>
      <vt:lpstr>BD-3SETOP-MG</vt:lpstr>
      <vt:lpstr>BD-4SUDECAP-BH(Comp.)</vt:lpstr>
      <vt:lpstr>BD-5SUDECAP-BH(Insum)</vt:lpstr>
      <vt:lpstr>RESUMO</vt:lpstr>
      <vt:lpstr>BDIgeral</vt:lpstr>
      <vt:lpstr>Planilha Serviços</vt:lpstr>
      <vt:lpstr>CPU</vt:lpstr>
      <vt:lpstr>Planilha1</vt:lpstr>
      <vt:lpstr>CRONOGRAMA FIS-FIN</vt:lpstr>
      <vt:lpstr>BDIgeral!Area_de_impressao</vt:lpstr>
      <vt:lpstr>CPU!Area_de_impressao</vt:lpstr>
      <vt:lpstr>'CRONOGRAMA FIS-FIN'!Area_de_impressao</vt:lpstr>
      <vt:lpstr>'Planilha Serviços'!Area_de_impressao</vt:lpstr>
      <vt:lpstr>RESUMO!Area_de_impressao</vt:lpstr>
      <vt:lpstr>CPU!Titulos_de_impressao</vt:lpstr>
      <vt:lpstr>'CRONOGRAMA FIS-FIN'!Titulos_de_impressao</vt:lpstr>
      <vt:lpstr>'Planilha Serviços'!Titulos_de_impressao</vt:lpstr>
      <vt:lpstr>RESUMO!Titulos_de_impressao</vt:lpstr>
    </vt:vector>
  </TitlesOfParts>
  <Company>PMCF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railander.silva</dc:creator>
  <cp:lastModifiedBy>Willer Alves Teixeira</cp:lastModifiedBy>
  <cp:lastPrinted>2024-06-13T14:41:16Z</cp:lastPrinted>
  <dcterms:created xsi:type="dcterms:W3CDTF">2013-01-22T17:58:49Z</dcterms:created>
  <dcterms:modified xsi:type="dcterms:W3CDTF">2024-06-13T15:02:55Z</dcterms:modified>
</cp:coreProperties>
</file>